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120" yWindow="-120" windowWidth="29040" windowHeight="15840" tabRatio="8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R102" i="12" l="1"/>
  <c r="AP23" i="12"/>
  <c r="AA23" i="12"/>
  <c r="V23" i="12"/>
  <c r="Q23" i="12"/>
  <c r="AU63" i="12"/>
  <c r="AP63" i="12"/>
  <c r="AU88" i="12"/>
  <c r="AP88" i="12"/>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5" i="10"/>
  <c r="AM34" i="10"/>
  <c r="U34" i="10"/>
  <c r="U35"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<sst xmlns="http://schemas.openxmlformats.org/spreadsheetml/2006/main" count="1201" uniqueCount="615">
  <si>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</si>
  <si>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</si>
  <si>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</si>
  <si>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</si>
  <si>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</si>
  <si>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</si>
  <si>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</si>
  <si>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</si>
  <si>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</si>
  <si>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</si>
  <si>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</si>
  <si>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</si>
  <si>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</si>
  <si>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</si>
  <si>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</si>
  <si>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</si>
  <si>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</si>
  <si>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</si>
  <si>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</si>
  <si>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</si>
  <si>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</si>
  <si>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</si>
  <si>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</si>
  <si>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</si>
  <si>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</si>
  <si>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</si>
  <si>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</si>
  <si>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</si>
  <si>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</si>
  <si>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</si>
  <si>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</si>
  <si>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</si>
  <si>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</si>
  <si>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</si>
  <si>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</si>
  <si>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</si>
  <si>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</si>
  <si>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</si>
  <si>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</si>
  <si>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</si>
  <si>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</si>
  <si>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</si>
  <si>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</si>
  <si>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</si>
  <si>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</si>
  <si>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</si>
  <si>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</si>
  <si>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</si>
  <si>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</si>
  <si>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</si>
  <si>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</si>
  <si>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</si>
  <si>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</si>
  <si>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</si>
  <si>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</si>
  <si>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</si>
  <si>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</si>
  <si>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</si>
  <si>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</si>
  <si>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</si>
  <si>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</si>
  <si>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</si>
  <si>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</si>
  <si>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</si>
  <si>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</si>
  <si>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</si>
  <si>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</si>
  <si>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</si>
  <si>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</si>
  <si>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</si>
  <si>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</si>
  <si>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</si>
  <si>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</si>
  <si>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</si>
  <si>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</si>
  <si>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</si>
  <si>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</si>
  <si>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</si>
  <si>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</si>
  <si>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</si>
  <si>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</si>
  <si>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</si>
  <si>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</si>
  <si>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</si>
  <si>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</si>
  <si>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</si>
  <si>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</si>
  <si>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</si>
  <si>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</si>
  <si>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</si>
  <si>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</si>
  <si>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</si>
  <si>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</si>
  <si>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</si>
  <si>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</si>
  <si>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</si>
  <si>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</si>
  <si>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</si>
  <si>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</si>
  <si>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</si>
  <si>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</si>
  <si>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</si>
  <si>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</si>
  <si>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</si>
  <si>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</si>
  <si>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</si>
  <si>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</si>
  <si>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</si>
  <si>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</si>
  <si>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</si>
  <si>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</si>
  <si>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</si>
  <si>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</si>
  <si>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</si>
  <si>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</si>
  <si>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</si>
  <si>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</si>
  <si>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</si>
  <si>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</si>
  <si>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</si>
  <si>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</si>
  <si>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</si>
  <si>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</si>
  <si>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</si>
  <si>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</si>
  <si>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</si>
  <si>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</si>
  <si>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</si>
  <si>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</si>
  <si>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</si>
  <si>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</si>
  <si>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</si>
  <si>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</si>
  <si>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</si>
  <si>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</si>
  <si>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</si>
  <si>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</si>
  <si>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</si>
  <si>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</si>
  <si>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</si>
  <si>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</si>
  <si>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</si>
  <si>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</si>
  <si>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</si>
  <si>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</si>
  <si>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</si>
  <si>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</si>
  <si>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</si>
  <si>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</si>
  <si>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</si>
  <si>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</si>
  <si>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</si>
  <si>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</si>
  <si>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</si>
  <si>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</si>
  <si>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</si>
  <si>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</si>
  <si>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</si>
  <si>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</si>
  <si>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</si>
  <si>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</si>
  <si>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</si>
  <si>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</si>
  <si>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</si>
  <si>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</si>
  <si>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</si>
  <si>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</si>
  <si>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</si>
  <si>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</si>
  <si>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</si>
  <si>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</si>
  <si>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</si>
  <si>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</si>
  <si>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</si>
  <si>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</si>
  <si>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</si>
  <si>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</si>
  <si>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</si>
  <si>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</si>
  <si>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</si>
  <si>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</si>
  <si>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</si>
  <si>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</si>
  <si>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</si>
  <si>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</si>
  <si>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</si>
  <si>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</si>
  <si>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</si>
  <si>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</si>
  <si>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</si>
  <si>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</si>
  <si>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</si>
  <si>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</si>
  <si>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</si>
  <si>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</si>
  <si>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</si>
  <si>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</si>
  <si>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</si>
  <si>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</si>
  <si>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</si>
  <si>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</si>
  <si>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</si>
  <si>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</si>
  <si>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</si>
  <si>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</si>
  <si>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</si>
  <si>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</si>
  <si>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</si>
  <si>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</si>
  <si>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</si>
  <si>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</si>
  <si>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</si>
  <si>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</si>
  <si>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</si>
  <si>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</si>
  <si>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</si>
  <si>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福岡県東峰村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</si>
  <si>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</si>
  <si>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</si>
  <si>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</si>
  <si>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</si>
  <si>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</si>
  <si>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</si>
  <si>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</si>
  <si>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</si>
  <si>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</si>
  <si>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</si>
  <si>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</si>
  <si>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</si>
  <si>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</si>
  <si>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</si>
  <si>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</si>
  <si>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</si>
  <si>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</si>
  <si>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</si>
  <si>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</si>
  <si>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</si>
  <si>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</si>
  <si>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</si>
  <si>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</si>
  <si>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</si>
  <si>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</si>
  <si>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</si>
  <si>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</si>
  <si>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</si>
  <si>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</si>
  <si>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</si>
  <si>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</si>
  <si>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</si>
  <si>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</si>
  <si>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</si>
  <si>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</si>
  <si>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</si>
  <si>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</si>
  <si>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</si>
  <si>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</si>
  <si>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</si>
  <si>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</si>
  <si>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</si>
  <si>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</si>
  <si>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</si>
  <si>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</si>
  <si>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</si>
  <si>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</si>
  <si>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</si>
  <si>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</si>
  <si>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</si>
  <si>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</si>
  <si>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</si>
  <si>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</si>
  <si>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</si>
  <si>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</si>
  <si>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</si>
  <si>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</si>
  <si>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</si>
  <si>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</si>
  <si>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</si>
  <si>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</si>
  <si>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</si>
  <si>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</si>
  <si>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</si>
  <si>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</si>
  <si>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</si>
  <si>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</si>
  <si>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</si>
  <si>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</si>
  <si>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</si>
  <si>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</si>
  <si>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</si>
  <si>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</si>
  <si>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</si>
  <si>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</si>
  <si>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</si>
  <si>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</si>
  <si>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</si>
  <si>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</si>
  <si>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</si>
  <si>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</si>
  <si>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</si>
  <si>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</si>
  <si>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</si>
  <si>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</si>
  <si>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</si>
  <si>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</si>
  <si>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</si>
  <si>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</si>
  <si>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</si>
  <si>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</si>
  <si>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</si>
  <si>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</si>
  <si>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</si>
  <si>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</si>
  <si>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</si>
  <si>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</si>
  <si>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</si>
  <si>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</si>
  <si>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</si>
  <si>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</si>
  <si>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</si>
  <si>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</si>
  <si>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</si>
  <si>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</si>
  <si>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</si>
  <si>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</si>
  <si>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</si>
  <si>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</si>
  <si>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</si>
  <si>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</si>
  <si>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</si>
  <si>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</si>
  <si>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</si>
  <si>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</si>
  <si>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</si>
  <si>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</si>
  <si>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</si>
  <si>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</si>
  <si>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</si>
  <si>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</si>
  <si>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</si>
  <si>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</si>
  <si>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</si>
  <si>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</si>
  <si>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</si>
  <si>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</si>
  <si>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</si>
  <si>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</si>
  <si>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</si>
  <si>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</si>
  <si>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</si>
  <si>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</si>
  <si>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</si>
  <si>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</si>
  <si>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</si>
  <si>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</si>
  <si>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</si>
  <si>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</si>
  <si>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</si>
  <si>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</si>
  <si>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</si>
  <si>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</si>
  <si>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</si>
  <si>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</si>
  <si>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</si>
  <si>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</si>
  <si>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</si>
  <si>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</si>
  <si>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</si>
  <si>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</si>
  <si>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</si>
  <si>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</si>
  <si>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福岡県東峰村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</si>
  <si>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</si>
  <si>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</si>
  <si>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</si>
  <si>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</si>
  <si>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</si>
  <si>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</si>
  <si>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</si>
  <si>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</si>
  <si>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</si>
  <si>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</si>
  <si>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</si>
  <si>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</si>
  <si>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</si>
  <si>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</si>
  <si>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</si>
  <si>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</si>
  <si>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</si>
  <si>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</si>
  <si>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</si>
  <si>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</si>
  <si>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</si>
  <si>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</si>
  <si>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</si>
  <si>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</si>
  <si>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</si>
  <si>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</si>
  <si>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</si>
  <si>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</si>
  <si>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</si>
  <si>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</si>
  <si>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</si>
  <si>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</si>
  <si>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</si>
  <si>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</si>
  <si>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</si>
  <si>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</si>
  <si>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</si>
  <si>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</si>
  <si>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</si>
  <si>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</si>
  <si>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</si>
  <si>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</si>
  <si>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</si>
  <si>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</si>
  <si>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</si>
  <si>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</si>
  <si>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</si>
  <si>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</si>
  <si>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</si>
  <si>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</si>
  <si>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</si>
  <si>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</si>
  <si>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</si>
  <si>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</si>
  <si>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</si>
  <si>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</si>
  <si>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</si>
  <si>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</si>
  <si>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</si>
  <si>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</si>
  <si>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</si>
  <si>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</si>
  <si>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</si>
  <si>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</si>
  <si>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</si>
  <si>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</si>
  <si>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</si>
  <si>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</si>
  <si>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</si>
  <si>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</si>
  <si>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</si>
  <si>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</si>
  <si>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</si>
  <si>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</si>
  <si>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</si>
  <si>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</si>
  <si>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</si>
  <si>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</si>
  <si>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</si>
  <si>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</si>
  <si>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</si>
  <si>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</si>
  <si>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</si>
  <si>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</si>
  <si>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</si>
  <si>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</si>
  <si>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</si>
  <si>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</si>
  <si>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</si>
  <si>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</si>
  <si>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</si>
  <si>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</si>
  <si>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</si>
  <si>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</si>
  <si>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</si>
  <si>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</si>
  <si>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</si>
  <si>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</si>
  <si>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</si>
  <si>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</si>
  <si>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</si>
  <si>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</si>
  <si>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</si>
  <si>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</si>
  <si>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</si>
  <si>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</si>
  <si>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</si>
  <si>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</si>
  <si>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</si>
  <si>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</si>
  <si>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</si>
  <si>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</si>
  <si>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</si>
  <si>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</si>
  <si>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</si>
  <si>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</si>
  <si>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</si>
  <si>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</si>
  <si>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</si>
  <si>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</si>
  <si>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</si>
  <si>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</si>
  <si>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</si>
  <si>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</si>
  <si>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</si>
  <si>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</si>
  <si>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</si>
  <si>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</si>
  <si>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</si>
  <si>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</si>
  <si>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</si>
  <si>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</si>
  <si>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</si>
  <si>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</si>
  <si>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</si>
  <si>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</si>
  <si>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</si>
  <si>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</si>
  <si>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</si>
  <si>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</si>
  <si>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</si>
  <si>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</si>
  <si>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</si>
  <si>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</si>
  <si>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</si>
  <si>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</si>
  <si>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</si>
  <si>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</si>
  <si>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</si>
  <si>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</si>
  <si>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</si>
  <si>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</si>
  <si>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</si>
  <si>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</si>
  <si>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</si>
  <si>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</si>
  <si>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</si>
  <si>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</si>
  <si>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</si>
  <si>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</si>
  <si>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</si>
  <si>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</si>
  <si>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</si>
  <si>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</si>
  <si>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</si>
  <si>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</si>
  <si>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</si>
  <si>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</si>
  <si>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</si>
  <si>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</si>
  <si>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</si>
  <si>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</si>
  <si>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</si>
  <si>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</si>
  <si>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</si>
  <si>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</si>
  <si>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</si>
  <si>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</si>
  <si>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</si>
  <si>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</si>
  <si>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</si>
  <si>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</si>
  <si>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</si>
  <si>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</si>
  <si>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</si>
  <si>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</si>
  <si>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</si>
  <si>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</si>
  <si>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</si>
  <si>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</si>
  <si>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</si>
  <si>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</si>
  <si>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2.30</t>
  </si>
  <si>
    <t>▲ 23.58</t>
  </si>
  <si>
    <t>▲ 10.51</t>
  </si>
  <si>
    <t>▲ 4.08</t>
  </si>
  <si>
    <t>▲ 8.13</t>
  </si>
  <si>
    <t>一般会計</t>
  </si>
  <si>
    <t>国民健康保険事業</t>
  </si>
  <si>
    <t>簡易水道事業</t>
  </si>
  <si>
    <t>▲ 1.59</t>
  </si>
  <si>
    <t>後期高齢者医療</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</si>
  <si>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</si>
  <si>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</si>
  <si>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</si>
  <si>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</si>
  <si>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</si>
  <si>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</si>
  <si>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</si>
  <si>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</si>
  <si>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福岡県市町村消防団員等公務災害補償組合（一般会計）</t>
    <phoneticPr fontId="2"/>
  </si>
  <si>
    <t>福岡県市町村職員退職手当組合（一般会計）</t>
    <phoneticPr fontId="2"/>
  </si>
  <si>
    <t>福岡県市町村職員退職手当組合（基金特別会計）</t>
    <phoneticPr fontId="2"/>
  </si>
  <si>
    <t>福岡県自治会館管理組合（一般会計）</t>
    <phoneticPr fontId="2"/>
  </si>
  <si>
    <t>甘木・朝倉広域市町村圏事務組合（一般会計）</t>
    <phoneticPr fontId="2"/>
  </si>
  <si>
    <t>甘木・朝倉広域市町村圏事務組合（消防特別会計）</t>
    <phoneticPr fontId="2"/>
  </si>
  <si>
    <t>甘木・朝倉・三井環境施設組合（一般会計）</t>
    <phoneticPr fontId="2"/>
  </si>
  <si>
    <t>福岡県自治振興組合（一般会計）</t>
    <phoneticPr fontId="2"/>
  </si>
  <si>
    <t>福岡県自治振興組合（公文書館事業特別会計）</t>
    <rPh sb="10" eb="13">
      <t>コウブンショ</t>
    </rPh>
    <rPh sb="13" eb="14">
      <t>カン</t>
    </rPh>
    <rPh sb="14" eb="16">
      <t>ジギョウ</t>
    </rPh>
    <rPh sb="16" eb="18">
      <t>トクベツ</t>
    </rPh>
    <rPh sb="18" eb="20">
      <t>カイケイ</t>
    </rPh>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</si>
  <si>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</si>
  <si>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</si>
  <si>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</si>
  <si>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</si>
  <si>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小石原陶の里</t>
    <phoneticPr fontId="2"/>
  </si>
  <si>
    <t>宝珠山ふるさと村</t>
    <phoneticPr fontId="2"/>
  </si>
  <si>
    <t>合併振興基金</t>
    <phoneticPr fontId="5"/>
  </si>
  <si>
    <t>水源かん養基金</t>
    <phoneticPr fontId="5"/>
  </si>
  <si>
    <t>振興開発事業基金</t>
    <rPh sb="0" eb="2">
      <t>シンコウ</t>
    </rPh>
    <rPh sb="2" eb="4">
      <t>カイハツ</t>
    </rPh>
    <rPh sb="4" eb="6">
      <t>ジギョウ</t>
    </rPh>
    <rPh sb="6" eb="8">
      <t>キキン</t>
    </rPh>
    <phoneticPr fontId="5"/>
  </si>
  <si>
    <t>農業振興基金（旧 中山間地域活性化基金）</t>
    <phoneticPr fontId="5"/>
  </si>
  <si>
    <t>-</t>
    <phoneticPr fontId="2"/>
  </si>
  <si>
    <t>施設改修基金</t>
    <rPh sb="0" eb="2">
      <t>シセツ</t>
    </rPh>
    <rPh sb="2" eb="4">
      <t>カイシュウ</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</si>
  <si>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</si>
  <si>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</si>
  <si>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</si>
  <si>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</si>
  <si>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</si>
  <si>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</si>
  <si>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</si>
  <si>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</si>
  <si>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</si>
  <si>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</si>
  <si>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</si>
  <si>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年々減少の傾向にあった将来負担比率は、H29・H30・R1・R2災害復旧事業債の新規発行、定住促進住宅中原団地整備に係る（R2同意）旧合併特例事業債の新規発行等により地方債の現在高が増加したが、充当可能基金の減、基準財政需要額算入見込額の増など、相対的に平成23年度決算時以降マイナス比率の状態が継続している。
　実質公債費比率については、償還期間が短い合併特例事業債及び過疎対策事業債の残高が全体残高の41.6％、次いで災害復旧事業債の残高が全体残高の23.9％を占めており、毎年の償還額が比較的多額になっていることが比率を押し上げる要因だと考える。</t>
    <rPh sb="105" eb="106">
      <t>ゲン</t>
    </rPh>
    <rPh sb="209" eb="210">
      <t>ツ</t>
    </rPh>
    <rPh sb="212" eb="214">
      <t>サイガイ</t>
    </rPh>
    <rPh sb="214" eb="216">
      <t>フッキュウ</t>
    </rPh>
    <rPh sb="216" eb="219">
      <t>ジギョウサイ</t>
    </rPh>
    <rPh sb="220" eb="222">
      <t>ザンダカ</t>
    </rPh>
    <rPh sb="223" eb="227">
      <t>ゼンタイザンダカ</t>
    </rPh>
    <phoneticPr fontId="5"/>
  </si>
  <si>
    <t>固定資産台帳未整備のため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</si>
</sst>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quotePrefix="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quotePrefix="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3" fillId="0" borderId="39" xfId="1" quotePrefix="1" applyFont="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quotePrefix="1"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xmlns:c16r2="http://schemas.microsoft.com/office/drawing/2015/06/chart">
            <c:ext xmlns:c16="http://schemas.microsoft.com/office/drawing/2014/chart" uri="{C3380CC4-5D6E-409C-BE32-E72D297353CC}">
              <c16:uniqueId val="{00000000-70A8-422D-9BF5-6C7085716F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266834</c:v>
                </c:pt>
                <c:pt idx="1">
                  <c:v>173304</c:v>
                </c:pt>
                <c:pt idx="2">
                  <c:v>206370</c:v>
                </c:pt>
                <c:pt idx="3">
                  <c:v>317190</c:v>
                </c:pt>
                <c:pt idx="4">
                  <c:v>401068</c:v>
                </c:pt>
              </c:numCache>
            </c:numRef>
          </c:val>
          <c:smooth val="0"/>
          <c:extLst xmlns:c16r2="http://schemas.microsoft.com/office/drawing/2015/06/chart">
            <c:ext xmlns:c16="http://schemas.microsoft.com/office/drawing/2014/chart" uri="{C3380CC4-5D6E-409C-BE32-E72D297353CC}">
              <c16:uniqueId val="{00000001-70A8-422D-9BF5-6C7085716FFC}"/>
            </c:ext>
          </c:extLst>
        </c:ser>
        <c:dLbls>
          <c:showLegendKey val="0"/>
          <c:showVal val="0"/>
          <c:showCatName val="0"/>
          <c:showSerName val="0"/>
          <c:showPercent val="0"/>
          <c:showBubbleSize val="0"/>
        </c:dLbls>
        <c:marker val="1"/>
        <c:smooth val="0"/>
        <c:axId val="485764792"/>
        <c:axId val="485765176"/>
      </c:lineChart>
      <c:catAx>
        <c:axId val="485764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765176"/>
        <c:crosses val="autoZero"/>
        <c:auto val="1"/>
        <c:lblAlgn val="ctr"/>
        <c:lblOffset val="100"/>
        <c:tickLblSkip val="1"/>
        <c:tickMarkSkip val="1"/>
        <c:noMultiLvlLbl val="0"/>
      </c:catAx>
      <c:valAx>
        <c:axId val="48576517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764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8.42</c:v>
                </c:pt>
                <c:pt idx="1">
                  <c:v>7.22</c:v>
                </c:pt>
                <c:pt idx="2">
                  <c:v>7.31</c:v>
                </c:pt>
                <c:pt idx="3">
                  <c:v>6.57</c:v>
                </c:pt>
                <c:pt idx="4">
                  <c:v>4.58</c:v>
                </c:pt>
              </c:numCache>
            </c:numRef>
          </c:val>
          <c:extLst xmlns:c16r2="http://schemas.microsoft.com/office/drawing/2015/06/chart">
            <c:ext xmlns:c16="http://schemas.microsoft.com/office/drawing/2014/chart" uri="{C3380CC4-5D6E-409C-BE32-E72D297353CC}">
              <c16:uniqueId val="{00000000-33D5-47AA-87CC-EFA5A951D9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110.94</c:v>
                </c:pt>
                <c:pt idx="1">
                  <c:v>97.71</c:v>
                </c:pt>
                <c:pt idx="2">
                  <c:v>85.98</c:v>
                </c:pt>
                <c:pt idx="3">
                  <c:v>81.569999999999993</c:v>
                </c:pt>
                <c:pt idx="4">
                  <c:v>70.099999999999994</c:v>
                </c:pt>
              </c:numCache>
            </c:numRef>
          </c:val>
          <c:extLst xmlns:c16r2="http://schemas.microsoft.com/office/drawing/2015/06/chart">
            <c:ext xmlns:c16="http://schemas.microsoft.com/office/drawing/2014/chart" uri="{C3380CC4-5D6E-409C-BE32-E72D297353CC}">
              <c16:uniqueId val="{00000001-33D5-47AA-87CC-EFA5A951D9EF}"/>
            </c:ext>
          </c:extLst>
        </c:ser>
        <c:dLbls>
          <c:showLegendKey val="0"/>
          <c:showVal val="0"/>
          <c:showCatName val="0"/>
          <c:showSerName val="0"/>
          <c:showPercent val="0"/>
          <c:showBubbleSize val="0"/>
        </c:dLbls>
        <c:gapWidth val="250"/>
        <c:overlap val="100"/>
        <c:axId val="492760168"/>
        <c:axId val="492760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-2.2999999999999998</c:v>
                </c:pt>
                <c:pt idx="1">
                  <c:v>-23.58</c:v>
                </c:pt>
                <c:pt idx="2">
                  <c:v>-10.51</c:v>
                </c:pt>
                <c:pt idx="3">
                  <c:v>-4.08</c:v>
                </c:pt>
                <c:pt idx="4">
                  <c:v>-8.1300000000000008</c:v>
                </c:pt>
              </c:numCache>
            </c:numRef>
          </c:val>
          <c:smooth val="0"/>
          <c:extLst xmlns:c16r2="http://schemas.microsoft.com/office/drawing/2015/06/chart">
            <c:ext xmlns:c16="http://schemas.microsoft.com/office/drawing/2014/chart" uri="{C3380CC4-5D6E-409C-BE32-E72D297353CC}">
              <c16:uniqueId val="{00000002-33D5-47AA-87CC-EFA5A951D9EF}"/>
            </c:ext>
          </c:extLst>
        </c:ser>
        <c:dLbls>
          <c:showLegendKey val="0"/>
          <c:showVal val="0"/>
          <c:showCatName val="0"/>
          <c:showSerName val="0"/>
          <c:showPercent val="0"/>
          <c:showBubbleSize val="0"/>
        </c:dLbls>
        <c:marker val="1"/>
        <c:smooth val="0"/>
        <c:axId val="492760168"/>
        <c:axId val="492760552"/>
      </c:lineChart>
      <c:catAx>
        <c:axId val="492760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760552"/>
        <c:crosses val="autoZero"/>
        <c:auto val="1"/>
        <c:lblAlgn val="ctr"/>
        <c:lblOffset val="100"/>
        <c:tickLblSkip val="1"/>
        <c:tickMarkSkip val="1"/>
        <c:noMultiLvlLbl val="0"/>
      </c:catAx>
      <c:valAx>
        <c:axId val="492760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760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4C2-4F15-8276-1E83854EA5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4C2-4F15-8276-1E83854EA5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4C2-4F15-8276-1E83854EA54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4C2-4F15-8276-1E83854EA54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C4C2-4F15-8276-1E83854EA54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C4C2-4F15-8276-1E83854EA549}"/>
            </c:ext>
          </c:extLst>
        </c:ser>
        <c:ser>
          <c:idx val="6"/>
          <c:order val="6"/>
          <c:tx>
            <c:strRef>
              <c:f>データシート!$A$33</c:f>
              <c:strCache>
                <c:ptCount val="1"/>
                <c:pt idx="0">
                  <c:v>後期高齢者医療</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0.03</c:v>
                </c:pt>
                <c:pt idx="4">
                  <c:v>#N/A</c:v>
                </c:pt>
                <c:pt idx="5">
                  <c:v>0.01</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6-C4C2-4F15-8276-1E83854EA549}"/>
            </c:ext>
          </c:extLst>
        </c:ser>
        <c:ser>
          <c:idx val="7"/>
          <c:order val="7"/>
          <c:tx>
            <c:strRef>
              <c:f>データシート!$A$34</c:f>
              <c:strCache>
                <c:ptCount val="1"/>
                <c:pt idx="0">
                  <c:v>簡易水道事業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0.14000000000000001</c:v>
                </c:pt>
                <c:pt idx="2">
                  <c:v>#N/A</c:v>
                </c:pt>
                <c:pt idx="3">
                  <c:v>0</c:v>
                </c:pt>
                <c:pt idx="4">
                  <c:v>#N/A</c:v>
                </c:pt>
                <c:pt idx="5">
                  <c:v>0</c:v>
                </c:pt>
                <c:pt idx="6">
                  <c:v>1.59</c:v>
                </c:pt>
                <c:pt idx="7">
                  <c:v>#N/A</c:v>
                </c:pt>
                <c:pt idx="8">
                  <c:v>#N/A</c:v>
                </c:pt>
                <c:pt idx="9">
                  <c:v>0.28000000000000003</c:v>
                </c:pt>
              </c:numCache>
            </c:numRef>
          </c:val>
          <c:extLst xmlns:c16r2="http://schemas.microsoft.com/office/drawing/2015/06/chart">
            <c:ext xmlns:c16="http://schemas.microsoft.com/office/drawing/2014/chart" uri="{C3380CC4-5D6E-409C-BE32-E72D297353CC}">
              <c16:uniqueId val="{00000007-C4C2-4F15-8276-1E83854EA549}"/>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0.39</c:v>
                </c:pt>
                <c:pt idx="2">
                  <c:v>#N/A</c:v>
                </c:pt>
                <c:pt idx="3">
                  <c:v>0</c:v>
                </c:pt>
                <c:pt idx="4">
                  <c:v>#N/A</c:v>
                </c:pt>
                <c:pt idx="5">
                  <c:v>0</c:v>
                </c:pt>
                <c:pt idx="6">
                  <c:v>#N/A</c:v>
                </c:pt>
                <c:pt idx="7">
                  <c:v>0.34</c:v>
                </c:pt>
                <c:pt idx="8">
                  <c:v>#N/A</c:v>
                </c:pt>
                <c:pt idx="9">
                  <c:v>2.94</c:v>
                </c:pt>
              </c:numCache>
            </c:numRef>
          </c:val>
          <c:extLst xmlns:c16r2="http://schemas.microsoft.com/office/drawing/2015/06/chart">
            <c:ext xmlns:c16="http://schemas.microsoft.com/office/drawing/2014/chart" uri="{C3380CC4-5D6E-409C-BE32-E72D297353CC}">
              <c16:uniqueId val="{00000008-C4C2-4F15-8276-1E83854EA5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8.41</c:v>
                </c:pt>
                <c:pt idx="2">
                  <c:v>#N/A</c:v>
                </c:pt>
                <c:pt idx="3">
                  <c:v>7.22</c:v>
                </c:pt>
                <c:pt idx="4">
                  <c:v>#N/A</c:v>
                </c:pt>
                <c:pt idx="5">
                  <c:v>7.31</c:v>
                </c:pt>
                <c:pt idx="6">
                  <c:v>#N/A</c:v>
                </c:pt>
                <c:pt idx="7">
                  <c:v>6.56</c:v>
                </c:pt>
                <c:pt idx="8">
                  <c:v>#N/A</c:v>
                </c:pt>
                <c:pt idx="9">
                  <c:v>4.58</c:v>
                </c:pt>
              </c:numCache>
            </c:numRef>
          </c:val>
          <c:extLst xmlns:c16r2="http://schemas.microsoft.com/office/drawing/2015/06/chart">
            <c:ext xmlns:c16="http://schemas.microsoft.com/office/drawing/2014/chart" uri="{C3380CC4-5D6E-409C-BE32-E72D297353CC}">
              <c16:uniqueId val="{00000009-C4C2-4F15-8276-1E83854EA549}"/>
            </c:ext>
          </c:extLst>
        </c:ser>
        <c:dLbls>
          <c:showLegendKey val="0"/>
          <c:showVal val="0"/>
          <c:showCatName val="0"/>
          <c:showSerName val="0"/>
          <c:showPercent val="0"/>
          <c:showBubbleSize val="0"/>
        </c:dLbls>
        <c:gapWidth val="150"/>
        <c:overlap val="100"/>
        <c:axId val="492866432"/>
        <c:axId val="492866816"/>
      </c:barChart>
      <c:catAx>
        <c:axId val="4928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866816"/>
        <c:crosses val="autoZero"/>
        <c:auto val="1"/>
        <c:lblAlgn val="ctr"/>
        <c:lblOffset val="100"/>
        <c:tickLblSkip val="1"/>
        <c:tickMarkSkip val="1"/>
        <c:noMultiLvlLbl val="0"/>
      </c:catAx>
      <c:valAx>
        <c:axId val="49286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86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225</c:v>
                </c:pt>
                <c:pt idx="5">
                  <c:v>176</c:v>
                </c:pt>
                <c:pt idx="8">
                  <c:v>178</c:v>
                </c:pt>
                <c:pt idx="11">
                  <c:v>200</c:v>
                </c:pt>
                <c:pt idx="14">
                  <c:v>212</c:v>
                </c:pt>
              </c:numCache>
            </c:numRef>
          </c:val>
          <c:extLst xmlns:c16r2="http://schemas.microsoft.com/office/drawing/2015/06/chart">
            <c:ext xmlns:c16="http://schemas.microsoft.com/office/drawing/2014/chart" uri="{C3380CC4-5D6E-409C-BE32-E72D297353CC}">
              <c16:uniqueId val="{00000000-35F2-4B3A-AFC0-C1CAF75D5E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5F2-4B3A-AFC0-C1CAF75D5E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2-35F2-4B3A-AFC0-C1CAF75D5E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19</c:v>
                </c:pt>
                <c:pt idx="6">
                  <c:v>13</c:v>
                </c:pt>
                <c:pt idx="9">
                  <c:v>16</c:v>
                </c:pt>
                <c:pt idx="12">
                  <c:v>10</c:v>
                </c:pt>
              </c:numCache>
            </c:numRef>
          </c:val>
          <c:extLst xmlns:c16r2="http://schemas.microsoft.com/office/drawing/2015/06/chart">
            <c:ext xmlns:c16="http://schemas.microsoft.com/office/drawing/2014/chart" uri="{C3380CC4-5D6E-409C-BE32-E72D297353CC}">
              <c16:uniqueId val="{00000003-35F2-4B3A-AFC0-C1CAF75D5E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c:v>
                </c:pt>
                <c:pt idx="3">
                  <c:v>13</c:v>
                </c:pt>
                <c:pt idx="6">
                  <c:v>10</c:v>
                </c:pt>
                <c:pt idx="9">
                  <c:v>13</c:v>
                </c:pt>
                <c:pt idx="12">
                  <c:v>17</c:v>
                </c:pt>
              </c:numCache>
            </c:numRef>
          </c:val>
          <c:extLst xmlns:c16r2="http://schemas.microsoft.com/office/drawing/2015/06/chart">
            <c:ext xmlns:c16="http://schemas.microsoft.com/office/drawing/2014/chart" uri="{C3380CC4-5D6E-409C-BE32-E72D297353CC}">
              <c16:uniqueId val="{00000004-35F2-4B3A-AFC0-C1CAF75D5E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F2-4B3A-AFC0-C1CAF75D5E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5F2-4B3A-AFC0-C1CAF75D5E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250</c:v>
                </c:pt>
                <c:pt idx="3">
                  <c:v>207</c:v>
                </c:pt>
                <c:pt idx="6">
                  <c:v>221</c:v>
                </c:pt>
                <c:pt idx="9">
                  <c:v>256</c:v>
                </c:pt>
                <c:pt idx="12">
                  <c:v>269</c:v>
                </c:pt>
              </c:numCache>
            </c:numRef>
          </c:val>
          <c:extLst xmlns:c16r2="http://schemas.microsoft.com/office/drawing/2015/06/chart">
            <c:ext xmlns:c16="http://schemas.microsoft.com/office/drawing/2014/chart" uri="{C3380CC4-5D6E-409C-BE32-E72D297353CC}">
              <c16:uniqueId val="{00000007-35F2-4B3A-AFC0-C1CAF75D5E10}"/>
            </c:ext>
          </c:extLst>
        </c:ser>
        <c:dLbls>
          <c:showLegendKey val="0"/>
          <c:showVal val="0"/>
          <c:showCatName val="0"/>
          <c:showSerName val="0"/>
          <c:showPercent val="0"/>
          <c:showBubbleSize val="0"/>
        </c:dLbls>
        <c:gapWidth val="100"/>
        <c:overlap val="100"/>
        <c:axId val="499903584"/>
        <c:axId val="49990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c:v>
                </c:pt>
                <c:pt idx="2">
                  <c:v>#N/A</c:v>
                </c:pt>
                <c:pt idx="3">
                  <c:v>#N/A</c:v>
                </c:pt>
                <c:pt idx="4">
                  <c:v>67</c:v>
                </c:pt>
                <c:pt idx="5">
                  <c:v>#N/A</c:v>
                </c:pt>
                <c:pt idx="6">
                  <c:v>#N/A</c:v>
                </c:pt>
                <c:pt idx="7">
                  <c:v>66</c:v>
                </c:pt>
                <c:pt idx="8">
                  <c:v>#N/A</c:v>
                </c:pt>
                <c:pt idx="9">
                  <c:v>#N/A</c:v>
                </c:pt>
                <c:pt idx="10">
                  <c:v>85</c:v>
                </c:pt>
                <c:pt idx="11">
                  <c:v>#N/A</c:v>
                </c:pt>
                <c:pt idx="12">
                  <c:v>#N/A</c:v>
                </c:pt>
                <c:pt idx="13">
                  <c:v>84</c:v>
                </c:pt>
                <c:pt idx="14">
                  <c:v>#N/A</c:v>
                </c:pt>
              </c:numCache>
            </c:numRef>
          </c:val>
          <c:smooth val="0"/>
          <c:extLst xmlns:c16r2="http://schemas.microsoft.com/office/drawing/2015/06/chart">
            <c:ext xmlns:c16="http://schemas.microsoft.com/office/drawing/2014/chart" uri="{C3380CC4-5D6E-409C-BE32-E72D297353CC}">
              <c16:uniqueId val="{00000008-35F2-4B3A-AFC0-C1CAF75D5E10}"/>
            </c:ext>
          </c:extLst>
        </c:ser>
        <c:dLbls>
          <c:showLegendKey val="0"/>
          <c:showVal val="0"/>
          <c:showCatName val="0"/>
          <c:showSerName val="0"/>
          <c:showPercent val="0"/>
          <c:showBubbleSize val="0"/>
        </c:dLbls>
        <c:marker val="1"/>
        <c:smooth val="0"/>
        <c:axId val="499903584"/>
        <c:axId val="499903968"/>
      </c:lineChart>
      <c:catAx>
        <c:axId val="49990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903968"/>
        <c:crosses val="autoZero"/>
        <c:auto val="1"/>
        <c:lblAlgn val="ctr"/>
        <c:lblOffset val="100"/>
        <c:tickLblSkip val="1"/>
        <c:tickMarkSkip val="1"/>
        <c:noMultiLvlLbl val="0"/>
      </c:catAx>
      <c:valAx>
        <c:axId val="49990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0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2031</c:v>
                </c:pt>
                <c:pt idx="5">
                  <c:v>2034</c:v>
                </c:pt>
                <c:pt idx="8">
                  <c:v>2247</c:v>
                </c:pt>
                <c:pt idx="11">
                  <c:v>2612</c:v>
                </c:pt>
                <c:pt idx="14">
                  <c:v>2927</c:v>
                </c:pt>
              </c:numCache>
            </c:numRef>
          </c:val>
          <c:extLst xmlns:c16r2="http://schemas.microsoft.com/office/drawing/2015/06/chart">
            <c:ext xmlns:c16="http://schemas.microsoft.com/office/drawing/2014/chart" uri="{C3380CC4-5D6E-409C-BE32-E72D297353CC}">
              <c16:uniqueId val="{00000000-7355-4908-8DA8-1EE4C1B76D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c:v>
                </c:pt>
                <c:pt idx="5">
                  <c:v>66</c:v>
                </c:pt>
                <c:pt idx="8">
                  <c:v>59</c:v>
                </c:pt>
                <c:pt idx="11">
                  <c:v>53</c:v>
                </c:pt>
                <c:pt idx="14">
                  <c:v>47</c:v>
                </c:pt>
              </c:numCache>
            </c:numRef>
          </c:val>
          <c:extLst xmlns:c16r2="http://schemas.microsoft.com/office/drawing/2015/06/chart">
            <c:ext xmlns:c16="http://schemas.microsoft.com/office/drawing/2014/chart" uri="{C3380CC4-5D6E-409C-BE32-E72D297353CC}">
              <c16:uniqueId val="{00000001-7355-4908-8DA8-1EE4C1B76D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2873</c:v>
                </c:pt>
                <c:pt idx="5">
                  <c:v>2579</c:v>
                </c:pt>
                <c:pt idx="8">
                  <c:v>2487</c:v>
                </c:pt>
                <c:pt idx="11">
                  <c:v>2525</c:v>
                </c:pt>
                <c:pt idx="14">
                  <c:v>2231</c:v>
                </c:pt>
              </c:numCache>
            </c:numRef>
          </c:val>
          <c:extLst xmlns:c16r2="http://schemas.microsoft.com/office/drawing/2015/06/chart">
            <c:ext xmlns:c16="http://schemas.microsoft.com/office/drawing/2014/chart" uri="{C3380CC4-5D6E-409C-BE32-E72D297353CC}">
              <c16:uniqueId val="{00000002-7355-4908-8DA8-1EE4C1B76D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355-4908-8DA8-1EE4C1B76D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355-4908-8DA8-1EE4C1B76D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55-4908-8DA8-1EE4C1B76D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328</c:v>
                </c:pt>
                <c:pt idx="3">
                  <c:v>298</c:v>
                </c:pt>
                <c:pt idx="6">
                  <c:v>229</c:v>
                </c:pt>
                <c:pt idx="9">
                  <c:v>216</c:v>
                </c:pt>
                <c:pt idx="12">
                  <c:v>241</c:v>
                </c:pt>
              </c:numCache>
            </c:numRef>
          </c:val>
          <c:extLst xmlns:c16r2="http://schemas.microsoft.com/office/drawing/2015/06/chart">
            <c:ext xmlns:c16="http://schemas.microsoft.com/office/drawing/2014/chart" uri="{C3380CC4-5D6E-409C-BE32-E72D297353CC}">
              <c16:uniqueId val="{00000006-7355-4908-8DA8-1EE4C1B76D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60</c:v>
                </c:pt>
                <c:pt idx="3">
                  <c:v>52</c:v>
                </c:pt>
                <c:pt idx="6">
                  <c:v>71</c:v>
                </c:pt>
                <c:pt idx="9">
                  <c:v>91</c:v>
                </c:pt>
                <c:pt idx="12">
                  <c:v>104</c:v>
                </c:pt>
              </c:numCache>
            </c:numRef>
          </c:val>
          <c:extLst xmlns:c16r2="http://schemas.microsoft.com/office/drawing/2015/06/chart">
            <c:ext xmlns:c16="http://schemas.microsoft.com/office/drawing/2014/chart" uri="{C3380CC4-5D6E-409C-BE32-E72D297353CC}">
              <c16:uniqueId val="{00000007-7355-4908-8DA8-1EE4C1B76D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138</c:v>
                </c:pt>
                <c:pt idx="3">
                  <c:v>149</c:v>
                </c:pt>
                <c:pt idx="6">
                  <c:v>155</c:v>
                </c:pt>
                <c:pt idx="9">
                  <c:v>140</c:v>
                </c:pt>
                <c:pt idx="12">
                  <c:v>137</c:v>
                </c:pt>
              </c:numCache>
            </c:numRef>
          </c:val>
          <c:extLst xmlns:c16r2="http://schemas.microsoft.com/office/drawing/2015/06/chart">
            <c:ext xmlns:c16="http://schemas.microsoft.com/office/drawing/2014/chart" uri="{C3380CC4-5D6E-409C-BE32-E72D297353CC}">
              <c16:uniqueId val="{00000008-7355-4908-8DA8-1EE4C1B76D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355-4908-8DA8-1EE4C1B76D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2420</c:v>
                </c:pt>
                <c:pt idx="3">
                  <c:v>2562</c:v>
                </c:pt>
                <c:pt idx="6">
                  <c:v>2912</c:v>
                </c:pt>
                <c:pt idx="9">
                  <c:v>3515</c:v>
                </c:pt>
                <c:pt idx="12">
                  <c:v>4003</c:v>
                </c:pt>
              </c:numCache>
            </c:numRef>
          </c:val>
          <c:extLst xmlns:c16r2="http://schemas.microsoft.com/office/drawing/2015/06/chart">
            <c:ext xmlns:c16="http://schemas.microsoft.com/office/drawing/2014/chart" uri="{C3380CC4-5D6E-409C-BE32-E72D297353CC}">
              <c16:uniqueId val="{0000000A-7355-4908-8DA8-1EE4C1B76DEC}"/>
            </c:ext>
          </c:extLst>
        </c:ser>
        <c:dLbls>
          <c:showLegendKey val="0"/>
          <c:showVal val="0"/>
          <c:showCatName val="0"/>
          <c:showSerName val="0"/>
          <c:showPercent val="0"/>
          <c:showBubbleSize val="0"/>
        </c:dLbls>
        <c:gapWidth val="100"/>
        <c:overlap val="100"/>
        <c:axId val="403941512"/>
        <c:axId val="498933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355-4908-8DA8-1EE4C1B76DEC}"/>
            </c:ext>
          </c:extLst>
        </c:ser>
        <c:dLbls>
          <c:showLegendKey val="0"/>
          <c:showVal val="0"/>
          <c:showCatName val="0"/>
          <c:showSerName val="0"/>
          <c:showPercent val="0"/>
          <c:showBubbleSize val="0"/>
        </c:dLbls>
        <c:marker val="1"/>
        <c:smooth val="0"/>
        <c:axId val="403941512"/>
        <c:axId val="498933824"/>
      </c:lineChart>
      <c:catAx>
        <c:axId val="40394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933824"/>
        <c:crosses val="autoZero"/>
        <c:auto val="1"/>
        <c:lblAlgn val="ctr"/>
        <c:lblOffset val="100"/>
        <c:tickLblSkip val="1"/>
        <c:tickMarkSkip val="1"/>
        <c:noMultiLvlLbl val="0"/>
      </c:catAx>
      <c:valAx>
        <c:axId val="49893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941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1189</c:v>
                </c:pt>
                <c:pt idx="1">
                  <c:v>1141</c:v>
                </c:pt>
                <c:pt idx="2">
                  <c:v>1044</c:v>
                </c:pt>
              </c:numCache>
            </c:numRef>
          </c:val>
          <c:extLst xmlns:c16r2="http://schemas.microsoft.com/office/drawing/2015/06/chart">
            <c:ext xmlns:c16="http://schemas.microsoft.com/office/drawing/2014/chart" uri="{C3380CC4-5D6E-409C-BE32-E72D297353CC}">
              <c16:uniqueId val="{00000000-E0F4-4821-9350-E3BC1FC152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127</c:v>
                </c:pt>
                <c:pt idx="1">
                  <c:v>128</c:v>
                </c:pt>
                <c:pt idx="2">
                  <c:v>128</c:v>
                </c:pt>
              </c:numCache>
            </c:numRef>
          </c:val>
          <c:extLst xmlns:c16r2="http://schemas.microsoft.com/office/drawing/2015/06/chart">
            <c:ext xmlns:c16="http://schemas.microsoft.com/office/drawing/2014/chart" uri="{C3380CC4-5D6E-409C-BE32-E72D297353CC}">
              <c16:uniqueId val="{00000001-E0F4-4821-9350-E3BC1FC152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2175</c:v>
                </c:pt>
                <c:pt idx="1">
                  <c:v>2235</c:v>
                </c:pt>
                <c:pt idx="2">
                  <c:v>2025</c:v>
                </c:pt>
              </c:numCache>
            </c:numRef>
          </c:val>
          <c:extLst xmlns:c16r2="http://schemas.microsoft.com/office/drawing/2015/06/chart">
            <c:ext xmlns:c16="http://schemas.microsoft.com/office/drawing/2014/chart" uri="{C3380CC4-5D6E-409C-BE32-E72D297353CC}">
              <c16:uniqueId val="{00000002-E0F4-4821-9350-E3BC1FC15275}"/>
            </c:ext>
          </c:extLst>
        </c:ser>
        <c:dLbls>
          <c:showLegendKey val="0"/>
          <c:showVal val="0"/>
          <c:showCatName val="0"/>
          <c:showSerName val="0"/>
          <c:showPercent val="0"/>
          <c:showBubbleSize val="0"/>
        </c:dLbls>
        <c:gapWidth val="120"/>
        <c:overlap val="100"/>
        <c:axId val="405991344"/>
        <c:axId val="499615464"/>
      </c:barChart>
      <c:catAx>
        <c:axId val="40599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9615464"/>
        <c:crosses val="autoZero"/>
        <c:auto val="1"/>
        <c:lblAlgn val="ctr"/>
        <c:lblOffset val="100"/>
        <c:tickLblSkip val="1"/>
        <c:tickMarkSkip val="1"/>
        <c:noMultiLvlLbl val="0"/>
      </c:catAx>
      <c:valAx>
        <c:axId val="499615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599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27-48C6-827C-694ADA20C3C7}"/>
                </c:ext>
                <c:ext xmlns:c15="http://schemas.microsoft.com/office/drawing/2012/chart" uri="{CE6537A1-D6FC-4f65-9D91-7224C49458BB}">
                  <c15:dlblFieldTable>
                    <c15:dlblFTEntry>
                      <c15:txfldGUID>{9DE4C006-EE31-4A4C-95D2-CD0F5C9D0ECB}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27-48C6-827C-694ADA20C3C7}"/>
                </c:ext>
                <c:ext xmlns:c15="http://schemas.microsoft.com/office/drawing/2012/chart" uri="{CE6537A1-D6FC-4f65-9D91-7224C49458BB}">
                  <c15:dlblFieldTable>
                    <c15:dlblFTEntry>
                      <c15:txfldGUID>{EE8294C6-8711-43EA-9B57-E38654856C77}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27-48C6-827C-694ADA20C3C7}"/>
                </c:ext>
                <c:ext xmlns:c15="http://schemas.microsoft.com/office/drawing/2012/chart" uri="{CE6537A1-D6FC-4f65-9D91-7224C49458BB}">
                  <c15:dlblFieldTable>
                    <c15:dlblFTEntry>
                      <c15:txfldGUID>{A9674B4B-2F6F-41FB-B9D0-D3B1957DA623}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27-48C6-827C-694ADA20C3C7}"/>
                </c:ext>
                <c:ext xmlns:c15="http://schemas.microsoft.com/office/drawing/2012/chart" uri="{CE6537A1-D6FC-4f65-9D91-7224C49458BB}">
                  <c15:dlblFieldTable>
                    <c15:dlblFTEntry>
                      <c15:txfldGUID>{7AEFA823-3107-4B29-896E-649CE5CB9CA3}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27-48C6-827C-694ADA20C3C7}"/>
                </c:ext>
                <c:ext xmlns:c15="http://schemas.microsoft.com/office/drawing/2012/chart" uri="{CE6537A1-D6FC-4f65-9D91-7224C49458BB}">
                  <c15:dlblFieldTable>
                    <c15:dlblFTEntry>
                      <c15:txfldGUID>{72F6370B-DC3C-49E2-910C-9FD70F552E4C}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27-48C6-827C-694ADA20C3C7}"/>
                </c:ext>
                <c:ext xmlns:c15="http://schemas.microsoft.com/office/drawing/2012/chart" uri="{CE6537A1-D6FC-4f65-9D91-7224C49458BB}">
                  <c15:dlblFieldTable>
                    <c15:dlblFTEntry>
                      <c15:txfldGUID>{C1428729-3D80-40A8-B871-726C9EA65362}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27-48C6-827C-694ADA20C3C7}"/>
                </c:ext>
                <c:ext xmlns:c15="http://schemas.microsoft.com/office/drawing/2012/chart" uri="{CE6537A1-D6FC-4f65-9D91-7224C49458BB}">
                  <c15:dlblFieldTable>
                    <c15:dlblFTEntry>
                      <c15:txfldGUID>{D6FB1BF3-8B06-4BD7-9298-9F3E22C80F6D}</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27-48C6-827C-694ADA20C3C7}"/>
                </c:ext>
                <c:ext xmlns:c15="http://schemas.microsoft.com/office/drawing/2012/chart" uri="{CE6537A1-D6FC-4f65-9D91-7224C49458BB}">
                  <c15:dlblFieldTable>
                    <c15:dlblFTEntry>
                      <c15:txfldGUID>{8EEC97B1-1349-48DC-B7A4-B2A5F7CB4549}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27-48C6-827C-694ADA20C3C7}"/>
                </c:ext>
                <c:ext xmlns:c15="http://schemas.microsoft.com/office/drawing/2012/chart" uri="{CE6537A1-D6FC-4f65-9D91-7224C49458BB}">
                  <c15:dlblFieldTable>
                    <c15:dlblFTEntry>
                      <c15:txfldGUID>{6212F807-29F7-4485-8E9D-D6BFE997B3C4}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B27-48C6-827C-694ADA20C3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27-48C6-827C-694ADA20C3C7}"/>
                </c:ext>
                <c:ext xmlns:c15="http://schemas.microsoft.com/office/drawing/2012/chart" uri="{CE6537A1-D6FC-4f65-9D91-7224C49458BB}">
                  <c15:dlblFieldTable>
                    <c15:dlblFTEntry>
                      <c15:txfldGUID>{D457243C-317D-42DE-8070-6DDA90894D33}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27-48C6-827C-694ADA20C3C7}"/>
                </c:ext>
                <c:ext xmlns:c15="http://schemas.microsoft.com/office/drawing/2012/chart" uri="{CE6537A1-D6FC-4f65-9D91-7224C49458BB}">
                  <c15:dlblFieldTable>
                    <c15:dlblFTEntry>
                      <c15:txfldGUID>{FF5B81BE-6581-442D-837F-C73F19A72D6D}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27-48C6-827C-694ADA20C3C7}"/>
                </c:ext>
                <c:ext xmlns:c15="http://schemas.microsoft.com/office/drawing/2012/chart" uri="{CE6537A1-D6FC-4f65-9D91-7224C49458BB}">
                  <c15:dlblFieldTable>
                    <c15:dlblFTEntry>
                      <c15:txfldGUID>{572FE0DE-641E-407A-8435-86827E140982}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27-48C6-827C-694ADA20C3C7}"/>
                </c:ext>
                <c:ext xmlns:c15="http://schemas.microsoft.com/office/drawing/2012/chart" uri="{CE6537A1-D6FC-4f65-9D91-7224C49458BB}">
                  <c15:dlblFieldTable>
                    <c15:dlblFTEntry>
                      <c15:txfldGUID>{439F3F7E-BDD5-47C2-A94C-15AAA89B986B}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27-48C6-827C-694ADA20C3C7}"/>
                </c:ext>
                <c:ext xmlns:c15="http://schemas.microsoft.com/office/drawing/2012/chart" uri="{CE6537A1-D6FC-4f65-9D91-7224C49458BB}">
                  <c15:dlblFieldTable>
                    <c15:dlblFTEntry>
                      <c15:txfldGUID>{71593A88-355D-4BAA-BAF9-E2487957204C}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27-48C6-827C-694ADA20C3C7}"/>
                </c:ext>
                <c:ext xmlns:c15="http://schemas.microsoft.com/office/drawing/2012/chart" uri="{CE6537A1-D6FC-4f65-9D91-7224C49458BB}">
                  <c15:dlblFieldTable>
                    <c15:dlblFTEntry>
                      <c15:txfldGUID>{7A3DFD71-C5FA-4492-A74B-100BE3F33C7C}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27-48C6-827C-694ADA20C3C7}"/>
                </c:ext>
                <c:ext xmlns:c15="http://schemas.microsoft.com/office/drawing/2012/chart" uri="{CE6537A1-D6FC-4f65-9D91-7224C49458BB}">
                  <c15:dlblFieldTable>
                    <c15:dlblFTEntry>
                      <c15:txfldGUID>{BF7BE86A-7978-497C-8ED5-0B32703F71FB}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27-48C6-827C-694ADA20C3C7}"/>
                </c:ext>
                <c:ext xmlns:c15="http://schemas.microsoft.com/office/drawing/2012/chart" uri="{CE6537A1-D6FC-4f65-9D91-7224C49458BB}">
                  <c15:dlblFieldTable>
                    <c15:dlblFTEntry>
                      <c15:txfldGUID>{AD076CB0-B0D8-4B65-90F4-1A0372013F18}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27-48C6-827C-694ADA20C3C7}"/>
                </c:ext>
                <c:ext xmlns:c15="http://schemas.microsoft.com/office/drawing/2012/chart" uri="{CE6537A1-D6FC-4f65-9D91-7224C49458BB}">
                  <c15:dlblFieldTable>
                    <c15:dlblFTEntry>
                      <c15:txfldGUID>{07DF3E31-F50A-46B0-B65C-53D471565B11}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4B27-48C6-827C-694ADA20C3C7}"/>
            </c:ext>
          </c:extLst>
        </c:ser>
        <c:dLbls>
          <c:showLegendKey val="0"/>
          <c:showVal val="1"/>
          <c:showCatName val="0"/>
          <c:showSerName val="0"/>
          <c:showPercent val="0"/>
          <c:showBubbleSize val="0"/>
        </c:dLbls>
        <c:axId val="499615072"/>
        <c:axId val="499615856"/>
      </c:scatterChart>
      <c:valAx>
        <c:axId val="499615072"/>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615856"/>
        <c:crosses val="autoZero"/>
        <c:crossBetween val="midCat"/>
      </c:valAx>
      <c:valAx>
        <c:axId val="499615856"/>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615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AB6-4D94-81D4-C587FF3836AE}"/>
                </c:ext>
                <c:ext xmlns:c15="http://schemas.microsoft.com/office/drawing/2012/chart" uri="{CE6537A1-D6FC-4f65-9D91-7224C49458BB}">
                  <c15:dlblFieldTable>
                    <c15:dlblFTEntry>
                      <c15:txfldGUID>{EE2CF57F-D9A4-4AE6-9DC3-22A62FAD1968}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B6-4D94-81D4-C587FF3836AE}"/>
                </c:ext>
                <c:ext xmlns:c15="http://schemas.microsoft.com/office/drawing/2012/chart" uri="{CE6537A1-D6FC-4f65-9D91-7224C49458BB}">
                  <c15:dlblFieldTable>
                    <c15:dlblFTEntry>
                      <c15:txfldGUID>{E06716CC-967A-4D02-891E-3445373AA83B}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AB6-4D94-81D4-C587FF3836AE}"/>
                </c:ext>
                <c:ext xmlns:c15="http://schemas.microsoft.com/office/drawing/2012/chart" uri="{CE6537A1-D6FC-4f65-9D91-7224C49458BB}">
                  <c15:dlblFieldTable>
                    <c15:dlblFTEntry>
                      <c15:txfldGUID>{82F03265-C5B0-4BAF-9C12-1EC9E0CFEA79}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B6-4D94-81D4-C587FF3836AE}"/>
                </c:ext>
                <c:ext xmlns:c15="http://schemas.microsoft.com/office/drawing/2012/chart" uri="{CE6537A1-D6FC-4f65-9D91-7224C49458BB}">
                  <c15:dlblFieldTable>
                    <c15:dlblFTEntry>
                      <c15:txfldGUID>{3F49CCE4-B34A-4563-AFC1-F87444754BDC}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AB6-4D94-81D4-C587FF3836AE}"/>
                </c:ext>
                <c:ext xmlns:c15="http://schemas.microsoft.com/office/drawing/2012/chart" uri="{CE6537A1-D6FC-4f65-9D91-7224C49458BB}">
                  <c15:dlblFieldTable>
                    <c15:dlblFTEntry>
                      <c15:txfldGUID>{2E44F211-AA84-49B7-8F3F-A302EFF4BF54}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B6-4D94-81D4-C587FF3836AE}"/>
                </c:ext>
                <c:ext xmlns:c15="http://schemas.microsoft.com/office/drawing/2012/chart" uri="{CE6537A1-D6FC-4f65-9D91-7224C49458BB}">
                  <c15:dlblFieldTable>
                    <c15:dlblFTEntry>
                      <c15:txfldGUID>{40EA1BE1-94C2-4D01-827A-FEC917E440F9}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AB6-4D94-81D4-C587FF3836AE}"/>
                </c:ext>
                <c:ext xmlns:c15="http://schemas.microsoft.com/office/drawing/2012/chart" uri="{CE6537A1-D6FC-4f65-9D91-7224C49458BB}">
                  <c15:dlblFieldTable>
                    <c15:dlblFTEntry>
                      <c15:txfldGUID>{01E2A693-C345-48A6-BCA1-1E07C25D5079}</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B6-4D94-81D4-C587FF3836AE}"/>
                </c:ext>
                <c:ext xmlns:c15="http://schemas.microsoft.com/office/drawing/2012/chart" uri="{CE6537A1-D6FC-4f65-9D91-7224C49458BB}">
                  <c15:dlblFieldTable>
                    <c15:dlblFTEntry>
                      <c15:txfldGUID>{A17094E8-3A9C-41A8-A475-97E25E70FBFE}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AB6-4D94-81D4-C587FF3836AE}"/>
                </c:ext>
                <c:ext xmlns:c15="http://schemas.microsoft.com/office/drawing/2012/chart" uri="{CE6537A1-D6FC-4f65-9D91-7224C49458BB}">
                  <c15:dlblFieldTable>
                    <c15:dlblFTEntry>
                      <c15:txfldGUID>{8B5F6ED7-1B17-415D-99EB-0C2F3720511A}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6.1</c:v>
                </c:pt>
                <c:pt idx="16">
                  <c:v>5.5</c:v>
                </c:pt>
                <c:pt idx="24">
                  <c:v>5.9</c:v>
                </c:pt>
                <c:pt idx="32">
                  <c:v>6.2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AB6-4D94-81D4-C587FF3836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AB6-4D94-81D4-C587FF3836AE}"/>
                </c:ext>
                <c:ext xmlns:c15="http://schemas.microsoft.com/office/drawing/2012/chart" uri="{CE6537A1-D6FC-4f65-9D91-7224C49458BB}">
                  <c15:dlblFieldTable>
                    <c15:dlblFTEntry>
                      <c15:txfldGUID>{ADC08A2B-CEFB-4092-BF80-08507B1C86C5}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AB6-4D94-81D4-C587FF3836AE}"/>
                </c:ext>
                <c:ext xmlns:c15="http://schemas.microsoft.com/office/drawing/2012/chart" uri="{CE6537A1-D6FC-4f65-9D91-7224C49458BB}">
                  <c15:dlblFieldTable>
                    <c15:dlblFTEntry>
                      <c15:txfldGUID>{8927D478-507D-48BD-9F37-B66F954814E6}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AB6-4D94-81D4-C587FF3836AE}"/>
                </c:ext>
                <c:ext xmlns:c15="http://schemas.microsoft.com/office/drawing/2012/chart" uri="{CE6537A1-D6FC-4f65-9D91-7224C49458BB}">
                  <c15:dlblFieldTable>
                    <c15:dlblFTEntry>
                      <c15:txfldGUID>{021B01EB-008B-411E-AF1C-9B7718A48476}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AB6-4D94-81D4-C587FF3836AE}"/>
                </c:ext>
                <c:ext xmlns:c15="http://schemas.microsoft.com/office/drawing/2012/chart" uri="{CE6537A1-D6FC-4f65-9D91-7224C49458BB}">
                  <c15:dlblFieldTable>
                    <c15:dlblFTEntry>
                      <c15:txfldGUID>{C12AFF06-CDAC-47E7-8295-5618779BE355}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AB6-4D94-81D4-C587FF3836AE}"/>
                </c:ext>
                <c:ext xmlns:c15="http://schemas.microsoft.com/office/drawing/2012/chart" uri="{CE6537A1-D6FC-4f65-9D91-7224C49458BB}">
                  <c15:dlblFieldTable>
                    <c15:dlblFTEntry>
                      <c15:txfldGUID>{4F64C1D0-114F-40E7-9EDE-F445A84FA852}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B6-4D94-81D4-C587FF3836AE}"/>
                </c:ext>
                <c:ext xmlns:c15="http://schemas.microsoft.com/office/drawing/2012/chart" uri="{CE6537A1-D6FC-4f65-9D91-7224C49458BB}">
                  <c15:dlblFieldTable>
                    <c15:dlblFTEntry>
                      <c15:txfldGUID>{B6E8B414-3598-43E1-B331-E2ECE9824485}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AB6-4D94-81D4-C587FF3836AE}"/>
                </c:ext>
                <c:ext xmlns:c15="http://schemas.microsoft.com/office/drawing/2012/chart" uri="{CE6537A1-D6FC-4f65-9D91-7224C49458BB}">
                  <c15:dlblFieldTable>
                    <c15:dlblFTEntry>
                      <c15:txfldGUID>{FD93BAB4-17BC-415A-A201-41B42EC11359}</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AB6-4D94-81D4-C587FF3836AE}"/>
                </c:ext>
                <c:ext xmlns:c15="http://schemas.microsoft.com/office/drawing/2012/chart" uri="{CE6537A1-D6FC-4f65-9D91-7224C49458BB}">
                  <c15:dlblFieldTable>
                    <c15:dlblFTEntry>
                      <c15:txfldGUID>{82C0026F-991B-4CDB-BD70-E8EC9E5DA268}</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AB6-4D94-81D4-C587FF3836AE}"/>
                </c:ext>
                <c:ext xmlns:c15="http://schemas.microsoft.com/office/drawing/2012/chart" uri="{CE6537A1-D6FC-4f65-9D91-7224C49458BB}">
                  <c15:dlblFieldTable>
                    <c15:dlblFTEntry>
                      <c15:txfldGUID>{C8106DED-08DC-4742-8A60-6DAB98D74708}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AB6-4D94-81D4-C587FF3836AE}"/>
            </c:ext>
          </c:extLst>
        </c:ser>
        <c:dLbls>
          <c:showLegendKey val="0"/>
          <c:showVal val="1"/>
          <c:showCatName val="0"/>
          <c:showSerName val="0"/>
          <c:showPercent val="0"/>
          <c:showBubbleSize val="0"/>
        </c:dLbls>
        <c:axId val="500817776"/>
        <c:axId val="500818168"/>
      </c:scatterChart>
      <c:valAx>
        <c:axId val="500817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818168"/>
        <c:crosses val="autoZero"/>
        <c:crossBetween val="midCat"/>
      </c:valAx>
      <c:valAx>
        <c:axId val="50081816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817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年度決算時の</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に対し、令和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と大幅に改善したかに見えるが、全国平均</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り、昨年度比＋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　今後、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災害復旧事業債及び旧合併特例事業債に係る元利償還額の増加が懸念されるが、今後も継続して起債の抑制等を行い、後世に負担を残さない財政運営に努めていく。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年々減少の傾向にあった将来負担比率は、</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R1</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災害復旧事業債の新規発行、定住促進住宅中原団地整備に係る旧合併特例事業債の新規発行等により地方債の現在高が増加したが、充当可能基金の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、基準財政需要額算入見込額の増など、相対的に平成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年度決算時以降マイナス比率の状態が継続している。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今後も後世への負担を軽減するために起債の抑制や基金の適正運用を行う事により引き続いてのマイナス比率の確保に努める。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福岡県東峰村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九州北部豪雨、</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西日本豪雨</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R1</a:t>
          </a:r>
          <a:r>
            <a:rPr kumimoji="1" lang="ja-JP" altLang="en-US" sz="1100">
              <a:solidFill>
                <a:sysClr val="windowText" lastClr="000000"/>
              </a:solidFill>
              <a:effectLst/>
              <a:latin typeface="+mn-lt"/>
              <a:ea typeface="+mn-ea"/>
              <a:cs typeface="+mn-cs"/>
            </a:rPr>
            <a:t>秋雨前線</a:t>
          </a:r>
          <a:r>
            <a:rPr kumimoji="1" lang="ja-JP" altLang="ja-JP" sz="1100">
              <a:solidFill>
                <a:sysClr val="windowText" lastClr="000000"/>
              </a:solidFill>
              <a:effectLst/>
              <a:latin typeface="+mn-lt"/>
              <a:ea typeface="+mn-ea"/>
              <a:cs typeface="+mn-cs"/>
            </a:rPr>
            <a:t>豪雨</a:t>
          </a:r>
          <a:r>
            <a:rPr kumimoji="1" lang="ja-JP" altLang="en-US" sz="1100">
              <a:solidFill>
                <a:sysClr val="windowText" lastClr="000000"/>
              </a:solidFill>
              <a:effectLst/>
              <a:latin typeface="+mn-lt"/>
              <a:ea typeface="+mn-ea"/>
              <a:cs typeface="+mn-cs"/>
            </a:rPr>
            <a:t>及び</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梅雨前線豪雨</a:t>
          </a:r>
          <a:r>
            <a:rPr kumimoji="1" lang="ja-JP" altLang="ja-JP" sz="1100">
              <a:solidFill>
                <a:sysClr val="windowText" lastClr="000000"/>
              </a:solidFill>
              <a:effectLst/>
              <a:latin typeface="+mn-lt"/>
              <a:ea typeface="+mn-ea"/>
              <a:cs typeface="+mn-cs"/>
            </a:rPr>
            <a:t>に係る災害復旧事業のため財政調整基金から</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百万円を取り崩したこと、小石原川</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ダム水源地域振興整備事業に要する経費に充てるため小石原川ダム水源地域振興整備事業基金</a:t>
          </a:r>
          <a:r>
            <a:rPr kumimoji="1" lang="ja-JP" altLang="en-US"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354</a:t>
          </a:r>
          <a:r>
            <a:rPr kumimoji="1" lang="ja-JP" altLang="ja-JP" sz="1100">
              <a:solidFill>
                <a:sysClr val="windowText" lastClr="000000"/>
              </a:solidFill>
              <a:effectLst/>
              <a:latin typeface="+mn-lt"/>
              <a:ea typeface="+mn-ea"/>
              <a:cs typeface="+mn-cs"/>
            </a:rPr>
            <a:t>百万円を取り崩したこと、</a:t>
          </a:r>
          <a:r>
            <a:rPr kumimoji="1" lang="ja-JP" altLang="en-US" sz="1100">
              <a:solidFill>
                <a:sysClr val="windowText" lastClr="000000"/>
              </a:solidFill>
              <a:effectLst/>
              <a:latin typeface="+mn-lt"/>
              <a:ea typeface="+mn-ea"/>
              <a:cs typeface="+mn-cs"/>
            </a:rPr>
            <a:t>公共施設の施設改修に要する経</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費に充てるため施設改修基金に</a:t>
          </a:r>
          <a:r>
            <a:rPr kumimoji="1" lang="en-US" altLang="ja-JP" sz="1100">
              <a:solidFill>
                <a:sysClr val="windowText" lastClr="000000"/>
              </a:solidFill>
              <a:effectLst/>
              <a:latin typeface="+mn-lt"/>
              <a:ea typeface="+mn-ea"/>
              <a:cs typeface="+mn-cs"/>
            </a:rPr>
            <a:t>200</a:t>
          </a:r>
          <a:r>
            <a:rPr kumimoji="1" lang="ja-JP" altLang="en-US" sz="1100">
              <a:solidFill>
                <a:sysClr val="windowText" lastClr="000000"/>
              </a:solidFill>
              <a:effectLst/>
              <a:latin typeface="+mn-lt"/>
              <a:ea typeface="+mn-ea"/>
              <a:cs typeface="+mn-cs"/>
            </a:rPr>
            <a:t>百万円を積み立て、</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百万円取り崩したこと</a:t>
          </a:r>
          <a:r>
            <a:rPr kumimoji="1" lang="ja-JP" altLang="ja-JP" sz="1100">
              <a:solidFill>
                <a:sysClr val="windowText" lastClr="000000"/>
              </a:solidFill>
              <a:effectLst/>
              <a:latin typeface="+mn-lt"/>
              <a:ea typeface="+mn-ea"/>
              <a:cs typeface="+mn-cs"/>
            </a:rPr>
            <a:t>等により、基金全体としては</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306</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財政調整基金については、今後見込まれる普通交付税の更なる減少、少子高齢化に伴う社会保障関係経費の増大、大規模災害への備えを踏まえて計画的な運用</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に努める。減債基金については、経済情勢の著しい変動等に備えて計画的な運用に努める。その他特定目的基金については、其々の目的に応じた計画的な運用に</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努める。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・合併振興基金：合併に伴う地域の振興及び住民の一体感醸成のため。</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・小石原川ダム水源地域振興整備事業基金：筑後川水系小石原川ダムに係る東峰村の水源地域の振興整備事業に要する経費。</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・水源かん養基金：水源地域における水源かん養機能の向上及び水源保全を図る事業に要する経費。</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・振興開発事業基金：地域づくり事業の円滑な執行を図るため。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・農業振興基金（旧 中山間地域活性化基金）：東峰村の農業及び農村の振興を図るため。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・小石原川ダム水源地域振興整備事業基金：小石原川ダムに係る水源地域整備事業に要する経費に充てるため</a:t>
          </a:r>
          <a:r>
            <a:rPr kumimoji="1" lang="en-US" altLang="ja-JP" sz="1100">
              <a:solidFill>
                <a:sysClr val="windowText" lastClr="000000"/>
              </a:solidFill>
              <a:effectLst/>
              <a:latin typeface="+mn-lt"/>
              <a:ea typeface="+mn-ea"/>
              <a:cs typeface="+mn-cs"/>
            </a:rPr>
            <a:t>354</a:t>
          </a:r>
          <a:r>
            <a:rPr kumimoji="1" lang="ja-JP" altLang="ja-JP" sz="1100">
              <a:solidFill>
                <a:sysClr val="windowText" lastClr="000000"/>
              </a:solidFill>
              <a:effectLst/>
              <a:latin typeface="+mn-lt"/>
              <a:ea typeface="+mn-ea"/>
              <a:cs typeface="+mn-cs"/>
            </a:rPr>
            <a:t>百万円を取り崩した。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・水源かん養基金：水源保全を図る事業に要する経費に充てるため</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百万円を取り崩した。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・施設改修基金：公共施設の施設改修のため</a:t>
          </a:r>
          <a:r>
            <a:rPr kumimoji="1" lang="en-US" altLang="ja-JP" sz="1100">
              <a:solidFill>
                <a:sysClr val="windowText" lastClr="000000"/>
              </a:solidFill>
              <a:effectLst/>
              <a:latin typeface="+mn-lt"/>
              <a:ea typeface="+mn-ea"/>
              <a:cs typeface="+mn-cs"/>
            </a:rPr>
            <a:t>200</a:t>
          </a:r>
          <a:r>
            <a:rPr kumimoji="1" lang="ja-JP" altLang="ja-JP" sz="1100">
              <a:solidFill>
                <a:sysClr val="windowText" lastClr="000000"/>
              </a:solidFill>
              <a:effectLst/>
              <a:latin typeface="+mn-lt"/>
              <a:ea typeface="+mn-ea"/>
              <a:cs typeface="+mn-cs"/>
            </a:rPr>
            <a:t>百万円を積み立て、</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百万円取り崩した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・災害対策基金：災害復旧対策、復興対策を円滑に推進するため</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百万円を取り崩した。</a:t>
          </a:r>
          <a:endParaRPr lang="ja-JP" altLang="ja-JP" sz="1400">
            <a:solidFill>
              <a:sysClr val="windowText" lastClr="000000"/>
            </a:solidFill>
            <a:effectLst/>
          </a:endParaRPr>
        </a:p>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・ふるさと基金：寄附金を財源とし、自然環境の保全、医療・福祉、産業の振興等の事業に充てるため</a:t>
          </a:r>
          <a:r>
            <a:rPr kumimoji="1" lang="en-US" altLang="ja-JP" sz="1100">
              <a:solidFill>
                <a:sysClr val="windowText" lastClr="000000"/>
              </a:solidFill>
              <a:effectLst/>
              <a:latin typeface="+mn-lt"/>
              <a:ea typeface="+mn-ea"/>
              <a:cs typeface="+mn-cs"/>
            </a:rPr>
            <a:t>85</a:t>
          </a:r>
          <a:r>
            <a:rPr kumimoji="1" lang="ja-JP" altLang="ja-JP" sz="1100">
              <a:solidFill>
                <a:sysClr val="windowText" lastClr="000000"/>
              </a:solidFill>
              <a:effectLst/>
              <a:latin typeface="+mn-lt"/>
              <a:ea typeface="+mn-ea"/>
              <a:cs typeface="+mn-cs"/>
            </a:rPr>
            <a:t>百万円を積み立て、</a:t>
          </a:r>
          <a:r>
            <a:rPr kumimoji="1" lang="en-US" altLang="ja-JP" sz="1100">
              <a:solidFill>
                <a:sysClr val="windowText" lastClr="000000"/>
              </a:solidFill>
              <a:effectLst/>
              <a:latin typeface="+mn-lt"/>
              <a:ea typeface="+mn-ea"/>
              <a:cs typeface="+mn-cs"/>
            </a:rPr>
            <a:t>85</a:t>
          </a:r>
          <a:r>
            <a:rPr kumimoji="1" lang="ja-JP" altLang="ja-JP" sz="1100">
              <a:solidFill>
                <a:sysClr val="windowText" lastClr="000000"/>
              </a:solidFill>
              <a:effectLst/>
              <a:latin typeface="+mn-lt"/>
              <a:ea typeface="+mn-ea"/>
              <a:cs typeface="+mn-cs"/>
            </a:rPr>
            <a:t>百万円を取り崩した。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・すこやか子育て基金：子育て支援の事業に要する経費に充てるため</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百万円を積み立て、</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百万円を取り崩した。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・スクールバス買替資金充当基金：スクールバス買替に要する資金に充当するため</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百万円を積み立てた。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・森林環境譲与税基金：森林の整備及びその促進に関する施策の財源に充てるため</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百万円を積み立て、</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百万円を取り崩した。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・その他目的基金に基金運用益分</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百万円を積み立て、</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百万円を取り崩した。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・合併振興基金については、果実分を含め新村計画による事業に充当する。その他目的基金については、其々計画的な運用に努める。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九州北部豪雨、</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西日本豪雨</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R1</a:t>
          </a:r>
          <a:r>
            <a:rPr kumimoji="1" lang="ja-JP" altLang="en-US" sz="1100">
              <a:solidFill>
                <a:sysClr val="windowText" lastClr="000000"/>
              </a:solidFill>
              <a:effectLst/>
              <a:latin typeface="+mn-lt"/>
              <a:ea typeface="+mn-ea"/>
              <a:cs typeface="+mn-cs"/>
            </a:rPr>
            <a:t>秋雨前線</a:t>
          </a:r>
          <a:r>
            <a:rPr kumimoji="1" lang="ja-JP" altLang="ja-JP" sz="1100">
              <a:solidFill>
                <a:sysClr val="windowText" lastClr="000000"/>
              </a:solidFill>
              <a:effectLst/>
              <a:latin typeface="+mn-lt"/>
              <a:ea typeface="+mn-ea"/>
              <a:cs typeface="+mn-cs"/>
            </a:rPr>
            <a:t>豪雨</a:t>
          </a:r>
          <a:r>
            <a:rPr kumimoji="1" lang="ja-JP" altLang="en-US" sz="1100">
              <a:solidFill>
                <a:sysClr val="windowText" lastClr="000000"/>
              </a:solidFill>
              <a:effectLst/>
              <a:latin typeface="+mn-lt"/>
              <a:ea typeface="+mn-ea"/>
              <a:cs typeface="+mn-cs"/>
            </a:rPr>
            <a:t>及び</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梅雨前線豪雨</a:t>
          </a:r>
          <a:r>
            <a:rPr kumimoji="1" lang="ja-JP" altLang="ja-JP" sz="1100">
              <a:solidFill>
                <a:sysClr val="windowText" lastClr="000000"/>
              </a:solidFill>
              <a:effectLst/>
              <a:latin typeface="+mn-lt"/>
              <a:ea typeface="+mn-ea"/>
              <a:cs typeface="+mn-cs"/>
            </a:rPr>
            <a:t>に係る災害復旧事業のため財政調整基金から</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百万円取崩しを行い、災害復旧・復</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興に向けて財政運営を行った。基金運用益分については、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百万円を積み立てた。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普通交付税について、平成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(1,173</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以降では平成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(1,463</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をピークに減少傾向にあり、合併算定替が終了し一本算定となっている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ことから普通交付税の減少が更に見込まれる。また、少子高齢化に伴う社会保障関係経費の増大や大規模災害への備えを踏まえて計画的な運用に努める。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基金運用益分については、</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百万円を積み立てた。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経済情勢の著しい変動等により財源が著しく不足する場合や償還期限の満了に伴う地方債の償還額が他年度と比べて著しく多額となる年度において当該</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年度の地方債を償還する場合、償還期限を繰り上げて地方債を償還する場合、地方債のうち地方税の減収補てんまたは財源対策のため発行されたものを</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償還する場合に限り、その財源に充てることができるため、それに備えて計画的な運用に努める。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6A262B5F-0FE9-4813-BB16-C33B3224C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E588E3B5-26CF-4518-92D5-F6DA7F1BF2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 xmlns:a16="http://schemas.microsoft.com/office/drawing/2014/main" id="{AD99B76F-0031-49AF-8F7B-C4EFBFFD97CA}"/>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 xmlns:a16="http://schemas.microsoft.com/office/drawing/2014/main" id="{1E8FFCDD-3745-4764-8F49-ED9D6EC6F4F1}"/>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 xmlns:a16="http://schemas.microsoft.com/office/drawing/2014/main" id="{F929F0DA-E3E2-4B30-AA90-BD50F3F14AC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 xmlns:a16="http://schemas.microsoft.com/office/drawing/2014/main" id="{E92D6BA1-F714-45F6-8E68-F1EE8A982BCC}"/>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 xmlns:a16="http://schemas.microsoft.com/office/drawing/2014/main" id="{E987A419-9FAA-409A-A212-9D2CD6FD0AFB}"/>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 xmlns:a16="http://schemas.microsoft.com/office/drawing/2014/main" id="{FD7AC9A8-D46C-47A2-B755-6CE2B75A3AB8}"/>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 xmlns:a16="http://schemas.microsoft.com/office/drawing/2014/main" id="{6685D4AE-43A2-4959-8CFB-CE7702B7FEBD}"/>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 xmlns:a16="http://schemas.microsoft.com/office/drawing/2014/main" id="{4CBAE89D-D5E4-45EC-B9B6-52114A93B15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 xmlns:a16="http://schemas.microsoft.com/office/drawing/2014/main" id="{16F9774E-DE36-493F-8C30-7499482A8CA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 xmlns:a16="http://schemas.microsoft.com/office/drawing/2014/main" id="{5554783E-5942-4DC6-BD51-4A92E3192636}"/>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 xmlns:a16="http://schemas.microsoft.com/office/drawing/2014/main" id="{952EDFE2-93EE-4DD2-9474-8BCB2AADDEB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 xmlns:a16="http://schemas.microsoft.com/office/drawing/2014/main" id="{C963BAFA-70A9-48C8-96F8-68F78281FC3A}"/>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 xmlns:a16="http://schemas.microsoft.com/office/drawing/2014/main" id="{59DDA8AF-98DF-4CBD-BC93-15263AD9776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 xmlns:a16="http://schemas.microsoft.com/office/drawing/2014/main" id="{F1DB0923-5503-49E5-9648-B8734BF5F6FF}"/>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 xmlns:a16="http://schemas.microsoft.com/office/drawing/2014/main" id="{6A958EA0-F857-487A-9F5B-987A086430D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2,013
2,001
51.97
5,466,490
5,257,207
68,250
1,488,745
4,003,466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 xmlns:a16="http://schemas.microsoft.com/office/drawing/2014/main" id="{E71B8EE5-BD53-4F95-9291-81FBCDF39B27}"/>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 xmlns:a16="http://schemas.microsoft.com/office/drawing/2014/main" id="{6FFC5912-C1CE-4926-9C39-5B8EFA040A2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 xmlns:a16="http://schemas.microsoft.com/office/drawing/2014/main" id="{145004A7-F8FA-4C3D-9D09-055437C10D3F}"/>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 xmlns:a16="http://schemas.microsoft.com/office/drawing/2014/main" id="{4C49CE0D-FD12-403C-9678-A7E0A4052A15}"/>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 xmlns:a16="http://schemas.microsoft.com/office/drawing/2014/main" id="{5622E176-105B-4F89-9187-EBB036C3233F}"/>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 xmlns:a16="http://schemas.microsoft.com/office/drawing/2014/main" id="{E8FB524A-9628-448C-BD65-212E25E35BD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 xmlns:a16="http://schemas.microsoft.com/office/drawing/2014/main" id="{7F2AC9FE-9E76-439C-9A56-5C4FD15AA1A2}"/>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 xmlns:a16="http://schemas.microsoft.com/office/drawing/2014/main" id="{34DE5017-8B4C-4548-9BCD-ADDFD7392619}"/>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 xmlns:a16="http://schemas.microsoft.com/office/drawing/2014/main" id="{CBA09596-DED8-451A-89AA-78D317CB79D3}"/>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 xmlns:a16="http://schemas.microsoft.com/office/drawing/2014/main" id="{6C3955DA-6F9C-450D-BAAD-2ADE3EE847EF}"/>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 xmlns:a16="http://schemas.microsoft.com/office/drawing/2014/main" id="{D1CFB3EB-8EE0-4CBC-94DB-B0FC4DA7ABC8}"/>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 xmlns:a16="http://schemas.microsoft.com/office/drawing/2014/main" id="{B13139C7-6D17-4A80-A027-4F6E14F85B95}"/>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 xmlns:a16="http://schemas.microsoft.com/office/drawing/2014/main" id="{EBF28A43-526A-4144-B701-522CF212208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 xmlns:a16="http://schemas.microsoft.com/office/drawing/2014/main" id="{A6762DC7-140F-4E97-A7E2-29621FB8A3A3}"/>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 xmlns:a16="http://schemas.microsoft.com/office/drawing/2014/main" id="{ECDD2E65-6EEF-41DB-8EE1-58EB3804D5B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 xmlns:a16="http://schemas.microsoft.com/office/drawing/2014/main" id="{7BDBC670-2ADA-4EDF-B426-14F6DF6F2EA5}"/>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 xmlns:a16="http://schemas.microsoft.com/office/drawing/2014/main" id="{6A4B7705-7710-4C7B-A37F-D31ABD1501BC}"/>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 xmlns:a16="http://schemas.microsoft.com/office/drawing/2014/main" id="{F0DA7603-F7DD-408D-B59D-71897BB72281}"/>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 xmlns:a16="http://schemas.microsoft.com/office/drawing/2014/main" id="{8182F2D0-D7D1-4825-814F-D31257BF6522}"/>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a:extLst>
            <a:ext uri="{FF2B5EF4-FFF2-40B4-BE49-F238E27FC236}">
              <a16:creationId xmlns="" xmlns:a16="http://schemas.microsoft.com/office/drawing/2014/main" id="{6DB9F9FD-9DBC-4134-9F34-A142C07BAB37}"/>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 xmlns:a16="http://schemas.microsoft.com/office/drawing/2014/main" id="{FC2BE244-C9C3-46C2-9DEB-F798A3BAA411}"/>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 xmlns:a16="http://schemas.microsoft.com/office/drawing/2014/main" id="{08F6110F-92A9-426C-BCB2-AD11F31FC1C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 xmlns:a16="http://schemas.microsoft.com/office/drawing/2014/main" id="{5C2F8303-F452-4FC1-9E57-18174FBB4A27}"/>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 xmlns:a16="http://schemas.microsoft.com/office/drawing/2014/main" id="{5678802C-07FB-4C6B-AA2B-6C1D3AD51A2D}"/>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 xmlns:a16="http://schemas.microsoft.com/office/drawing/2014/main" id="{2D02F012-D49E-492F-91AD-831D26766BFC}"/>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 xmlns:a16="http://schemas.microsoft.com/office/drawing/2014/main" id="{8A77AC38-8AF9-432F-B7BC-B8D25C8900A8}"/>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 xmlns:a16="http://schemas.microsoft.com/office/drawing/2014/main" id="{11E18045-393D-4766-9597-EB34CA96C156}"/>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 xmlns:a16="http://schemas.microsoft.com/office/drawing/2014/main" id="{3CDC4C9A-97D4-4451-AA36-D6A916632AFF}"/>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 xmlns:a16="http://schemas.microsoft.com/office/drawing/2014/main" id="{DBE7DA92-2502-4DF6-A5E2-8EA4A8EA4D94}"/>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 xmlns:a16="http://schemas.microsoft.com/office/drawing/2014/main" id="{908BEBBC-D3D2-4EBB-B1EB-E25DEA11DD6A}"/>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 xmlns:a16="http://schemas.microsoft.com/office/drawing/2014/main" id="{F6623D25-D2DF-4E4A-89EA-929A01356FE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 xmlns:a16="http://schemas.microsoft.com/office/drawing/2014/main" id="{E3B37041-CA3B-4182-9F99-D71F745E0F95}"/>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 xmlns:a16="http://schemas.microsoft.com/office/drawing/2014/main" id="{CE06D4EF-2BA0-4024-B461-C0A36B60E30B}"/>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 xmlns:a16="http://schemas.microsoft.com/office/drawing/2014/main" id="{1A7BA1B0-988E-48ED-A685-31C1EB6D4B5F}"/>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 xmlns:a16="http://schemas.microsoft.com/office/drawing/2014/main" id="{8392FD43-331A-4EAD-A532-F0EB9117DC6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固定資産台帳未整備のため</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 xmlns:a16="http://schemas.microsoft.com/office/drawing/2014/main" id="{2003A683-6F52-4444-A6DD-FC833959AE46}"/>
            </a:ext>
          </a:extLst>
        </xdr:cNvPr>
        <xdr:cNvSpPr/>
      </xdr:nvSpPr>
      <xdr:spPr>
        <a:xfrm>
          <a:off x="1127125" y="484441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 xmlns:a16="http://schemas.microsoft.com/office/drawing/2014/main" id="{2E9416F2-F226-4406-B548-9246932FDED9}"/>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 xmlns:a16="http://schemas.microsoft.com/office/drawing/2014/main" id="{F74B1E7B-E59E-4A52-BE4A-2B0FF59363B1}"/>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a:extLst>
            <a:ext uri="{FF2B5EF4-FFF2-40B4-BE49-F238E27FC236}">
              <a16:creationId xmlns="" xmlns:a16="http://schemas.microsoft.com/office/drawing/2014/main" id="{5CBE0E41-C153-477D-B6F8-2A03A0C5205D}"/>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 xmlns:a16="http://schemas.microsoft.com/office/drawing/2014/main" id="{65DD5D27-86B7-46C6-9C31-846E6C8734C7}"/>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 xmlns:a16="http://schemas.microsoft.com/office/drawing/2014/main" id="{CCF091F3-4ABE-40FC-B007-D67F834930F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 xmlns:a16="http://schemas.microsoft.com/office/drawing/2014/main" id="{BC8FB49A-0C15-4979-8352-07A6651A2C42}"/>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 xmlns:a16="http://schemas.microsoft.com/office/drawing/2014/main" id="{52C778FA-9BC2-4DFC-B068-2917359ABAF2}"/>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 xmlns:a16="http://schemas.microsoft.com/office/drawing/2014/main" id="{78B0E401-6BEE-4427-BE05-E08AEA2FCCCC}"/>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 xmlns:a16="http://schemas.microsoft.com/office/drawing/2014/main" id="{27E76CB8-9C76-4738-ABCA-CF0CBFDF8753}"/>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 xmlns:a16="http://schemas.microsoft.com/office/drawing/2014/main" id="{855BEE6A-C3FD-4B61-9A20-07485E1DA9E4}"/>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 xmlns:a16="http://schemas.microsoft.com/office/drawing/2014/main" id="{4FE75CD4-B4E8-4F08-8EC4-0B9B72BDDAEB}"/>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 xmlns:a16="http://schemas.microsoft.com/office/drawing/2014/main" id="{883F2662-0F84-4ADC-B001-CEBC35BA13AC}"/>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 xmlns:a16="http://schemas.microsoft.com/office/drawing/2014/main" id="{C9EDA6AD-22D7-47A3-BAA9-108F627751D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将来負担額</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4,485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+523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百万円）に対し、充当可能財源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2,278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百万円）となったため、債務償還比率は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408.9%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災害復旧事業債の新規発行、定住促進住宅中原団地整備に係る旧合併特例事業債の新規発行等により地方債の現在高が増加したためである。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今後も事業精査による新たな起債の抑制と基金の計画的な運用に努める。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 xmlns:a16="http://schemas.microsoft.com/office/drawing/2014/main" id="{934AEB58-9F9F-420F-AE06-6BE1227C3567}"/>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 xmlns:a16="http://schemas.microsoft.com/office/drawing/2014/main" id="{C9CC6F4E-CA9F-48FC-AF07-3CA33B41908C}"/>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 xmlns:a16="http://schemas.microsoft.com/office/drawing/2014/main" id="{B8021252-9D33-4B9B-B6F8-19B1FA5F587A}"/>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a:extLst>
            <a:ext uri="{FF2B5EF4-FFF2-40B4-BE49-F238E27FC236}">
              <a16:creationId xmlns="" xmlns:a16="http://schemas.microsoft.com/office/drawing/2014/main" id="{94B97A71-25D3-4E2B-89F4-506D7F59654D}"/>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2" name="テキスト ボックス 71">
          <a:extLst>
            <a:ext uri="{FF2B5EF4-FFF2-40B4-BE49-F238E27FC236}">
              <a16:creationId xmlns="" xmlns:a16="http://schemas.microsoft.com/office/drawing/2014/main" id="{E5A0BF92-FF83-4ED1-8F62-02B187D3D873}"/>
            </a:ext>
          </a:extLst>
        </xdr:cNvPr>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a:extLst>
            <a:ext uri="{FF2B5EF4-FFF2-40B4-BE49-F238E27FC236}">
              <a16:creationId xmlns="" xmlns:a16="http://schemas.microsoft.com/office/drawing/2014/main" id="{9B7F1B95-7628-4881-B131-EE9004D41EC2}"/>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a:extLst>
            <a:ext uri="{FF2B5EF4-FFF2-40B4-BE49-F238E27FC236}">
              <a16:creationId xmlns="" xmlns:a16="http://schemas.microsoft.com/office/drawing/2014/main" id="{E968BD1D-8D10-488E-AA55-7C42B4293BDD}"/>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a:extLst>
            <a:ext uri="{FF2B5EF4-FFF2-40B4-BE49-F238E27FC236}">
              <a16:creationId xmlns="" xmlns:a16="http://schemas.microsoft.com/office/drawing/2014/main" id="{330F52FF-ACB7-48B5-9E42-B2B3E49A9E37}"/>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a:extLst>
            <a:ext uri="{FF2B5EF4-FFF2-40B4-BE49-F238E27FC236}">
              <a16:creationId xmlns="" xmlns:a16="http://schemas.microsoft.com/office/drawing/2014/main" id="{D744A26A-EEC8-49B0-813B-3876024B7FEB}"/>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a:extLst>
            <a:ext uri="{FF2B5EF4-FFF2-40B4-BE49-F238E27FC236}">
              <a16:creationId xmlns="" xmlns:a16="http://schemas.microsoft.com/office/drawing/2014/main" id="{CD1117D2-24C9-43D0-A70F-ACAECB6839B8}"/>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a:extLst>
            <a:ext uri="{FF2B5EF4-FFF2-40B4-BE49-F238E27FC236}">
              <a16:creationId xmlns="" xmlns:a16="http://schemas.microsoft.com/office/drawing/2014/main" id="{6554E609-E0EC-4AAB-82E3-A4524CC12F13}"/>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a:extLst>
            <a:ext uri="{FF2B5EF4-FFF2-40B4-BE49-F238E27FC236}">
              <a16:creationId xmlns="" xmlns:a16="http://schemas.microsoft.com/office/drawing/2014/main" id="{CE0D2C5C-B0D5-45A0-B13E-377E59BAF96B}"/>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a:extLst>
            <a:ext uri="{FF2B5EF4-FFF2-40B4-BE49-F238E27FC236}">
              <a16:creationId xmlns="" xmlns:a16="http://schemas.microsoft.com/office/drawing/2014/main" id="{59F2D0BB-735F-4125-AABE-39DDE07C6240}"/>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 xmlns:a16="http://schemas.microsoft.com/office/drawing/2014/main" id="{3C2B6008-7EB2-45DB-9930-81DF11253484}"/>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a:extLst>
            <a:ext uri="{FF2B5EF4-FFF2-40B4-BE49-F238E27FC236}">
              <a16:creationId xmlns="" xmlns:a16="http://schemas.microsoft.com/office/drawing/2014/main" id="{D6B63E0C-CB3B-425C-AFA7-50692BD77EE2}"/>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83" name="直線コネクタ 82">
          <a:extLst>
            <a:ext uri="{FF2B5EF4-FFF2-40B4-BE49-F238E27FC236}">
              <a16:creationId xmlns="" xmlns:a16="http://schemas.microsoft.com/office/drawing/2014/main" id="{16BC84A2-02CC-4ACC-875D-E01E6920F641}"/>
            </a:ext>
          </a:extLst>
        </xdr:cNvPr>
        <xdr:cNvCxnSpPr/>
      </xdr:nvCxnSpPr>
      <xdr:spPr>
        <a:xfrm flipV="1">
          <a:off x="13027660" y="5196628"/>
          <a:ext cx="1269" cy="1494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84" name="債務償還比率最小値テキスト">
          <a:extLst>
            <a:ext uri="{FF2B5EF4-FFF2-40B4-BE49-F238E27FC236}">
              <a16:creationId xmlns="" xmlns:a16="http://schemas.microsoft.com/office/drawing/2014/main" id="{7A7BBCE3-035E-4855-A596-C5A0791F8CED}"/>
            </a:ext>
          </a:extLst>
        </xdr:cNvPr>
        <xdr:cNvSpPr txBox="1"/>
      </xdr:nvSpPr>
      <xdr:spPr>
        <a:xfrm>
          <a:off x="13080365" y="669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85" name="直線コネクタ 84">
          <a:extLst>
            <a:ext uri="{FF2B5EF4-FFF2-40B4-BE49-F238E27FC236}">
              <a16:creationId xmlns="" xmlns:a16="http://schemas.microsoft.com/office/drawing/2014/main" id="{9484268D-2EEF-438F-9BF9-DED6020DA52B}"/>
            </a:ext>
          </a:extLst>
        </xdr:cNvPr>
        <xdr:cNvCxnSpPr/>
      </xdr:nvCxnSpPr>
      <xdr:spPr>
        <a:xfrm>
          <a:off x="12963525" y="6691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a:extLst>
            <a:ext uri="{FF2B5EF4-FFF2-40B4-BE49-F238E27FC236}">
              <a16:creationId xmlns="" xmlns:a16="http://schemas.microsoft.com/office/drawing/2014/main" id="{B535EA5B-1F62-4EAC-AF5E-42351087DE8E}"/>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a:extLst>
            <a:ext uri="{FF2B5EF4-FFF2-40B4-BE49-F238E27FC236}">
              <a16:creationId xmlns="" xmlns:a16="http://schemas.microsoft.com/office/drawing/2014/main" id="{D3ED03AD-70B4-4ECA-9C34-2F143286882A}"/>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88" name="債務償還比率平均値テキスト">
          <a:extLst>
            <a:ext uri="{FF2B5EF4-FFF2-40B4-BE49-F238E27FC236}">
              <a16:creationId xmlns="" xmlns:a16="http://schemas.microsoft.com/office/drawing/2014/main" id="{5421B1E7-07D4-4A74-8F9D-164723B299A1}"/>
            </a:ext>
          </a:extLst>
        </xdr:cNvPr>
        <xdr:cNvSpPr txBox="1"/>
      </xdr:nvSpPr>
      <xdr:spPr>
        <a:xfrm>
          <a:off x="13080365" y="5387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89" name="フローチャート: 判断 88">
          <a:extLst>
            <a:ext uri="{FF2B5EF4-FFF2-40B4-BE49-F238E27FC236}">
              <a16:creationId xmlns="" xmlns:a16="http://schemas.microsoft.com/office/drawing/2014/main" id="{17811363-1F20-486D-BB36-1D73AE19BA15}"/>
            </a:ext>
          </a:extLst>
        </xdr:cNvPr>
        <xdr:cNvSpPr/>
      </xdr:nvSpPr>
      <xdr:spPr>
        <a:xfrm>
          <a:off x="13001625" y="5532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90" name="フローチャート: 判断 89">
          <a:extLst>
            <a:ext uri="{FF2B5EF4-FFF2-40B4-BE49-F238E27FC236}">
              <a16:creationId xmlns="" xmlns:a16="http://schemas.microsoft.com/office/drawing/2014/main" id="{905E34D2-35BD-4E09-83D7-6147DD8D3CD0}"/>
            </a:ext>
          </a:extLst>
        </xdr:cNvPr>
        <xdr:cNvSpPr/>
      </xdr:nvSpPr>
      <xdr:spPr>
        <a:xfrm>
          <a:off x="12359005" y="563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91" name="フローチャート: 判断 90">
          <a:extLst>
            <a:ext uri="{FF2B5EF4-FFF2-40B4-BE49-F238E27FC236}">
              <a16:creationId xmlns="" xmlns:a16="http://schemas.microsoft.com/office/drawing/2014/main" id="{E6E2F19F-DD07-409A-90BF-6062B055070C}"/>
            </a:ext>
          </a:extLst>
        </xdr:cNvPr>
        <xdr:cNvSpPr/>
      </xdr:nvSpPr>
      <xdr:spPr>
        <a:xfrm>
          <a:off x="11688445" y="5557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92" name="フローチャート: 判断 91">
          <a:extLst>
            <a:ext uri="{FF2B5EF4-FFF2-40B4-BE49-F238E27FC236}">
              <a16:creationId xmlns="" xmlns:a16="http://schemas.microsoft.com/office/drawing/2014/main" id="{76AADABE-63CA-4D9F-8446-CF6BECA6E455}"/>
            </a:ext>
          </a:extLst>
        </xdr:cNvPr>
        <xdr:cNvSpPr/>
      </xdr:nvSpPr>
      <xdr:spPr>
        <a:xfrm>
          <a:off x="11017885" y="5593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93" name="フローチャート: 判断 92">
          <a:extLst>
            <a:ext uri="{FF2B5EF4-FFF2-40B4-BE49-F238E27FC236}">
              <a16:creationId xmlns="" xmlns:a16="http://schemas.microsoft.com/office/drawing/2014/main" id="{618251E0-9BAD-407B-B89A-06F2C4BA0E8F}"/>
            </a:ext>
          </a:extLst>
        </xdr:cNvPr>
        <xdr:cNvSpPr/>
      </xdr:nvSpPr>
      <xdr:spPr>
        <a:xfrm>
          <a:off x="10347325" y="563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a:extLst>
            <a:ext uri="{FF2B5EF4-FFF2-40B4-BE49-F238E27FC236}">
              <a16:creationId xmlns="" xmlns:a16="http://schemas.microsoft.com/office/drawing/2014/main" id="{4695AB46-B7A9-4DAD-8B4E-D7E2F8215D93}"/>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a:extLst>
            <a:ext uri="{FF2B5EF4-FFF2-40B4-BE49-F238E27FC236}">
              <a16:creationId xmlns="" xmlns:a16="http://schemas.microsoft.com/office/drawing/2014/main" id="{93DD9E56-E75B-4726-A98F-9A3E4DECE2FB}"/>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a:extLst>
            <a:ext uri="{FF2B5EF4-FFF2-40B4-BE49-F238E27FC236}">
              <a16:creationId xmlns="" xmlns:a16="http://schemas.microsoft.com/office/drawing/2014/main" id="{3E90B4BA-2467-4ED4-AD08-F47B829F79C3}"/>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a:extLst>
            <a:ext uri="{FF2B5EF4-FFF2-40B4-BE49-F238E27FC236}">
              <a16:creationId xmlns="" xmlns:a16="http://schemas.microsoft.com/office/drawing/2014/main" id="{2F5692BF-C90F-4B70-A62D-AC888D40F506}"/>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a:extLst>
            <a:ext uri="{FF2B5EF4-FFF2-40B4-BE49-F238E27FC236}">
              <a16:creationId xmlns="" xmlns:a16="http://schemas.microsoft.com/office/drawing/2014/main" id="{892C5D5F-0373-45AF-8FB9-D38EA95FB52E}"/>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82688</xdr:rowOff>
    </xdr:from>
    <xdr:to>
      <xdr:col>76</xdr:col>
      <xdr:colOff>73025</xdr:colOff>
      <xdr:row>31</xdr:row>
      <xdr:rowOff>12838</xdr:rowOff>
    </xdr:to>
    <xdr:sp macro="" textlink="">
      <xdr:nvSpPr>
        <xdr:cNvPr id="99" name="楕円 98">
          <a:extLst>
            <a:ext uri="{FF2B5EF4-FFF2-40B4-BE49-F238E27FC236}">
              <a16:creationId xmlns="" xmlns:a16="http://schemas.microsoft.com/office/drawing/2014/main" id="{69446C9B-9ED1-4613-8A14-6988791DCB6B}"/>
            </a:ext>
          </a:extLst>
        </xdr:cNvPr>
        <xdr:cNvSpPr/>
      </xdr:nvSpPr>
      <xdr:spPr>
        <a:xfrm>
          <a:off x="13001625" y="5866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61115</xdr:rowOff>
    </xdr:from>
    <xdr:ext cx="469744" cy="259045"/>
    <xdr:sp macro="" textlink="">
      <xdr:nvSpPr>
        <xdr:cNvPr id="100" name="債務償還比率該当値テキスト">
          <a:extLst>
            <a:ext uri="{FF2B5EF4-FFF2-40B4-BE49-F238E27FC236}">
              <a16:creationId xmlns="" xmlns:a16="http://schemas.microsoft.com/office/drawing/2014/main" id="{ED055DBD-3DCA-4FBE-AD60-24B78F512831}"/>
            </a:ext>
          </a:extLst>
        </xdr:cNvPr>
        <xdr:cNvSpPr txBox="1"/>
      </xdr:nvSpPr>
      <xdr:spPr>
        <a:xfrm>
          <a:off x="13080365" y="58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46694</xdr:rowOff>
    </xdr:from>
    <xdr:to>
      <xdr:col>72</xdr:col>
      <xdr:colOff>123825</xdr:colOff>
      <xdr:row>29</xdr:row>
      <xdr:rowOff>148294</xdr:rowOff>
    </xdr:to>
    <xdr:sp macro="" textlink="">
      <xdr:nvSpPr>
        <xdr:cNvPr id="101" name="楕円 100">
          <a:extLst>
            <a:ext uri="{FF2B5EF4-FFF2-40B4-BE49-F238E27FC236}">
              <a16:creationId xmlns="" xmlns:a16="http://schemas.microsoft.com/office/drawing/2014/main" id="{A4ED3A1D-F942-48AD-8BC5-0B5C78C1922B}"/>
            </a:ext>
          </a:extLst>
        </xdr:cNvPr>
        <xdr:cNvSpPr/>
      </xdr:nvSpPr>
      <xdr:spPr>
        <a:xfrm>
          <a:off x="12359005" y="56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97494</xdr:rowOff>
    </xdr:from>
    <xdr:to>
      <xdr:col>76</xdr:col>
      <xdr:colOff>22225</xdr:colOff>
      <xdr:row>30</xdr:row>
      <xdr:rowOff>133488</xdr:rowOff>
    </xdr:to>
    <xdr:cxnSp macro="">
      <xdr:nvCxnSpPr>
        <xdr:cNvPr id="102" name="直線コネクタ 101">
          <a:extLst>
            <a:ext uri="{FF2B5EF4-FFF2-40B4-BE49-F238E27FC236}">
              <a16:creationId xmlns="" xmlns:a16="http://schemas.microsoft.com/office/drawing/2014/main" id="{C1C1ACB0-39E2-4FDC-85AB-B1814B9BD87B}"/>
            </a:ext>
          </a:extLst>
        </xdr:cNvPr>
        <xdr:cNvCxnSpPr/>
      </xdr:nvCxnSpPr>
      <xdr:spPr>
        <a:xfrm>
          <a:off x="12409805" y="5713434"/>
          <a:ext cx="619760" cy="20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46683</xdr:rowOff>
    </xdr:from>
    <xdr:to>
      <xdr:col>68</xdr:col>
      <xdr:colOff>123825</xdr:colOff>
      <xdr:row>28</xdr:row>
      <xdr:rowOff>148283</xdr:rowOff>
    </xdr:to>
    <xdr:sp macro="" textlink="">
      <xdr:nvSpPr>
        <xdr:cNvPr id="103" name="楕円 102">
          <a:extLst>
            <a:ext uri="{FF2B5EF4-FFF2-40B4-BE49-F238E27FC236}">
              <a16:creationId xmlns="" xmlns:a16="http://schemas.microsoft.com/office/drawing/2014/main" id="{C44EF127-888A-4007-9AD9-D1F62408C0D2}"/>
            </a:ext>
          </a:extLst>
        </xdr:cNvPr>
        <xdr:cNvSpPr/>
      </xdr:nvSpPr>
      <xdr:spPr>
        <a:xfrm>
          <a:off x="11688445" y="54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97483</xdr:rowOff>
    </xdr:from>
    <xdr:to>
      <xdr:col>72</xdr:col>
      <xdr:colOff>73025</xdr:colOff>
      <xdr:row>29</xdr:row>
      <xdr:rowOff>97494</xdr:rowOff>
    </xdr:to>
    <xdr:cxnSp macro="">
      <xdr:nvCxnSpPr>
        <xdr:cNvPr id="104" name="直線コネクタ 103">
          <a:extLst>
            <a:ext uri="{FF2B5EF4-FFF2-40B4-BE49-F238E27FC236}">
              <a16:creationId xmlns="" xmlns:a16="http://schemas.microsoft.com/office/drawing/2014/main" id="{5F92794A-CFD4-45FD-80B4-B6DA70218F77}"/>
            </a:ext>
          </a:extLst>
        </xdr:cNvPr>
        <xdr:cNvCxnSpPr/>
      </xdr:nvCxnSpPr>
      <xdr:spPr>
        <a:xfrm>
          <a:off x="11739245" y="5545783"/>
          <a:ext cx="670560" cy="16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35518</xdr:rowOff>
    </xdr:from>
    <xdr:to>
      <xdr:col>64</xdr:col>
      <xdr:colOff>123825</xdr:colOff>
      <xdr:row>27</xdr:row>
      <xdr:rowOff>137118</xdr:rowOff>
    </xdr:to>
    <xdr:sp macro="" textlink="">
      <xdr:nvSpPr>
        <xdr:cNvPr id="105" name="楕円 104">
          <a:extLst>
            <a:ext uri="{FF2B5EF4-FFF2-40B4-BE49-F238E27FC236}">
              <a16:creationId xmlns="" xmlns:a16="http://schemas.microsoft.com/office/drawing/2014/main" id="{789B6D7B-2A7A-497D-AAF8-107A34B29290}"/>
            </a:ext>
          </a:extLst>
        </xdr:cNvPr>
        <xdr:cNvSpPr/>
      </xdr:nvSpPr>
      <xdr:spPr>
        <a:xfrm>
          <a:off x="11017885" y="53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86318</xdr:rowOff>
    </xdr:from>
    <xdr:to>
      <xdr:col>68</xdr:col>
      <xdr:colOff>73025</xdr:colOff>
      <xdr:row>28</xdr:row>
      <xdr:rowOff>97483</xdr:rowOff>
    </xdr:to>
    <xdr:cxnSp macro="">
      <xdr:nvCxnSpPr>
        <xdr:cNvPr id="106" name="直線コネクタ 105">
          <a:extLst>
            <a:ext uri="{FF2B5EF4-FFF2-40B4-BE49-F238E27FC236}">
              <a16:creationId xmlns="" xmlns:a16="http://schemas.microsoft.com/office/drawing/2014/main" id="{9F84C0D7-2AC4-44AC-A03E-BB26EB94ADD1}"/>
            </a:ext>
          </a:extLst>
        </xdr:cNvPr>
        <xdr:cNvCxnSpPr/>
      </xdr:nvCxnSpPr>
      <xdr:spPr>
        <a:xfrm>
          <a:off x="11068685" y="5366978"/>
          <a:ext cx="670560" cy="17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35327</xdr:rowOff>
    </xdr:from>
    <xdr:to>
      <xdr:col>60</xdr:col>
      <xdr:colOff>123825</xdr:colOff>
      <xdr:row>26</xdr:row>
      <xdr:rowOff>136927</xdr:rowOff>
    </xdr:to>
    <xdr:sp macro="" textlink="">
      <xdr:nvSpPr>
        <xdr:cNvPr id="107" name="楕円 106">
          <a:extLst>
            <a:ext uri="{FF2B5EF4-FFF2-40B4-BE49-F238E27FC236}">
              <a16:creationId xmlns="" xmlns:a16="http://schemas.microsoft.com/office/drawing/2014/main" id="{D147C112-3CDF-4FD1-85A2-BF918C9FEDAC}"/>
            </a:ext>
          </a:extLst>
        </xdr:cNvPr>
        <xdr:cNvSpPr/>
      </xdr:nvSpPr>
      <xdr:spPr>
        <a:xfrm>
          <a:off x="10347325" y="514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86127</xdr:rowOff>
    </xdr:from>
    <xdr:to>
      <xdr:col>64</xdr:col>
      <xdr:colOff>73025</xdr:colOff>
      <xdr:row>27</xdr:row>
      <xdr:rowOff>86318</xdr:rowOff>
    </xdr:to>
    <xdr:cxnSp macro="">
      <xdr:nvCxnSpPr>
        <xdr:cNvPr id="108" name="直線コネクタ 107">
          <a:extLst>
            <a:ext uri="{FF2B5EF4-FFF2-40B4-BE49-F238E27FC236}">
              <a16:creationId xmlns="" xmlns:a16="http://schemas.microsoft.com/office/drawing/2014/main" id="{67D9E578-A3C3-41F9-95FE-CC1A9FC85789}"/>
            </a:ext>
          </a:extLst>
        </xdr:cNvPr>
        <xdr:cNvCxnSpPr/>
      </xdr:nvCxnSpPr>
      <xdr:spPr>
        <a:xfrm>
          <a:off x="10398125" y="5199147"/>
          <a:ext cx="670560" cy="16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09" name="n_1aveValue債務償還比率">
          <a:extLst>
            <a:ext uri="{FF2B5EF4-FFF2-40B4-BE49-F238E27FC236}">
              <a16:creationId xmlns="" xmlns:a16="http://schemas.microsoft.com/office/drawing/2014/main" id="{F781DC11-F791-479B-BD52-67B2B0C7F3D7}"/>
            </a:ext>
          </a:extLst>
        </xdr:cNvPr>
        <xdr:cNvSpPr txBox="1"/>
      </xdr:nvSpPr>
      <xdr:spPr>
        <a:xfrm>
          <a:off x="12185092" y="54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30751</xdr:rowOff>
    </xdr:from>
    <xdr:ext cx="469744" cy="259045"/>
    <xdr:sp macro="" textlink="">
      <xdr:nvSpPr>
        <xdr:cNvPr id="110" name="n_2aveValue債務償還比率">
          <a:extLst>
            <a:ext uri="{FF2B5EF4-FFF2-40B4-BE49-F238E27FC236}">
              <a16:creationId xmlns="" xmlns:a16="http://schemas.microsoft.com/office/drawing/2014/main" id="{19633EB1-D9D6-42ED-8A22-10A8B594C156}"/>
            </a:ext>
          </a:extLst>
        </xdr:cNvPr>
        <xdr:cNvSpPr txBox="1"/>
      </xdr:nvSpPr>
      <xdr:spPr>
        <a:xfrm>
          <a:off x="11527232" y="56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66195</xdr:rowOff>
    </xdr:from>
    <xdr:ext cx="469744" cy="259045"/>
    <xdr:sp macro="" textlink="">
      <xdr:nvSpPr>
        <xdr:cNvPr id="111" name="n_3aveValue債務償還比率">
          <a:extLst>
            <a:ext uri="{FF2B5EF4-FFF2-40B4-BE49-F238E27FC236}">
              <a16:creationId xmlns="" xmlns:a16="http://schemas.microsoft.com/office/drawing/2014/main" id="{ACD39399-E6F0-42CA-871C-72B560A32A06}"/>
            </a:ext>
          </a:extLst>
        </xdr:cNvPr>
        <xdr:cNvSpPr txBox="1"/>
      </xdr:nvSpPr>
      <xdr:spPr>
        <a:xfrm>
          <a:off x="10856672" y="568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12" name="n_4aveValue債務償還比率">
          <a:extLst>
            <a:ext uri="{FF2B5EF4-FFF2-40B4-BE49-F238E27FC236}">
              <a16:creationId xmlns="" xmlns:a16="http://schemas.microsoft.com/office/drawing/2014/main" id="{39FE6661-58EE-4A52-8B11-71AA90E6C548}"/>
            </a:ext>
          </a:extLst>
        </xdr:cNvPr>
        <xdr:cNvSpPr txBox="1"/>
      </xdr:nvSpPr>
      <xdr:spPr>
        <a:xfrm>
          <a:off x="10186112" y="572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139421</xdr:rowOff>
    </xdr:from>
    <xdr:ext cx="469744" cy="259045"/>
    <xdr:sp macro="" textlink="">
      <xdr:nvSpPr>
        <xdr:cNvPr id="113" name="n_1mainValue債務償還比率">
          <a:extLst>
            <a:ext uri="{FF2B5EF4-FFF2-40B4-BE49-F238E27FC236}">
              <a16:creationId xmlns="" xmlns:a16="http://schemas.microsoft.com/office/drawing/2014/main" id="{80C3428C-36AF-40CF-88B9-179E03486849}"/>
            </a:ext>
          </a:extLst>
        </xdr:cNvPr>
        <xdr:cNvSpPr txBox="1"/>
      </xdr:nvSpPr>
      <xdr:spPr>
        <a:xfrm>
          <a:off x="12185092" y="57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164810</xdr:rowOff>
    </xdr:from>
    <xdr:ext cx="469744" cy="259045"/>
    <xdr:sp macro="" textlink="">
      <xdr:nvSpPr>
        <xdr:cNvPr id="114" name="n_2mainValue債務償還比率">
          <a:extLst>
            <a:ext uri="{FF2B5EF4-FFF2-40B4-BE49-F238E27FC236}">
              <a16:creationId xmlns="" xmlns:a16="http://schemas.microsoft.com/office/drawing/2014/main" id="{F258517D-19A4-4FBF-9FA4-65A8FCB513E2}"/>
            </a:ext>
          </a:extLst>
        </xdr:cNvPr>
        <xdr:cNvSpPr txBox="1"/>
      </xdr:nvSpPr>
      <xdr:spPr>
        <a:xfrm>
          <a:off x="11527232" y="52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153645</xdr:rowOff>
    </xdr:from>
    <xdr:ext cx="405111" cy="259045"/>
    <xdr:sp macro="" textlink="">
      <xdr:nvSpPr>
        <xdr:cNvPr id="115" name="n_3mainValue債務償還比率">
          <a:extLst>
            <a:ext uri="{FF2B5EF4-FFF2-40B4-BE49-F238E27FC236}">
              <a16:creationId xmlns="" xmlns:a16="http://schemas.microsoft.com/office/drawing/2014/main" id="{C2F219AA-EAC8-48B6-93E8-2EED4BEE489E}"/>
            </a:ext>
          </a:extLst>
        </xdr:cNvPr>
        <xdr:cNvSpPr txBox="1"/>
      </xdr:nvSpPr>
      <xdr:spPr>
        <a:xfrm>
          <a:off x="10888989" y="509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153454</xdr:rowOff>
    </xdr:from>
    <xdr:ext cx="340478" cy="259045"/>
    <xdr:sp macro="" textlink="">
      <xdr:nvSpPr>
        <xdr:cNvPr id="116" name="n_4mainValue債務償還比率">
          <a:extLst>
            <a:ext uri="{FF2B5EF4-FFF2-40B4-BE49-F238E27FC236}">
              <a16:creationId xmlns="" xmlns:a16="http://schemas.microsoft.com/office/drawing/2014/main" id="{FDED3198-4A2F-455B-8E24-F450E5D69400}"/>
            </a:ext>
          </a:extLst>
        </xdr:cNvPr>
        <xdr:cNvSpPr txBox="1"/>
      </xdr:nvSpPr>
      <xdr:spPr>
        <a:xfrm>
          <a:off x="10250746" y="49311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a:extLst>
            <a:ext uri="{FF2B5EF4-FFF2-40B4-BE49-F238E27FC236}">
              <a16:creationId xmlns="" xmlns:a16="http://schemas.microsoft.com/office/drawing/2014/main" id="{CE8BB5F8-2924-43A0-8A8D-FDEBE4EF7805}"/>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a:extLst>
            <a:ext uri="{FF2B5EF4-FFF2-40B4-BE49-F238E27FC236}">
              <a16:creationId xmlns="" xmlns:a16="http://schemas.microsoft.com/office/drawing/2014/main" id="{7D3EBB18-AC8D-4DDD-8896-32CA37B538DD}"/>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a:extLst>
            <a:ext uri="{FF2B5EF4-FFF2-40B4-BE49-F238E27FC236}">
              <a16:creationId xmlns="" xmlns:a16="http://schemas.microsoft.com/office/drawing/2014/main" id="{B79144E0-6B2D-40B8-B6ED-A2462D82254E}"/>
            </a:ext>
          </a:extLst>
        </xdr:cNvPr>
        <xdr:cNvSpPr/>
      </xdr:nvSpPr>
      <xdr:spPr>
        <a:xfrm>
          <a:off x="520065" y="818769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a:extLst>
            <a:ext uri="{FF2B5EF4-FFF2-40B4-BE49-F238E27FC236}">
              <a16:creationId xmlns="" xmlns:a16="http://schemas.microsoft.com/office/drawing/2014/main" id="{97FA095E-A78C-46E4-9BC6-736B2A40DDB8}"/>
            </a:ext>
          </a:extLst>
        </xdr:cNvPr>
        <xdr:cNvSpPr/>
      </xdr:nvSpPr>
      <xdr:spPr>
        <a:xfrm>
          <a:off x="1127125" y="831469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a:extLst>
            <a:ext uri="{FF2B5EF4-FFF2-40B4-BE49-F238E27FC236}">
              <a16:creationId xmlns="" xmlns:a16="http://schemas.microsoft.com/office/drawing/2014/main" id="{098C814B-9503-4FF6-AD77-1C383E33A92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a:extLst>
            <a:ext uri="{FF2B5EF4-FFF2-40B4-BE49-F238E27FC236}">
              <a16:creationId xmlns="" xmlns:a16="http://schemas.microsoft.com/office/drawing/2014/main" id="{7882415B-FDC2-4464-867D-EE94FCC4B827}"/>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DE2A8E53-A27E-42BB-BFDC-D1F654C5BB5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BDF6BAC5-DDE9-4A98-84D3-D304D8DFE3F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8ADC5772-9276-426E-892B-8F06FE38A13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5F864A10-46BE-44D4-9D6A-8ECCBB64494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54D1303A-0E58-4EFD-A523-AC81598A152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1734095F-A7B3-4D2E-AF7E-C0005F44958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DCAAE5F5-4729-4723-B0B5-69A3CA373F6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96ECB994-BA0F-4D12-9C5D-AE28723D6D9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B52DD50-07AC-4B98-B081-50B988E63E4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74BDC54D-E55F-4483-9DAB-F31B9CDD041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2,013
2,001
51.97
5,466,490
5,257,207
68,250
1,488,745
4,003,466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9DFCDC6B-F401-4543-A8A5-5596DD7FC45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4F007A35-0DA6-4611-AC56-CD87C8C2A19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F6635586-EE5D-47E9-96F6-5FCE8454DA6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4A0E3BDC-6998-4D17-ABAF-7126E572C46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2F185B92-5B98-4F3A-BEE2-7F5D2D4053D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336EBA1C-1887-47B7-8AE4-7B5BD6A2C7E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 xmlns:a16="http://schemas.microsoft.com/office/drawing/2014/main" id="{DC59C1E2-C30B-4C19-A23E-AACA01F1748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 xmlns:a16="http://schemas.microsoft.com/office/drawing/2014/main" id="{9FF15CD7-865F-4FCB-BDD1-96A486BDD16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 xmlns:a16="http://schemas.microsoft.com/office/drawing/2014/main" id="{9FE3807B-7828-4F33-955D-8B878FE4273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 xmlns:a16="http://schemas.microsoft.com/office/drawing/2014/main" id="{13C8B30D-542D-4200-BD57-99AAC704D746}"/>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 xmlns:a16="http://schemas.microsoft.com/office/drawing/2014/main" id="{B9DB4E3F-2F18-453A-A28C-107EA9B0B407}"/>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 xmlns:a16="http://schemas.microsoft.com/office/drawing/2014/main" id="{37554F31-DC50-46E6-AA26-CAE5E92324B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 xmlns:a16="http://schemas.microsoft.com/office/drawing/2014/main" id="{C163E6C0-892A-4F47-B597-73F505EDA96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 xmlns:a16="http://schemas.microsoft.com/office/drawing/2014/main" id="{9336F690-0CEC-428A-B3AF-D30A7D41C54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固定資産台帳未整備のため</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561D321A-0196-4CB5-87CC-C0DB1C5562A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5DB3BFBE-BED0-4171-A7C8-68753459600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A3AD7C89-EA2E-46CD-901A-F883036569A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50B5A416-88E3-4EE3-8A44-BD5483D190F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3CB0782B-8D44-409E-B244-4D4E055DEF0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BBD13B52-7450-4B2C-A566-25F4047BFA1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8F3982AC-D2C1-44BA-82A0-EBB36B5868D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FDAC368F-FE53-499B-BCDD-8FEE89227AA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ABD5F70D-72C1-4720-9D5E-4D9E8D41D8B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228C6017-94BC-48D8-A77C-2927A4E05F4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2,013
2,001
51.97
5,466,490
5,257,207
68,250
1,488,745
4,003,466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683BB148-7DBA-41F6-9995-477C5F6AD99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6E976F7D-FF1F-498A-8471-4D581D44B3A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61E84653-746A-423F-A016-754D12FC8562}"/>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319E3F00-D216-40AF-A87A-383986AFE03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A6091E3B-69AE-420F-840D-D7E346A2399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A939F692-A468-48E7-B6A5-0DB83D00CBD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 xmlns:a16="http://schemas.microsoft.com/office/drawing/2014/main" id="{0D8139F9-1A65-48C3-AD51-F21E3B507D4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 xmlns:a16="http://schemas.microsoft.com/office/drawing/2014/main" id="{FE53961C-0E31-4B71-A886-4C81F66B512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 xmlns:a16="http://schemas.microsoft.com/office/drawing/2014/main" id="{DE264705-A00A-41E4-B706-313068B87AC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 xmlns:a16="http://schemas.microsoft.com/office/drawing/2014/main" id="{574936B2-8FE4-4C78-95E9-B7A2B2FCC53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 xmlns:a16="http://schemas.microsoft.com/office/drawing/2014/main" id="{81AC8599-C965-40ED-B0C1-DB4820D8593E}"/>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 xmlns:a16="http://schemas.microsoft.com/office/drawing/2014/main" id="{FBBFA3B2-50AC-43D9-BF02-F7FF9D2CBA2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 xmlns:a16="http://schemas.microsoft.com/office/drawing/2014/main" id="{33EBB927-731F-40EF-B7A8-1B5C2380B84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 xmlns:a16="http://schemas.microsoft.com/office/drawing/2014/main" id="{ECA11676-FA9D-49C5-9D86-F3F50D485C0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固定資産台帳未整備のため</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2,013
2,001
51.97
5,466,490
5,257,207
68,250
1,488,745
4,003,466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人口の減少や全国平均を上回る高齢化率（令和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年度末</a:t>
          </a:r>
          <a:r>
            <a:rPr kumimoji="1" lang="en-US" altLang="ja-JP" sz="1100">
              <a:solidFill>
                <a:sysClr val="windowText" lastClr="000000"/>
              </a:solidFill>
              <a:effectLst/>
              <a:latin typeface="+mn-lt"/>
              <a:ea typeface="+mn-ea"/>
              <a:cs typeface="+mn-cs"/>
            </a:rPr>
            <a:t>44.9</a:t>
          </a:r>
          <a:r>
            <a:rPr kumimoji="1" lang="ja-JP" altLang="ja-JP" sz="1100">
              <a:solidFill>
                <a:sysClr val="windowText" lastClr="000000"/>
              </a:solidFill>
              <a:effectLst/>
              <a:latin typeface="+mn-lt"/>
              <a:ea typeface="+mn-ea"/>
              <a:cs typeface="+mn-cs"/>
            </a:rPr>
            <a:t>％）に加え所得も伸び悩む傾向にあり、全国平均、福岡県平均を大きく下回る数値で推移している。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今後も歳出削減（物件費の抑制や補助費等の見直し）や定数管理等による行財政のスリム化を図り効率化に努める。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143510</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2336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特別会計に対する繰出金の減</a:t>
          </a:r>
          <a:r>
            <a:rPr kumimoji="1" lang="ja-JP" altLang="en-US" sz="1100">
              <a:solidFill>
                <a:sysClr val="windowText" lastClr="000000"/>
              </a:solidFill>
              <a:effectLst/>
              <a:latin typeface="+mn-lt"/>
              <a:ea typeface="+mn-ea"/>
              <a:cs typeface="+mn-cs"/>
            </a:rPr>
            <a:t>、一部事務組合に対する負担金の減などにより前年度比▲</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ポイントとなった。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また、事業の選別等による起債の抑制を行うことにより、比率が</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を超過していた合併当初と比較すると改善している。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今後も引き続き、人件費や公債費について上昇を抑えることに努める。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63</xdr:row>
      <xdr:rowOff>22606</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114800" y="1068400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56388</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3225800" y="1082395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63</xdr:row>
      <xdr:rowOff>56388</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2336800" y="1078052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150622</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1447800" y="1067435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4" name="楕円 143">
          <a:extLst>
            <a:ext uri="{FF2B5EF4-FFF2-40B4-BE49-F238E27FC236}">
              <a16:creationId xmlns="" xmlns:a16="http://schemas.microsoft.com/office/drawing/2014/main" id="{00000000-0008-0000-0300-000090000000}"/>
            </a:ext>
          </a:extLst>
        </xdr:cNvPr>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45" name="財政構造の弾力性該当値テキスト">
          <a:extLst>
            <a:ext uri="{FF2B5EF4-FFF2-40B4-BE49-F238E27FC236}">
              <a16:creationId xmlns="" xmlns:a16="http://schemas.microsoft.com/office/drawing/2014/main" id="{00000000-0008-0000-0300-000091000000}"/>
            </a:ext>
          </a:extLst>
        </xdr:cNvPr>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46" name="楕円 145">
          <a:extLst>
            <a:ext uri="{FF2B5EF4-FFF2-40B4-BE49-F238E27FC236}">
              <a16:creationId xmlns="" xmlns:a16="http://schemas.microsoft.com/office/drawing/2014/main" id="{00000000-0008-0000-0300-000092000000}"/>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5588</xdr:rowOff>
    </xdr:from>
    <xdr:to>
      <xdr:col>15</xdr:col>
      <xdr:colOff>133350</xdr:colOff>
      <xdr:row>63</xdr:row>
      <xdr:rowOff>107188</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全国平均、福岡県平均のいずれをも上回っている。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人件費については職員数の適正化に努め、平成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年度までの間に</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名</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16.9</a:t>
          </a:r>
          <a:r>
            <a:rPr kumimoji="1" lang="ja-JP" altLang="en-US" sz="1100">
              <a:solidFill>
                <a:sysClr val="windowText" lastClr="000000"/>
              </a:solidFill>
              <a:effectLst/>
              <a:latin typeface="+mn-lt"/>
              <a:ea typeface="+mn-ea"/>
              <a:cs typeface="+mn-cs"/>
            </a:rPr>
            <a:t>％）の</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の</a:t>
          </a:r>
          <a:r>
            <a:rPr kumimoji="1" lang="ja-JP" altLang="ja-JP" sz="1100">
              <a:solidFill>
                <a:sysClr val="windowText" lastClr="000000"/>
              </a:solidFill>
              <a:effectLst/>
              <a:latin typeface="+mn-lt"/>
              <a:ea typeface="+mn-ea"/>
              <a:cs typeface="+mn-cs"/>
            </a:rPr>
            <a:t>減少（再任用</a:t>
          </a:r>
          <a:r>
            <a:rPr kumimoji="1" lang="ja-JP" altLang="en-US" sz="1100">
              <a:solidFill>
                <a:sysClr val="windowText" lastClr="000000"/>
              </a:solidFill>
              <a:effectLst/>
              <a:latin typeface="+mn-lt"/>
              <a:ea typeface="+mn-ea"/>
              <a:cs typeface="+mn-cs"/>
            </a:rPr>
            <a:t>職員</a:t>
          </a:r>
          <a:r>
            <a:rPr kumimoji="1" lang="ja-JP" altLang="ja-JP" sz="1100">
              <a:solidFill>
                <a:sysClr val="windowText" lastClr="000000"/>
              </a:solidFill>
              <a:effectLst/>
              <a:latin typeface="+mn-lt"/>
              <a:ea typeface="+mn-ea"/>
              <a:cs typeface="+mn-cs"/>
            </a:rPr>
            <a:t>・任期付職員を含む）を行っているところだが、その一方で人口が年々減少していることが影響を及ぼしている。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今後も引き続き職員数の適正化や物件費の抑制策について検討を重ねていく必要がある。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43923</xdr:rowOff>
    </xdr:from>
    <xdr:to>
      <xdr:col>23</xdr:col>
      <xdr:colOff>133350</xdr:colOff>
      <xdr:row>83</xdr:row>
      <xdr:rowOff>120912</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114800" y="14274273"/>
          <a:ext cx="8382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89453</xdr:rowOff>
    </xdr:from>
    <xdr:to>
      <xdr:col>19</xdr:col>
      <xdr:colOff>133350</xdr:colOff>
      <xdr:row>83</xdr:row>
      <xdr:rowOff>43923</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3225800" y="14148353"/>
          <a:ext cx="889000" cy="12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89453</xdr:rowOff>
    </xdr:from>
    <xdr:to>
      <xdr:col>15</xdr:col>
      <xdr:colOff>82550</xdr:colOff>
      <xdr:row>82</xdr:row>
      <xdr:rowOff>152908</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flipV="1">
          <a:off x="2336800" y="14148353"/>
          <a:ext cx="889000" cy="6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170168</xdr:rowOff>
    </xdr:from>
    <xdr:to>
      <xdr:col>11</xdr:col>
      <xdr:colOff>31750</xdr:colOff>
      <xdr:row>82</xdr:row>
      <xdr:rowOff>152908</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1447800" y="14057618"/>
          <a:ext cx="889000" cy="15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70112</xdr:rowOff>
    </xdr:from>
    <xdr:to>
      <xdr:col>23</xdr:col>
      <xdr:colOff>184150</xdr:colOff>
      <xdr:row>84</xdr:row>
      <xdr:rowOff>262</xdr:rowOff>
    </xdr:to>
    <xdr:sp macro="" textlink="">
      <xdr:nvSpPr>
        <xdr:cNvPr id="207" name="楕円 206">
          <a:extLst>
            <a:ext uri="{FF2B5EF4-FFF2-40B4-BE49-F238E27FC236}">
              <a16:creationId xmlns="" xmlns:a16="http://schemas.microsoft.com/office/drawing/2014/main" id="{00000000-0008-0000-0300-0000CF000000}"/>
            </a:ext>
          </a:extLst>
        </xdr:cNvPr>
        <xdr:cNvSpPr/>
      </xdr:nvSpPr>
      <xdr:spPr>
        <a:xfrm>
          <a:off x="4902200" y="143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42189</xdr:rowOff>
    </xdr:from>
    <xdr:ext cx="762000" cy="259045"/>
    <xdr:sp macro="" textlink="">
      <xdr:nvSpPr>
        <xdr:cNvPr id="208" name="人件費・物件費等の状況該当値テキスト">
          <a:extLst>
            <a:ext uri="{FF2B5EF4-FFF2-40B4-BE49-F238E27FC236}">
              <a16:creationId xmlns="" xmlns:a16="http://schemas.microsoft.com/office/drawing/2014/main" id="{00000000-0008-0000-0300-0000D0000000}"/>
            </a:ext>
          </a:extLst>
        </xdr:cNvPr>
        <xdr:cNvSpPr txBox="1"/>
      </xdr:nvSpPr>
      <xdr:spPr>
        <a:xfrm>
          <a:off x="5041900" y="142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164573</xdr:rowOff>
    </xdr:from>
    <xdr:to>
      <xdr:col>19</xdr:col>
      <xdr:colOff>184150</xdr:colOff>
      <xdr:row>83</xdr:row>
      <xdr:rowOff>94723</xdr:rowOff>
    </xdr:to>
    <xdr:sp macro="" textlink="">
      <xdr:nvSpPr>
        <xdr:cNvPr id="209" name="楕円 208">
          <a:extLst>
            <a:ext uri="{FF2B5EF4-FFF2-40B4-BE49-F238E27FC236}">
              <a16:creationId xmlns="" xmlns:a16="http://schemas.microsoft.com/office/drawing/2014/main" id="{00000000-0008-0000-0300-0000D1000000}"/>
            </a:ext>
          </a:extLst>
        </xdr:cNvPr>
        <xdr:cNvSpPr/>
      </xdr:nvSpPr>
      <xdr:spPr>
        <a:xfrm>
          <a:off x="4064000" y="1422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79500</xdr:rowOff>
    </xdr:from>
    <xdr:ext cx="7366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733800" y="14309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38653</xdr:rowOff>
    </xdr:from>
    <xdr:to>
      <xdr:col>15</xdr:col>
      <xdr:colOff>133350</xdr:colOff>
      <xdr:row>82</xdr:row>
      <xdr:rowOff>140253</xdr:rowOff>
    </xdr:to>
    <xdr:sp macro="" textlink="">
      <xdr:nvSpPr>
        <xdr:cNvPr id="211" name="楕円 210">
          <a:extLst>
            <a:ext uri="{FF2B5EF4-FFF2-40B4-BE49-F238E27FC236}">
              <a16:creationId xmlns="" xmlns:a16="http://schemas.microsoft.com/office/drawing/2014/main" id="{00000000-0008-0000-0300-0000D3000000}"/>
            </a:ext>
          </a:extLst>
        </xdr:cNvPr>
        <xdr:cNvSpPr/>
      </xdr:nvSpPr>
      <xdr:spPr>
        <a:xfrm>
          <a:off x="3175000" y="140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125030</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844800" y="1418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102108</xdr:rowOff>
    </xdr:from>
    <xdr:to>
      <xdr:col>11</xdr:col>
      <xdr:colOff>82550</xdr:colOff>
      <xdr:row>83</xdr:row>
      <xdr:rowOff>32258</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2286000" y="1416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17035</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955800" y="1424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119368</xdr:rowOff>
    </xdr:from>
    <xdr:to>
      <xdr:col>7</xdr:col>
      <xdr:colOff>31750</xdr:colOff>
      <xdr:row>82</xdr:row>
      <xdr:rowOff>49518</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1397000" y="1400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34295</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066800" y="140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年度数値を引用。 なお、令和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年度類似団体関係数値（平均値、最大値及び最小値、順位）は、令和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年度の選定団体によるもの。</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ラスパイレス指数が</a:t>
          </a:r>
          <a:r>
            <a:rPr kumimoji="1" lang="en-US" altLang="ja-JP" sz="1100">
              <a:solidFill>
                <a:sysClr val="windowText" lastClr="000000"/>
              </a:solidFill>
              <a:effectLst/>
              <a:latin typeface="+mn-lt"/>
              <a:ea typeface="+mn-ea"/>
              <a:cs typeface="+mn-cs"/>
            </a:rPr>
            <a:t>94.8</a:t>
          </a:r>
          <a:r>
            <a:rPr kumimoji="1" lang="ja-JP" altLang="ja-JP" sz="1100">
              <a:solidFill>
                <a:sysClr val="windowText" lastClr="000000"/>
              </a:solidFill>
              <a:effectLst/>
              <a:latin typeface="+mn-lt"/>
              <a:ea typeface="+mn-ea"/>
              <a:cs typeface="+mn-cs"/>
            </a:rPr>
            <a:t>（対前年度比</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）となり、類似団体平均を</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回り、全国町村平均を</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下回っている。このことについては、平成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にかけて高齢者の任期付職員の採用が要因となっているとともに、依然として他団体と比較して職員数が少なく年齢層に偏在性があることもその要因だと考えられる。地域の状況等を踏まえ給与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82296</xdr:rowOff>
    </xdr:from>
    <xdr:to>
      <xdr:col>81</xdr:col>
      <xdr:colOff>44450</xdr:colOff>
      <xdr:row>87</xdr:row>
      <xdr:rowOff>55626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6179800" y="1482699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24385</xdr:rowOff>
    </xdr:from>
    <xdr:to>
      <xdr:col>77</xdr:col>
      <xdr:colOff>44450</xdr:colOff>
      <xdr:row>87</xdr:row>
      <xdr:rowOff>55626</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5290800" y="14769085"/>
          <a:ext cx="889000" cy="2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24385</xdr:rowOff>
    </xdr:from>
    <xdr:to>
      <xdr:col>72</xdr:col>
      <xdr:colOff>203200</xdr:colOff>
      <xdr:row>87</xdr:row>
      <xdr:rowOff>142494</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4401800" y="14769085"/>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142494</xdr:rowOff>
    </xdr:from>
    <xdr:to>
      <xdr:col>68</xdr:col>
      <xdr:colOff>152400</xdr:colOff>
      <xdr:row>88</xdr:row>
      <xdr:rowOff>96520</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3512800" y="1505864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31496</xdr:rowOff>
    </xdr:from>
    <xdr:to>
      <xdr:col>81</xdr:col>
      <xdr:colOff>95250</xdr:colOff>
      <xdr:row>86</xdr:row>
      <xdr:rowOff>133096</xdr:rowOff>
    </xdr:to>
    <xdr:sp macro="" textlink="">
      <xdr:nvSpPr>
        <xdr:cNvPr id="267" name="楕円 266">
          <a:extLst>
            <a:ext uri="{FF2B5EF4-FFF2-40B4-BE49-F238E27FC236}">
              <a16:creationId xmlns="" xmlns:a16="http://schemas.microsoft.com/office/drawing/2014/main" id="{00000000-0008-0000-0300-00000B010000}"/>
            </a:ext>
          </a:extLst>
        </xdr:cNvPr>
        <xdr:cNvSpPr/>
      </xdr:nvSpPr>
      <xdr:spPr>
        <a:xfrm>
          <a:off x="169672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48023</xdr:rowOff>
    </xdr:from>
    <xdr:ext cx="762000" cy="259045"/>
    <xdr:sp macro="" textlink="">
      <xdr:nvSpPr>
        <xdr:cNvPr id="268" name="給与水準   （国との比較）該当値テキスト">
          <a:extLst>
            <a:ext uri="{FF2B5EF4-FFF2-40B4-BE49-F238E27FC236}">
              <a16:creationId xmlns="" xmlns:a16="http://schemas.microsoft.com/office/drawing/2014/main" id="{00000000-0008-0000-0300-00000C010000}"/>
            </a:ext>
          </a:extLst>
        </xdr:cNvPr>
        <xdr:cNvSpPr txBox="1"/>
      </xdr:nvSpPr>
      <xdr:spPr>
        <a:xfrm>
          <a:off x="171069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xdr:rowOff>
    </xdr:from>
    <xdr:to>
      <xdr:col>77</xdr:col>
      <xdr:colOff>95250</xdr:colOff>
      <xdr:row>87</xdr:row>
      <xdr:rowOff>106426</xdr:rowOff>
    </xdr:to>
    <xdr:sp macro="" textlink="">
      <xdr:nvSpPr>
        <xdr:cNvPr id="269" name="楕円 268">
          <a:extLst>
            <a:ext uri="{FF2B5EF4-FFF2-40B4-BE49-F238E27FC236}">
              <a16:creationId xmlns="" xmlns:a16="http://schemas.microsoft.com/office/drawing/2014/main" id="{00000000-0008-0000-0300-00000D010000}"/>
            </a:ext>
          </a:extLst>
        </xdr:cNvPr>
        <xdr:cNvSpPr/>
      </xdr:nvSpPr>
      <xdr:spPr>
        <a:xfrm>
          <a:off x="16129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91203</xdr:rowOff>
    </xdr:from>
    <xdr:ext cx="7366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798800" y="1500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145035</xdr:rowOff>
    </xdr:from>
    <xdr:to>
      <xdr:col>73</xdr:col>
      <xdr:colOff>44450</xdr:colOff>
      <xdr:row>86</xdr:row>
      <xdr:rowOff>75185</xdr:rowOff>
    </xdr:to>
    <xdr:sp macro="" textlink="">
      <xdr:nvSpPr>
        <xdr:cNvPr id="271" name="楕円 270">
          <a:extLst>
            <a:ext uri="{FF2B5EF4-FFF2-40B4-BE49-F238E27FC236}">
              <a16:creationId xmlns="" xmlns:a16="http://schemas.microsoft.com/office/drawing/2014/main" id="{00000000-0008-0000-0300-00000F010000}"/>
            </a:ext>
          </a:extLst>
        </xdr:cNvPr>
        <xdr:cNvSpPr/>
      </xdr:nvSpPr>
      <xdr:spPr>
        <a:xfrm>
          <a:off x="15240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85362</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909800" y="144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91694</xdr:rowOff>
    </xdr:from>
    <xdr:to>
      <xdr:col>68</xdr:col>
      <xdr:colOff>203200</xdr:colOff>
      <xdr:row>88</xdr:row>
      <xdr:rowOff>21844</xdr:rowOff>
    </xdr:to>
    <xdr:sp macro="" textlink="">
      <xdr:nvSpPr>
        <xdr:cNvPr id="273" name="楕円 272">
          <a:extLst>
            <a:ext uri="{FF2B5EF4-FFF2-40B4-BE49-F238E27FC236}">
              <a16:creationId xmlns="" xmlns:a16="http://schemas.microsoft.com/office/drawing/2014/main" id="{00000000-0008-0000-0300-000011010000}"/>
            </a:ext>
          </a:extLst>
        </xdr:cNvPr>
        <xdr:cNvSpPr/>
      </xdr:nvSpPr>
      <xdr:spPr>
        <a:xfrm>
          <a:off x="14351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6621</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020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75" name="楕円 274">
          <a:extLst>
            <a:ext uri="{FF2B5EF4-FFF2-40B4-BE49-F238E27FC236}">
              <a16:creationId xmlns="" xmlns:a16="http://schemas.microsoft.com/office/drawing/2014/main" id="{00000000-0008-0000-0300-000013010000}"/>
            </a:ext>
          </a:extLst>
        </xdr:cNvPr>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年度は次の数値を引用（職員数：</a:t>
          </a:r>
          <a:r>
            <a:rPr kumimoji="1" lang="en-US" altLang="ja-JP" sz="1100">
              <a:solidFill>
                <a:sysClr val="windowText" lastClr="000000"/>
              </a:solidFill>
              <a:effectLst/>
              <a:latin typeface="+mn-lt"/>
              <a:ea typeface="+mn-ea"/>
              <a:cs typeface="+mn-cs"/>
            </a:rPr>
            <a:t>54</a:t>
          </a:r>
          <a:r>
            <a:rPr kumimoji="1" lang="ja-JP" altLang="ja-JP" sz="1100">
              <a:solidFill>
                <a:sysClr val="windowText" lastClr="000000"/>
              </a:solidFill>
              <a:effectLst/>
              <a:latin typeface="+mn-lt"/>
              <a:ea typeface="+mn-ea"/>
              <a:cs typeface="+mn-cs"/>
            </a:rPr>
            <a:t>名、人口：</a:t>
          </a:r>
          <a:r>
            <a:rPr kumimoji="1" lang="en-US" altLang="ja-JP" sz="1100">
              <a:solidFill>
                <a:sysClr val="windowText" lastClr="000000"/>
              </a:solidFill>
              <a:effectLst/>
              <a:latin typeface="+mn-lt"/>
              <a:ea typeface="+mn-ea"/>
              <a:cs typeface="+mn-cs"/>
            </a:rPr>
            <a:t>2,013</a:t>
          </a:r>
          <a:r>
            <a:rPr kumimoji="1" lang="ja-JP" altLang="ja-JP" sz="1100">
              <a:solidFill>
                <a:sysClr val="windowText" lastClr="000000"/>
              </a:solidFill>
              <a:effectLst/>
              <a:latin typeface="+mn-lt"/>
              <a:ea typeface="+mn-ea"/>
              <a:cs typeface="+mn-cs"/>
            </a:rPr>
            <a:t>人）。平成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年度までの間に職員は</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名減少（再任用・任期付職員を含む）、</a:t>
          </a:r>
          <a:r>
            <a:rPr kumimoji="1" lang="en-US" altLang="ja-JP" sz="1100">
              <a:solidFill>
                <a:sysClr val="windowText" lastClr="000000"/>
              </a:solidFill>
              <a:effectLst/>
              <a:latin typeface="+mn-lt"/>
              <a:ea typeface="+mn-ea"/>
              <a:cs typeface="+mn-cs"/>
            </a:rPr>
            <a:t>16.9</a:t>
          </a:r>
          <a:r>
            <a:rPr kumimoji="1" lang="ja-JP" altLang="ja-JP" sz="1100">
              <a:solidFill>
                <a:sysClr val="windowText" lastClr="000000"/>
              </a:solidFill>
              <a:effectLst/>
              <a:latin typeface="+mn-lt"/>
              <a:ea typeface="+mn-ea"/>
              <a:cs typeface="+mn-cs"/>
            </a:rPr>
            <a:t>％の削減となったところであるが、人口千人あたり職員数については、類似団体平均を上回っている状況である。東峰村定員管理計画（</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H36</a:t>
          </a:r>
          <a:r>
            <a:rPr kumimoji="1" lang="ja-JP" altLang="ja-JP" sz="1100">
              <a:solidFill>
                <a:sysClr val="windowText" lastClr="000000"/>
              </a:solidFill>
              <a:effectLst/>
              <a:latin typeface="+mn-lt"/>
              <a:ea typeface="+mn-ea"/>
              <a:cs typeface="+mn-cs"/>
            </a:rPr>
            <a:t>）に基づき「現状維持</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人」としているが、平成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災害復旧事業に従事する任期付職員の増が見られる。今後も災害復旧・復興を含め、住民サービスの低下を招くことのない水準を維持しながら、人口規模にあった職員数についての検討を行っていく。</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71724</xdr:rowOff>
    </xdr:from>
    <xdr:to>
      <xdr:col>81</xdr:col>
      <xdr:colOff>44450</xdr:colOff>
      <xdr:row>61</xdr:row>
      <xdr:rowOff>82783</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flipV="1">
          <a:off x="16179800" y="10530174"/>
          <a:ext cx="8382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80370</xdr:rowOff>
    </xdr:from>
    <xdr:to>
      <xdr:col>77</xdr:col>
      <xdr:colOff>44450</xdr:colOff>
      <xdr:row>61</xdr:row>
      <xdr:rowOff>82783</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5290800" y="1053882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31507</xdr:rowOff>
    </xdr:from>
    <xdr:to>
      <xdr:col>72</xdr:col>
      <xdr:colOff>203200</xdr:colOff>
      <xdr:row>61</xdr:row>
      <xdr:rowOff>80370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4401800" y="10489957"/>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153088</xdr:rowOff>
    </xdr:from>
    <xdr:to>
      <xdr:col>68</xdr:col>
      <xdr:colOff>152400</xdr:colOff>
      <xdr:row>61</xdr:row>
      <xdr:rowOff>31507</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3512800" y="10440088"/>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20924</xdr:rowOff>
    </xdr:from>
    <xdr:to>
      <xdr:col>81</xdr:col>
      <xdr:colOff>95250</xdr:colOff>
      <xdr:row>61</xdr:row>
      <xdr:rowOff>122524</xdr:rowOff>
    </xdr:to>
    <xdr:sp macro="" textlink="">
      <xdr:nvSpPr>
        <xdr:cNvPr id="329" name="楕円 328">
          <a:extLst>
            <a:ext uri="{FF2B5EF4-FFF2-40B4-BE49-F238E27FC236}">
              <a16:creationId xmlns="" xmlns:a16="http://schemas.microsoft.com/office/drawing/2014/main" id="{00000000-0008-0000-0300-000049010000}"/>
            </a:ext>
          </a:extLst>
        </xdr:cNvPr>
        <xdr:cNvSpPr/>
      </xdr:nvSpPr>
      <xdr:spPr>
        <a:xfrm>
          <a:off x="16967200" y="10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164451</xdr:rowOff>
    </xdr:from>
    <xdr:ext cx="762000" cy="259045"/>
    <xdr:sp macro="" textlink="">
      <xdr:nvSpPr>
        <xdr:cNvPr id="330" name="定員管理の状況該当値テキスト">
          <a:extLst>
            <a:ext uri="{FF2B5EF4-FFF2-40B4-BE49-F238E27FC236}">
              <a16:creationId xmlns="" xmlns:a16="http://schemas.microsoft.com/office/drawing/2014/main" id="{00000000-0008-0000-0300-00004A010000}"/>
            </a:ext>
          </a:extLst>
        </xdr:cNvPr>
        <xdr:cNvSpPr txBox="1"/>
      </xdr:nvSpPr>
      <xdr:spPr>
        <a:xfrm>
          <a:off x="17106900" y="104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31983</xdr:rowOff>
    </xdr:from>
    <xdr:to>
      <xdr:col>77</xdr:col>
      <xdr:colOff>95250</xdr:colOff>
      <xdr:row>61</xdr:row>
      <xdr:rowOff>133583</xdr:rowOff>
    </xdr:to>
    <xdr:sp macro="" textlink="">
      <xdr:nvSpPr>
        <xdr:cNvPr id="331" name="楕円 330">
          <a:extLst>
            <a:ext uri="{FF2B5EF4-FFF2-40B4-BE49-F238E27FC236}">
              <a16:creationId xmlns="" xmlns:a16="http://schemas.microsoft.com/office/drawing/2014/main" id="{00000000-0008-0000-0300-00004B010000}"/>
            </a:ext>
          </a:extLst>
        </xdr:cNvPr>
        <xdr:cNvSpPr/>
      </xdr:nvSpPr>
      <xdr:spPr>
        <a:xfrm>
          <a:off x="16129000" y="104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118360</xdr:rowOff>
    </xdr:from>
    <xdr:ext cx="7366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798800" y="1057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29570</xdr:rowOff>
    </xdr:from>
    <xdr:to>
      <xdr:col>73</xdr:col>
      <xdr:colOff>44450</xdr:colOff>
      <xdr:row>61</xdr:row>
      <xdr:rowOff>131170</xdr:rowOff>
    </xdr:to>
    <xdr:sp macro="" textlink="">
      <xdr:nvSpPr>
        <xdr:cNvPr id="333" name="楕円 332">
          <a:extLst>
            <a:ext uri="{FF2B5EF4-FFF2-40B4-BE49-F238E27FC236}">
              <a16:creationId xmlns="" xmlns:a16="http://schemas.microsoft.com/office/drawing/2014/main" id="{00000000-0008-0000-0300-00004D010000}"/>
            </a:ext>
          </a:extLst>
        </xdr:cNvPr>
        <xdr:cNvSpPr/>
      </xdr:nvSpPr>
      <xdr:spPr>
        <a:xfrm>
          <a:off x="15240000" y="104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115947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909800" y="1057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152157</xdr:rowOff>
    </xdr:from>
    <xdr:to>
      <xdr:col>68</xdr:col>
      <xdr:colOff>203200</xdr:colOff>
      <xdr:row>61</xdr:row>
      <xdr:rowOff>82307</xdr:rowOff>
    </xdr:to>
    <xdr:sp macro="" textlink="">
      <xdr:nvSpPr>
        <xdr:cNvPr id="335" name="楕円 334">
          <a:extLst>
            <a:ext uri="{FF2B5EF4-FFF2-40B4-BE49-F238E27FC236}">
              <a16:creationId xmlns="" xmlns:a16="http://schemas.microsoft.com/office/drawing/2014/main" id="{00000000-0008-0000-0300-00004F010000}"/>
            </a:ext>
          </a:extLst>
        </xdr:cNvPr>
        <xdr:cNvSpPr/>
      </xdr:nvSpPr>
      <xdr:spPr>
        <a:xfrm>
          <a:off x="14351000" y="104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67084</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020800" y="105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102288</xdr:rowOff>
    </xdr:from>
    <xdr:to>
      <xdr:col>64</xdr:col>
      <xdr:colOff>152400</xdr:colOff>
      <xdr:row>61</xdr:row>
      <xdr:rowOff>32438</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3462000" y="103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17215</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131800" y="104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実質公債費比率については、償還期間が短い合併特例事業債及び過疎対策事業債の残高が全体残高の</a:t>
          </a:r>
          <a:r>
            <a:rPr kumimoji="1" lang="en-US" altLang="ja-JP" sz="1100">
              <a:solidFill>
                <a:sysClr val="windowText" lastClr="000000"/>
              </a:solidFill>
              <a:effectLst/>
              <a:latin typeface="+mn-lt"/>
              <a:ea typeface="+mn-ea"/>
              <a:cs typeface="+mn-cs"/>
            </a:rPr>
            <a:t>41.6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、災害復旧事業債の残高が全体残高の</a:t>
          </a:r>
          <a:r>
            <a:rPr kumimoji="1" lang="en-US" altLang="ja-JP" sz="1100">
              <a:solidFill>
                <a:sysClr val="windowText" lastClr="000000"/>
              </a:solidFill>
              <a:effectLst/>
              <a:latin typeface="+mn-lt"/>
              <a:ea typeface="+mn-ea"/>
              <a:cs typeface="+mn-cs"/>
            </a:rPr>
            <a:t>23.9</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を占めており毎年の償還額が比較的多額になっている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年九州北部豪雨災害以降の度重なる災害復旧事業債の起債により、平成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年度まで減少傾向であった実質公債費比率</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増加傾向に転じている</a:t>
          </a:r>
          <a:r>
            <a:rPr kumimoji="1" lang="ja-JP" altLang="ja-JP" sz="1100">
              <a:solidFill>
                <a:sysClr val="windowText" lastClr="000000"/>
              </a:solidFill>
              <a:effectLst/>
              <a:latin typeface="+mn-lt"/>
              <a:ea typeface="+mn-ea"/>
              <a:cs typeface="+mn-cs"/>
            </a:rPr>
            <a:t>要因だと考える。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今後も事業の選別等により起債の抑制を図ることに努める。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52070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6179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27940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5290800" y="702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44027</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4401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148590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3512800" y="70734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0" name="楕円 389">
          <a:extLst>
            <a:ext uri="{FF2B5EF4-FFF2-40B4-BE49-F238E27FC236}">
              <a16:creationId xmlns="" xmlns:a16="http://schemas.microsoft.com/office/drawing/2014/main" id="{00000000-0008-0000-0300-000086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1" name="公債費負担の状況該当値テキスト">
          <a:extLst>
            <a:ext uri="{FF2B5EF4-FFF2-40B4-BE49-F238E27FC236}">
              <a16:creationId xmlns="" xmlns:a16="http://schemas.microsoft.com/office/drawing/2014/main" id="{00000000-0008-0000-0300-000087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2" name="楕円 391">
          <a:extLst>
            <a:ext uri="{FF2B5EF4-FFF2-40B4-BE49-F238E27FC236}">
              <a16:creationId xmlns="" xmlns:a16="http://schemas.microsoft.com/office/drawing/2014/main" id="{00000000-0008-0000-0300-000088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4" name="楕円 393">
          <a:extLst>
            <a:ext uri="{FF2B5EF4-FFF2-40B4-BE49-F238E27FC236}">
              <a16:creationId xmlns="" xmlns:a16="http://schemas.microsoft.com/office/drawing/2014/main" id="{00000000-0008-0000-0300-00008A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396" name="楕円 395">
          <a:extLst>
            <a:ext uri="{FF2B5EF4-FFF2-40B4-BE49-F238E27FC236}">
              <a16:creationId xmlns="" xmlns:a16="http://schemas.microsoft.com/office/drawing/2014/main" id="{00000000-0008-0000-0300-00008C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8" name="楕円 397">
          <a:extLst>
            <a:ext uri="{FF2B5EF4-FFF2-40B4-BE49-F238E27FC236}">
              <a16:creationId xmlns="" xmlns:a16="http://schemas.microsoft.com/office/drawing/2014/main" id="{00000000-0008-0000-0300-00008E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事業の選別による起債の抑制や、既発債の償還額が減少の傾向にあること、平成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年度までの間に</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名（</a:t>
          </a:r>
          <a:r>
            <a:rPr kumimoji="1" lang="en-US" altLang="ja-JP" sz="1100">
              <a:solidFill>
                <a:sysClr val="windowText" lastClr="000000"/>
              </a:solidFill>
              <a:effectLst/>
              <a:latin typeface="+mn-lt"/>
              <a:ea typeface="+mn-ea"/>
              <a:cs typeface="+mn-cs"/>
            </a:rPr>
            <a:t>16.9</a:t>
          </a:r>
          <a:r>
            <a:rPr kumimoji="1" lang="ja-JP" altLang="ja-JP" sz="1100">
              <a:solidFill>
                <a:sysClr val="windowText" lastClr="000000"/>
              </a:solidFill>
              <a:effectLst/>
              <a:latin typeface="+mn-lt"/>
              <a:ea typeface="+mn-ea"/>
              <a:cs typeface="+mn-cs"/>
            </a:rPr>
            <a:t>％）の職員の削減（再任用職員・任期付職員を含む）などにより、平成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年度決算時以降マイナス比率の状態が継続している。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今後も後世への負担を増やさないよう、公債費等義務的経費の削減に努め、財政の健全化を図る。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2,013
2,001
51.97
5,466,490
5,257,207
68,250
1,488,745
4,003,466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人件費については、給与表や期末・勤勉手当の改定等を踏まえても大きい変動は見られないので相対的な抑制の傾向にあると考える。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今後も引き続き計画的な定員管理や給与の在り方についての検討を行っていく。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39</xdr:row>
      <xdr:rowOff>33274</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7106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33274</xdr:rowOff>
    </xdr:from>
    <xdr:to>
      <xdr:col>19</xdr:col>
      <xdr:colOff>187325</xdr:colOff>
      <xdr:row>39</xdr:row>
      <xdr:rowOff>65278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719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5842</xdr:rowOff>
    </xdr:from>
    <xdr:to>
      <xdr:col>15</xdr:col>
      <xdr:colOff>98425</xdr:colOff>
      <xdr:row>39</xdr:row>
      <xdr:rowOff>65278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6923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39</xdr:row>
      <xdr:rowOff>5842</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6100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153924</xdr:rowOff>
    </xdr:from>
    <xdr:to>
      <xdr:col>20</xdr:col>
      <xdr:colOff>38100</xdr:colOff>
      <xdr:row>39</xdr:row>
      <xdr:rowOff>84074</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68851</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14478</xdr:rowOff>
    </xdr:from>
    <xdr:to>
      <xdr:col>15</xdr:col>
      <xdr:colOff>149225</xdr:colOff>
      <xdr:row>39</xdr:row>
      <xdr:rowOff>116078</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100855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126492</xdr:rowOff>
    </xdr:from>
    <xdr:to>
      <xdr:col>11</xdr:col>
      <xdr:colOff>60325</xdr:colOff>
      <xdr:row>39</xdr:row>
      <xdr:rowOff>56642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41419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全国平均や福岡県平均を下回ってはいるものの、財政の健全化・安定化に向けて、支出額の多い経費を中心に、抑制の意識を浸透させていく必要がある。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また、公共施設等総合管理計画により、公共施設等の利活用についても検討のうえ、支出の減少、収入の確保を図り、財源の安定化に努める。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142240</xdr:rowOff>
    </xdr:from>
    <xdr:to>
      <xdr:col>82</xdr:col>
      <xdr:colOff>107950</xdr:colOff>
      <xdr:row>15</xdr:row>
      <xdr:rowOff>146050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5671800" y="2713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149860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4782800" y="2717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149860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3893800" y="2702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142240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004800" y="2702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91440</xdr:rowOff>
    </xdr:from>
    <xdr:to>
      <xdr:col>82</xdr:col>
      <xdr:colOff>158750</xdr:colOff>
      <xdr:row>16</xdr:row>
      <xdr:rowOff>21590</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64592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107967</xdr:rowOff>
    </xdr:from>
    <xdr:ext cx="762000" cy="259045"/>
    <xdr:sp macro="" textlink="">
      <xdr:nvSpPr>
        <xdr:cNvPr id="144" name="物件費該当値テキスト">
          <a:extLst>
            <a:ext uri="{FF2B5EF4-FFF2-40B4-BE49-F238E27FC236}">
              <a16:creationId xmlns="" xmlns:a16="http://schemas.microsoft.com/office/drawing/2014/main" id="{00000000-0008-0000-0400-000090000000}"/>
            </a:ext>
          </a:extLst>
        </xdr:cNvPr>
        <xdr:cNvSpPr txBox="1"/>
      </xdr:nvSpPr>
      <xdr:spPr>
        <a:xfrm>
          <a:off x="16598900" y="250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99060</xdr:rowOff>
    </xdr:from>
    <xdr:to>
      <xdr:col>74</xdr:col>
      <xdr:colOff>31750</xdr:colOff>
      <xdr:row>16</xdr:row>
      <xdr:rowOff>29210</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4732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39387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44018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2954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児童数の減少に伴う保育所運営費の減や、高齢化の進行による高齢者福祉費の増、障害者福祉費の受給者増などにより</a:t>
          </a:r>
          <a:r>
            <a:rPr kumimoji="1" lang="ja-JP" altLang="en-US" sz="1100">
              <a:solidFill>
                <a:sysClr val="windowText" lastClr="000000"/>
              </a:solidFill>
              <a:effectLst/>
              <a:latin typeface="+mn-lt"/>
              <a:ea typeface="+mn-ea"/>
              <a:cs typeface="+mn-cs"/>
            </a:rPr>
            <a:t>昨年度比▲</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今後も社会保障等へのニーズは高まっていくものと思われるので、財源の確保についての検討が求められる。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56</xdr:row>
      <xdr:rowOff>31750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3987800" y="9480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31750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098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31750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2209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56</xdr:row>
      <xdr:rowOff>31750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1320800" y="948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a:extLst>
            <a:ext uri="{FF2B5EF4-FFF2-40B4-BE49-F238E27FC236}">
              <a16:creationId xmlns="" xmlns:a16="http://schemas.microsoft.com/office/drawing/2014/main" id="{00000000-0008-0000-0400-0000CC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その他に係る数値は、全国平均や福岡県平均を下回っている。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しかし、今後の特別会計の経営状況次第では、繰出金の増加も十分想定されるものである。それによる費用増を抑制するために、適正な受益者負担を検討し求めていくものとする。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133858</xdr:rowOff>
    </xdr:from>
    <xdr:to>
      <xdr:col>82</xdr:col>
      <xdr:colOff>107950</xdr:colOff>
      <xdr:row>56</xdr:row>
      <xdr:rowOff>12700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5671800" y="95636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67564</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4782800" y="9613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99568</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3893800" y="9668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99568</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3004800" y="9627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83058</xdr:rowOff>
    </xdr:from>
    <xdr:to>
      <xdr:col>82</xdr:col>
      <xdr:colOff>158750</xdr:colOff>
      <xdr:row>56</xdr:row>
      <xdr:rowOff>13208</xdr:rowOff>
    </xdr:to>
    <xdr:sp macro="" textlink="">
      <xdr:nvSpPr>
        <xdr:cNvPr id="261" name="楕円 260">
          <a:extLst>
            <a:ext uri="{FF2B5EF4-FFF2-40B4-BE49-F238E27FC236}">
              <a16:creationId xmlns="" xmlns:a16="http://schemas.microsoft.com/office/drawing/2014/main" id="{00000000-0008-0000-0400-000005010000}"/>
            </a:ext>
          </a:extLst>
        </xdr:cNvPr>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99585</xdr:rowOff>
    </xdr:from>
    <xdr:ext cx="762000" cy="259045"/>
    <xdr:sp macro="" textlink="">
      <xdr:nvSpPr>
        <xdr:cNvPr id="262" name="その他該当値テキスト">
          <a:extLst>
            <a:ext uri="{FF2B5EF4-FFF2-40B4-BE49-F238E27FC236}">
              <a16:creationId xmlns="" xmlns:a16="http://schemas.microsoft.com/office/drawing/2014/main" id="{00000000-0008-0000-0400-000006010000}"/>
            </a:ext>
          </a:extLst>
        </xdr:cNvPr>
        <xdr:cNvSpPr txBox="1"/>
      </xdr:nvSpPr>
      <xdr:spPr>
        <a:xfrm>
          <a:off x="16598900"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160545</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147066</xdr:rowOff>
    </xdr:from>
    <xdr:to>
      <xdr:col>65</xdr:col>
      <xdr:colOff>53975</xdr:colOff>
      <xdr:row>56</xdr:row>
      <xdr:rowOff>77216</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87393</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補助費に係る数値は、福岡県平均を上回っているが、今後も補助の交付を受けた団体等が適正な事業実施を進めているか等の審査や検証を進め、必要性に疑問等ある場合、随時整理を行うことに努める。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40132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5671800" y="6184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76708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4782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90424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3893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90424</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3004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9" name="楕円 318">
          <a:extLst>
            <a:ext uri="{FF2B5EF4-FFF2-40B4-BE49-F238E27FC236}">
              <a16:creationId xmlns="" xmlns:a16="http://schemas.microsoft.com/office/drawing/2014/main" id="{00000000-0008-0000-0400-00003F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0" name="補助費等該当値テキスト">
          <a:extLst>
            <a:ext uri="{FF2B5EF4-FFF2-40B4-BE49-F238E27FC236}">
              <a16:creationId xmlns="" xmlns:a16="http://schemas.microsoft.com/office/drawing/2014/main" id="{00000000-0008-0000-0400-000040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償還期間が短い旧合併特例事業債及び過疎対策事業債の起債残高が全体の</a:t>
          </a:r>
          <a:r>
            <a:rPr kumimoji="1" lang="en-US" altLang="ja-JP" sz="1100">
              <a:solidFill>
                <a:sysClr val="windowText" lastClr="000000"/>
              </a:solidFill>
              <a:effectLst/>
              <a:latin typeface="+mn-lt"/>
              <a:ea typeface="+mn-ea"/>
              <a:cs typeface="+mn-cs"/>
            </a:rPr>
            <a:t>41.6</a:t>
          </a:r>
          <a:r>
            <a:rPr kumimoji="1" lang="ja-JP" altLang="ja-JP" sz="1100">
              <a:solidFill>
                <a:sysClr val="windowText" lastClr="000000"/>
              </a:solidFill>
              <a:effectLst/>
              <a:latin typeface="+mn-lt"/>
              <a:ea typeface="+mn-ea"/>
              <a:cs typeface="+mn-cs"/>
            </a:rPr>
            <a:t>％を占め、単年度における償還額が高い傾向にある。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公債費が占める割合は、年々減少傾向であったが、平成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年度起債の合併特例事業債</a:t>
          </a:r>
          <a:r>
            <a:rPr kumimoji="1" lang="ja-JP" altLang="en-US" sz="1100">
              <a:solidFill>
                <a:sysClr val="windowText" lastClr="000000"/>
              </a:solidFill>
              <a:effectLst/>
              <a:latin typeface="+mn-lt"/>
              <a:ea typeface="+mn-ea"/>
              <a:cs typeface="+mn-cs"/>
            </a:rPr>
            <a:t>及び平成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年九州北部豪雨に係る災害復旧事業債</a:t>
          </a:r>
          <a:r>
            <a:rPr kumimoji="1" lang="ja-JP" altLang="ja-JP" sz="1100">
              <a:solidFill>
                <a:sysClr val="windowText" lastClr="000000"/>
              </a:solidFill>
              <a:effectLst/>
              <a:latin typeface="+mn-lt"/>
              <a:ea typeface="+mn-ea"/>
              <a:cs typeface="+mn-cs"/>
            </a:rPr>
            <a:t>等の元利償還開始に伴い増加に転じている。全国平均や類似団体を上回っているものの、福岡県平均よりは低く、今後も新たな起債を抑制することにより適正な水準を目指していくことが求められる。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142239</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flipV="1">
          <a:off x="3987800" y="13168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142239</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098800" y="130924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62230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2209800" y="13061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107950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1320800" y="1306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79" name="楕円 378">
          <a:extLst>
            <a:ext uri="{FF2B5EF4-FFF2-40B4-BE49-F238E27FC236}">
              <a16:creationId xmlns="" xmlns:a16="http://schemas.microsoft.com/office/drawing/2014/main" id="{00000000-0008-0000-0400-00007B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0" name="公債費該当値テキスト">
          <a:extLst>
            <a:ext uri="{FF2B5EF4-FFF2-40B4-BE49-F238E27FC236}">
              <a16:creationId xmlns="" xmlns:a16="http://schemas.microsoft.com/office/drawing/2014/main" id="{00000000-0008-0000-0400-00007C010000}"/>
            </a:ext>
          </a:extLst>
        </xdr:cNvPr>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近年、増加傾向であったが、令和元年度から減少傾向に転じている。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要因として</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九州北部豪雨、</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西日本豪雨</a:t>
          </a:r>
          <a:r>
            <a:rPr kumimoji="1" lang="ja-JP" altLang="en-US" sz="1100">
              <a:solidFill>
                <a:sysClr val="windowText" lastClr="000000"/>
              </a:solidFill>
              <a:effectLst/>
              <a:latin typeface="+mn-lt"/>
              <a:ea typeface="+mn-ea"/>
              <a:cs typeface="+mn-cs"/>
            </a:rPr>
            <a:t>及び</a:t>
          </a:r>
          <a:r>
            <a:rPr kumimoji="1" lang="en-US" altLang="ja-JP" sz="1100">
              <a:solidFill>
                <a:sysClr val="windowText" lastClr="000000"/>
              </a:solidFill>
              <a:effectLst/>
              <a:latin typeface="+mn-lt"/>
              <a:ea typeface="+mn-ea"/>
              <a:cs typeface="+mn-cs"/>
            </a:rPr>
            <a:t>R1</a:t>
          </a:r>
          <a:r>
            <a:rPr kumimoji="1" lang="ja-JP" altLang="en-US" sz="1100">
              <a:solidFill>
                <a:sysClr val="windowText" lastClr="000000"/>
              </a:solidFill>
              <a:effectLst/>
              <a:latin typeface="+mn-lt"/>
              <a:ea typeface="+mn-ea"/>
              <a:cs typeface="+mn-cs"/>
            </a:rPr>
            <a:t>秋雨前線豪雨</a:t>
          </a:r>
          <a:r>
            <a:rPr kumimoji="1" lang="ja-JP" altLang="ja-JP" sz="1100">
              <a:solidFill>
                <a:sysClr val="windowText" lastClr="000000"/>
              </a:solidFill>
              <a:effectLst/>
              <a:latin typeface="+mn-lt"/>
              <a:ea typeface="+mn-ea"/>
              <a:cs typeface="+mn-cs"/>
            </a:rPr>
            <a:t>に伴う災害復旧事業の減、特別会計に対する繰出金の減の他、公債費の比率の増による相対的な減少と考えられる。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66039</xdr:rowOff>
    </xdr:from>
    <xdr:to>
      <xdr:col>82</xdr:col>
      <xdr:colOff>107950</xdr:colOff>
      <xdr:row>77</xdr:row>
      <xdr:rowOff>1270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5671800" y="130962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107950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4782800" y="13202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107950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3893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77</xdr:row>
      <xdr:rowOff>77470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004800" y="13119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40" name="楕円 439">
          <a:extLst>
            <a:ext uri="{FF2B5EF4-FFF2-40B4-BE49-F238E27FC236}">
              <a16:creationId xmlns="" xmlns:a16="http://schemas.microsoft.com/office/drawing/2014/main" id="{00000000-0008-0000-0400-0000B8010000}"/>
            </a:ext>
          </a:extLst>
        </xdr:cNvPr>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31767</xdr:rowOff>
    </xdr:from>
    <xdr:ext cx="762000" cy="259045"/>
    <xdr:sp macro="" textlink="">
      <xdr:nvSpPr>
        <xdr:cNvPr id="441" name="公債費以外該当値テキスト">
          <a:extLst>
            <a:ext uri="{FF2B5EF4-FFF2-40B4-BE49-F238E27FC236}">
              <a16:creationId xmlns="" xmlns:a16="http://schemas.microsoft.com/office/drawing/2014/main" id="{00000000-0008-0000-0400-0000B9010000}"/>
            </a:ext>
          </a:extLst>
        </xdr:cNvPr>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726</xdr:rowOff>
    </xdr:from>
    <xdr:to>
      <xdr:col>29</xdr:col>
      <xdr:colOff>127000</xdr:colOff>
      <xdr:row>16</xdr:row>
      <xdr:rowOff>38977</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2791551"/>
          <a:ext cx="647700" cy="3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38977</xdr:rowOff>
    </xdr:from>
    <xdr:to>
      <xdr:col>26</xdr:col>
      <xdr:colOff>50800</xdr:colOff>
      <xdr:row>16</xdr:row>
      <xdr:rowOff>92391</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829802"/>
          <a:ext cx="698500" cy="5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92391</xdr:rowOff>
    </xdr:from>
    <xdr:to>
      <xdr:col>22</xdr:col>
      <xdr:colOff>114300</xdr:colOff>
      <xdr:row>17</xdr:row>
      <xdr:rowOff>6166</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883216"/>
          <a:ext cx="698500" cy="8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6166</xdr:rowOff>
    </xdr:from>
    <xdr:to>
      <xdr:col>18</xdr:col>
      <xdr:colOff>177800</xdr:colOff>
      <xdr:row>17</xdr:row>
      <xdr:rowOff>98204</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968441"/>
          <a:ext cx="698500" cy="92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121376</xdr:rowOff>
    </xdr:from>
    <xdr:to>
      <xdr:col>29</xdr:col>
      <xdr:colOff>177800</xdr:colOff>
      <xdr:row>16</xdr:row>
      <xdr:rowOff>51526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74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137903</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58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159627</xdr:rowOff>
    </xdr:from>
    <xdr:to>
      <xdr:col>26</xdr:col>
      <xdr:colOff>101600</xdr:colOff>
      <xdr:row>16</xdr:row>
      <xdr:rowOff>89777</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779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99954</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547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41591</xdr:rowOff>
    </xdr:from>
    <xdr:to>
      <xdr:col>22</xdr:col>
      <xdr:colOff>165100</xdr:colOff>
      <xdr:row>16</xdr:row>
      <xdr:rowOff>143191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83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153368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60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126816</xdr:rowOff>
    </xdr:from>
    <xdr:to>
      <xdr:col>19</xdr:col>
      <xdr:colOff>38100</xdr:colOff>
      <xdr:row>17</xdr:row>
      <xdr:rowOff>56966</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91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67143</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68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47404</xdr:rowOff>
    </xdr:from>
    <xdr:to>
      <xdr:col>15</xdr:col>
      <xdr:colOff>101600</xdr:colOff>
      <xdr:row>17</xdr:row>
      <xdr:rowOff>149004</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00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159181</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77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59321</xdr:rowOff>
    </xdr:from>
    <xdr:to>
      <xdr:col>29</xdr:col>
      <xdr:colOff>127000</xdr:colOff>
      <xdr:row>36</xdr:row>
      <xdr:rowOff>67427</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5003800" y="7012571"/>
          <a:ext cx="647700" cy="8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44098</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997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67427</xdr:rowOff>
    </xdr:from>
    <xdr:to>
      <xdr:col>26</xdr:col>
      <xdr:colOff>50800</xdr:colOff>
      <xdr:row>36</xdr:row>
      <xdr:rowOff>130952</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4305300" y="7020677"/>
          <a:ext cx="698500" cy="6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130952</xdr:rowOff>
    </xdr:from>
    <xdr:to>
      <xdr:col>22</xdr:col>
      <xdr:colOff>114300</xdr:colOff>
      <xdr:row>36</xdr:row>
      <xdr:rowOff>132924</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3606800" y="7084202"/>
          <a:ext cx="698500" cy="1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116118</xdr:rowOff>
    </xdr:from>
    <xdr:to>
      <xdr:col>18</xdr:col>
      <xdr:colOff>177800</xdr:colOff>
      <xdr:row>36</xdr:row>
      <xdr:rowOff>132924</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a:off x="2908300" y="7069368"/>
          <a:ext cx="698500" cy="16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8521</xdr:rowOff>
    </xdr:from>
    <xdr:to>
      <xdr:col>29</xdr:col>
      <xdr:colOff>177800</xdr:colOff>
      <xdr:row>36</xdr:row>
      <xdr:rowOff>110121</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96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196498</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8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16627</xdr:rowOff>
    </xdr:from>
    <xdr:to>
      <xdr:col>26</xdr:col>
      <xdr:colOff>101600</xdr:colOff>
      <xdr:row>36</xdr:row>
      <xdr:rowOff>118227</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96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128404</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673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80152</xdr:rowOff>
    </xdr:from>
    <xdr:to>
      <xdr:col>22</xdr:col>
      <xdr:colOff>165100</xdr:colOff>
      <xdr:row>37</xdr:row>
      <xdr:rowOff>10302</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703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191929</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680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82124</xdr:rowOff>
    </xdr:from>
    <xdr:to>
      <xdr:col>19</xdr:col>
      <xdr:colOff>38100</xdr:colOff>
      <xdr:row>37</xdr:row>
      <xdr:rowOff>12274</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703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193901</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680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65318</xdr:rowOff>
    </xdr:from>
    <xdr:to>
      <xdr:col>15</xdr:col>
      <xdr:colOff>101600</xdr:colOff>
      <xdr:row>36</xdr:row>
      <xdr:rowOff>166918</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701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177095</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678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2,013
2,001
51.97
5,466,490
5,257,207
68,250
1,488,745
4,003,466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19336</xdr:rowOff>
    </xdr:from>
    <xdr:to>
      <xdr:col>24</xdr:col>
      <xdr:colOff>63500</xdr:colOff>
      <xdr:row>35</xdr:row>
      <xdr:rowOff>121131</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020086"/>
          <a:ext cx="838200" cy="10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121131</xdr:rowOff>
    </xdr:from>
    <xdr:to>
      <xdr:col>19</xdr:col>
      <xdr:colOff>177800</xdr:colOff>
      <xdr:row>35</xdr:row>
      <xdr:rowOff>159575</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121881"/>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159575</xdr:rowOff>
    </xdr:from>
    <xdr:to>
      <xdr:col>15</xdr:col>
      <xdr:colOff>50800</xdr:colOff>
      <xdr:row>36</xdr:row>
      <xdr:rowOff>65999</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160325"/>
          <a:ext cx="889000" cy="7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65999</xdr:rowOff>
    </xdr:from>
    <xdr:to>
      <xdr:col>10</xdr:col>
      <xdr:colOff>114300</xdr:colOff>
      <xdr:row>36</xdr:row>
      <xdr:rowOff>120311</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238199"/>
          <a:ext cx="889000" cy="5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139986</xdr:rowOff>
    </xdr:from>
    <xdr:to>
      <xdr:col>24</xdr:col>
      <xdr:colOff>114300</xdr:colOff>
      <xdr:row>35</xdr:row>
      <xdr:rowOff>70136</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59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162863</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82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70331</xdr:rowOff>
    </xdr:from>
    <xdr:to>
      <xdr:col>20</xdr:col>
      <xdr:colOff>38100</xdr:colOff>
      <xdr:row>36</xdr:row>
      <xdr:rowOff>481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0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17008</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5" y="584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108775</xdr:rowOff>
    </xdr:from>
    <xdr:to>
      <xdr:col>15</xdr:col>
      <xdr:colOff>101600</xdr:colOff>
      <xdr:row>36</xdr:row>
      <xdr:rowOff>38925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1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55452</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5" y="588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15199</xdr:rowOff>
    </xdr:from>
    <xdr:to>
      <xdr:col>10</xdr:col>
      <xdr:colOff>165100</xdr:colOff>
      <xdr:row>36</xdr:row>
      <xdr:rowOff>116799</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1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133326</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5" y="59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69511</xdr:rowOff>
    </xdr:from>
    <xdr:to>
      <xdr:col>6</xdr:col>
      <xdr:colOff>38100</xdr:colOff>
      <xdr:row>36</xdr:row>
      <xdr:rowOff>171111</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2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16188</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5" y="601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142636</xdr:rowOff>
    </xdr:from>
    <xdr:to>
      <xdr:col>24</xdr:col>
      <xdr:colOff>63500</xdr:colOff>
      <xdr:row>56</xdr:row>
      <xdr:rowOff>15730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3797300" y="9572386"/>
          <a:ext cx="8382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15730</xdr:rowOff>
    </xdr:from>
    <xdr:to>
      <xdr:col>19</xdr:col>
      <xdr:colOff>177800</xdr:colOff>
      <xdr:row>56</xdr:row>
      <xdr:rowOff>149053</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616930"/>
          <a:ext cx="889000" cy="1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30076</xdr:rowOff>
    </xdr:from>
    <xdr:to>
      <xdr:col>15</xdr:col>
      <xdr:colOff>50800</xdr:colOff>
      <xdr:row>56</xdr:row>
      <xdr:rowOff>149053</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2019300" y="9631276"/>
          <a:ext cx="889000" cy="11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30076</xdr:rowOff>
    </xdr:from>
    <xdr:to>
      <xdr:col>10</xdr:col>
      <xdr:colOff>114300</xdr:colOff>
      <xdr:row>57</xdr:row>
      <xdr:rowOff>21106</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1130300" y="9631276"/>
          <a:ext cx="889000" cy="1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91836</xdr:rowOff>
    </xdr:from>
    <xdr:to>
      <xdr:col>24</xdr:col>
      <xdr:colOff>114300</xdr:colOff>
      <xdr:row>56</xdr:row>
      <xdr:rowOff>21986</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4584700" y="952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114713</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37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136380</xdr:rowOff>
    </xdr:from>
    <xdr:to>
      <xdr:col>20</xdr:col>
      <xdr:colOff>38100</xdr:colOff>
      <xdr:row>56</xdr:row>
      <xdr:rowOff>66530</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3746500" y="95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83057</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5" y="934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98253</xdr:rowOff>
    </xdr:from>
    <xdr:to>
      <xdr:col>15</xdr:col>
      <xdr:colOff>101600</xdr:colOff>
      <xdr:row>57</xdr:row>
      <xdr:rowOff>28403</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2857500" y="96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44930</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5" y="947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150726</xdr:rowOff>
    </xdr:from>
    <xdr:to>
      <xdr:col>10</xdr:col>
      <xdr:colOff>165100</xdr:colOff>
      <xdr:row>56</xdr:row>
      <xdr:rowOff>80876</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968500" y="95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97403</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19795" y="935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141756</xdr:rowOff>
    </xdr:from>
    <xdr:to>
      <xdr:col>6</xdr:col>
      <xdr:colOff>38100</xdr:colOff>
      <xdr:row>57</xdr:row>
      <xdr:rowOff>71906</xdr:rowOff>
    </xdr:to>
    <xdr:sp macro="" textlink="">
      <xdr:nvSpPr>
        <xdr:cNvPr id="149" name="楕円 148">
          <a:extLst>
            <a:ext uri="{FF2B5EF4-FFF2-40B4-BE49-F238E27FC236}">
              <a16:creationId xmlns="" xmlns:a16="http://schemas.microsoft.com/office/drawing/2014/main" id="{00000000-0008-0000-0600-000095000000}"/>
            </a:ext>
          </a:extLst>
        </xdr:cNvPr>
        <xdr:cNvSpPr/>
      </xdr:nvSpPr>
      <xdr:spPr>
        <a:xfrm>
          <a:off x="1079500" y="97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88433</xdr:rowOff>
    </xdr:from>
    <xdr:ext cx="599010"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30795" y="951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35167</xdr:rowOff>
    </xdr:from>
    <xdr:to>
      <xdr:col>24</xdr:col>
      <xdr:colOff>63500</xdr:colOff>
      <xdr:row>79</xdr:row>
      <xdr:rowOff>36664</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3797300" y="13579717"/>
          <a:ext cx="8382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17983</xdr:rowOff>
    </xdr:from>
    <xdr:to>
      <xdr:col>19</xdr:col>
      <xdr:colOff>177800</xdr:colOff>
      <xdr:row>79</xdr:row>
      <xdr:rowOff>35167</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908300" y="1356253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17983</xdr:rowOff>
    </xdr:from>
    <xdr:to>
      <xdr:col>15</xdr:col>
      <xdr:colOff>50800</xdr:colOff>
      <xdr:row>79</xdr:row>
      <xdr:rowOff>30327</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2019300" y="1356253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30327</xdr:rowOff>
    </xdr:from>
    <xdr:to>
      <xdr:col>10</xdr:col>
      <xdr:colOff>114300</xdr:colOff>
      <xdr:row>79</xdr:row>
      <xdr:rowOff>38367</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flipV="1">
          <a:off x="1130300" y="13574877"/>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157314</xdr:rowOff>
    </xdr:from>
    <xdr:to>
      <xdr:col>24</xdr:col>
      <xdr:colOff>114300</xdr:colOff>
      <xdr:row>79</xdr:row>
      <xdr:rowOff>87464</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4584700" y="135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72241</xdr:rowOff>
    </xdr:from>
    <xdr:ext cx="378565"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44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155817</xdr:rowOff>
    </xdr:from>
    <xdr:to>
      <xdr:col>20</xdr:col>
      <xdr:colOff>38100</xdr:colOff>
      <xdr:row>79</xdr:row>
      <xdr:rowOff>85967</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3746500" y="135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77094</xdr:rowOff>
    </xdr:from>
    <xdr:ext cx="378565"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608017" y="13621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138633</xdr:rowOff>
    </xdr:from>
    <xdr:to>
      <xdr:col>15</xdr:col>
      <xdr:colOff>101600</xdr:colOff>
      <xdr:row>79</xdr:row>
      <xdr:rowOff>68783</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2857500" y="135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59910</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73428" y="1360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150977</xdr:rowOff>
    </xdr:from>
    <xdr:to>
      <xdr:col>10</xdr:col>
      <xdr:colOff>165100</xdr:colOff>
      <xdr:row>79</xdr:row>
      <xdr:rowOff>81127</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968500" y="135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72254</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84428" y="1361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159017</xdr:rowOff>
    </xdr:from>
    <xdr:to>
      <xdr:col>6</xdr:col>
      <xdr:colOff>38100</xdr:colOff>
      <xdr:row>79</xdr:row>
      <xdr:rowOff>89167</xdr:rowOff>
    </xdr:to>
    <xdr:sp macro="" textlink="">
      <xdr:nvSpPr>
        <xdr:cNvPr id="206" name="楕円 205">
          <a:extLst>
            <a:ext uri="{FF2B5EF4-FFF2-40B4-BE49-F238E27FC236}">
              <a16:creationId xmlns="" xmlns:a16="http://schemas.microsoft.com/office/drawing/2014/main" id="{00000000-0008-0000-0600-0000CE000000}"/>
            </a:ext>
          </a:extLst>
        </xdr:cNvPr>
        <xdr:cNvSpPr/>
      </xdr:nvSpPr>
      <xdr:spPr>
        <a:xfrm>
          <a:off x="1079500" y="135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80294</xdr:rowOff>
    </xdr:from>
    <xdr:ext cx="378565"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941017" y="13624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9550</xdr:rowOff>
    </xdr:from>
    <xdr:to>
      <xdr:col>24</xdr:col>
      <xdr:colOff>63500</xdr:colOff>
      <xdr:row>95</xdr:row>
      <xdr:rowOff>99022</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3797300" y="16297300"/>
          <a:ext cx="838200" cy="8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99022</xdr:rowOff>
    </xdr:from>
    <xdr:to>
      <xdr:col>19</xdr:col>
      <xdr:colOff>177800</xdr:colOff>
      <xdr:row>95</xdr:row>
      <xdr:rowOff>123392</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908300" y="16386772"/>
          <a:ext cx="889000" cy="2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35065</xdr:rowOff>
    </xdr:from>
    <xdr:to>
      <xdr:col>15</xdr:col>
      <xdr:colOff>50800</xdr:colOff>
      <xdr:row>95</xdr:row>
      <xdr:rowOff>123392</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a:off x="2019300" y="16322815"/>
          <a:ext cx="889000" cy="8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35065</xdr:rowOff>
    </xdr:from>
    <xdr:to>
      <xdr:col>10</xdr:col>
      <xdr:colOff>114300</xdr:colOff>
      <xdr:row>95</xdr:row>
      <xdr:rowOff>155029</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322815"/>
          <a:ext cx="889000" cy="1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130200</xdr:rowOff>
    </xdr:from>
    <xdr:to>
      <xdr:col>24</xdr:col>
      <xdr:colOff>114300</xdr:colOff>
      <xdr:row>95</xdr:row>
      <xdr:rowOff>60350</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4584700" y="162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153077</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0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48222</xdr:rowOff>
    </xdr:from>
    <xdr:to>
      <xdr:col>20</xdr:col>
      <xdr:colOff>38100</xdr:colOff>
      <xdr:row>95</xdr:row>
      <xdr:rowOff>149822</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3746500" y="163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166349</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61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72592</xdr:rowOff>
    </xdr:from>
    <xdr:to>
      <xdr:col>15</xdr:col>
      <xdr:colOff>101600</xdr:colOff>
      <xdr:row>96</xdr:row>
      <xdr:rowOff>2742</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28575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19269</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1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155715</xdr:rowOff>
    </xdr:from>
    <xdr:to>
      <xdr:col>10</xdr:col>
      <xdr:colOff>165100</xdr:colOff>
      <xdr:row>95</xdr:row>
      <xdr:rowOff>85865</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968500" y="162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102392</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52111" y="160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104229</xdr:rowOff>
    </xdr:from>
    <xdr:to>
      <xdr:col>6</xdr:col>
      <xdr:colOff>38100</xdr:colOff>
      <xdr:row>96</xdr:row>
      <xdr:rowOff>34379</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079500" y="163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50906</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1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121850</xdr:rowOff>
    </xdr:from>
    <xdr:to>
      <xdr:col>55</xdr:col>
      <xdr:colOff>0</xdr:colOff>
      <xdr:row>37</xdr:row>
      <xdr:rowOff>154631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9639300" y="6122600"/>
          <a:ext cx="838200" cy="37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92540</xdr:rowOff>
    </xdr:from>
    <xdr:to>
      <xdr:col>50</xdr:col>
      <xdr:colOff>114300</xdr:colOff>
      <xdr:row>37</xdr:row>
      <xdr:rowOff>154631</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8750300" y="6436190"/>
          <a:ext cx="889000" cy="6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92540</xdr:rowOff>
    </xdr:from>
    <xdr:to>
      <xdr:col>45</xdr:col>
      <xdr:colOff>177800</xdr:colOff>
      <xdr:row>37</xdr:row>
      <xdr:rowOff>99427</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7861300" y="6436190"/>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99427</xdr:rowOff>
    </xdr:from>
    <xdr:to>
      <xdr:col>41</xdr:col>
      <xdr:colOff>50800</xdr:colOff>
      <xdr:row>38</xdr:row>
      <xdr:rowOff>155212</xdr:rowOff>
    </xdr:to>
    <xdr:cxnSp macro="">
      <xdr:nvCxnSpPr>
        <xdr:cNvPr id="306" name="直線コネクタ 305">
          <a:extLst>
            <a:ext uri="{FF2B5EF4-FFF2-40B4-BE49-F238E27FC236}">
              <a16:creationId xmlns="" xmlns:a16="http://schemas.microsoft.com/office/drawing/2014/main" id="{00000000-0008-0000-0600-000032010000}"/>
            </a:ext>
          </a:extLst>
        </xdr:cNvPr>
        <xdr:cNvCxnSpPr/>
      </xdr:nvCxnSpPr>
      <xdr:spPr>
        <a:xfrm flipV="1">
          <a:off x="6972300" y="6443077"/>
          <a:ext cx="889000" cy="2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71050</xdr:rowOff>
    </xdr:from>
    <xdr:to>
      <xdr:col>55</xdr:col>
      <xdr:colOff>50800</xdr:colOff>
      <xdr:row>36</xdr:row>
      <xdr:rowOff>1200</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10426700" y="60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93927</xdr:rowOff>
    </xdr:from>
    <xdr:ext cx="599010" cy="259045"/>
    <xdr:sp macro="" textlink="">
      <xdr:nvSpPr>
        <xdr:cNvPr id="317" name="補助費等該当値テキスト">
          <a:extLst>
            <a:ext uri="{FF2B5EF4-FFF2-40B4-BE49-F238E27FC236}">
              <a16:creationId xmlns="" xmlns:a16="http://schemas.microsoft.com/office/drawing/2014/main" id="{00000000-0008-0000-0600-00003D010000}"/>
            </a:ext>
          </a:extLst>
        </xdr:cNvPr>
        <xdr:cNvSpPr txBox="1"/>
      </xdr:nvSpPr>
      <xdr:spPr>
        <a:xfrm>
          <a:off x="10528300" y="592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103831</xdr:rowOff>
    </xdr:from>
    <xdr:to>
      <xdr:col>50</xdr:col>
      <xdr:colOff>165100</xdr:colOff>
      <xdr:row>38</xdr:row>
      <xdr:rowOff>33981</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9588500" y="644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50508</xdr:rowOff>
    </xdr:from>
    <xdr:ext cx="599010"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9339795" y="622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41740</xdr:rowOff>
    </xdr:from>
    <xdr:to>
      <xdr:col>46</xdr:col>
      <xdr:colOff>38100</xdr:colOff>
      <xdr:row>37</xdr:row>
      <xdr:rowOff>143340</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8699500" y="63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159867</xdr:rowOff>
    </xdr:from>
    <xdr:ext cx="599010"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8450795" y="61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48627</xdr:rowOff>
    </xdr:from>
    <xdr:to>
      <xdr:col>41</xdr:col>
      <xdr:colOff>101600</xdr:colOff>
      <xdr:row>37</xdr:row>
      <xdr:rowOff>150227</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7810500" y="6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166754</xdr:rowOff>
    </xdr:from>
    <xdr:ext cx="599010"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7561795" y="616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104412</xdr:rowOff>
    </xdr:from>
    <xdr:to>
      <xdr:col>36</xdr:col>
      <xdr:colOff>165100</xdr:colOff>
      <xdr:row>39</xdr:row>
      <xdr:rowOff>34562</xdr:rowOff>
    </xdr:to>
    <xdr:sp macro="" textlink="">
      <xdr:nvSpPr>
        <xdr:cNvPr id="324" name="楕円 323">
          <a:extLst>
            <a:ext uri="{FF2B5EF4-FFF2-40B4-BE49-F238E27FC236}">
              <a16:creationId xmlns="" xmlns:a16="http://schemas.microsoft.com/office/drawing/2014/main" id="{00000000-0008-0000-0600-000044010000}"/>
            </a:ext>
          </a:extLst>
        </xdr:cNvPr>
        <xdr:cNvSpPr/>
      </xdr:nvSpPr>
      <xdr:spPr>
        <a:xfrm>
          <a:off x="6921500" y="66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51089</xdr:rowOff>
    </xdr:from>
    <xdr:ext cx="599010"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672795" y="639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63093</xdr:rowOff>
    </xdr:from>
    <xdr:to>
      <xdr:col>55</xdr:col>
      <xdr:colOff>0</xdr:colOff>
      <xdr:row>58</xdr:row>
      <xdr:rowOff>95051</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9639300" y="10007193"/>
          <a:ext cx="8382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95051</xdr:rowOff>
    </xdr:from>
    <xdr:to>
      <xdr:col>50</xdr:col>
      <xdr:colOff>114300</xdr:colOff>
      <xdr:row>58</xdr:row>
      <xdr:rowOff>137273</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8750300" y="10039151"/>
          <a:ext cx="8890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137273</xdr:rowOff>
    </xdr:from>
    <xdr:to>
      <xdr:col>45</xdr:col>
      <xdr:colOff>177800</xdr:colOff>
      <xdr:row>58</xdr:row>
      <xdr:rowOff>149871</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7861300" y="10081373"/>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114236</xdr:rowOff>
    </xdr:from>
    <xdr:to>
      <xdr:col>41</xdr:col>
      <xdr:colOff>50800</xdr:colOff>
      <xdr:row>58</xdr:row>
      <xdr:rowOff>149871</xdr:rowOff>
    </xdr:to>
    <xdr:cxnSp macro="">
      <xdr:nvCxnSpPr>
        <xdr:cNvPr id="363" name="直線コネクタ 362">
          <a:extLst>
            <a:ext uri="{FF2B5EF4-FFF2-40B4-BE49-F238E27FC236}">
              <a16:creationId xmlns="" xmlns:a16="http://schemas.microsoft.com/office/drawing/2014/main" id="{00000000-0008-0000-0600-00006B010000}"/>
            </a:ext>
          </a:extLst>
        </xdr:cNvPr>
        <xdr:cNvCxnSpPr/>
      </xdr:nvCxnSpPr>
      <xdr:spPr>
        <a:xfrm>
          <a:off x="6972300" y="10058336"/>
          <a:ext cx="889000" cy="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12293</xdr:rowOff>
    </xdr:from>
    <xdr:to>
      <xdr:col>55</xdr:col>
      <xdr:colOff>50800</xdr:colOff>
      <xdr:row>58</xdr:row>
      <xdr:rowOff>113893</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10426700" y="9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35170</xdr:rowOff>
    </xdr:from>
    <xdr:ext cx="599010" cy="259045"/>
    <xdr:sp macro="" textlink="">
      <xdr:nvSpPr>
        <xdr:cNvPr id="374" name="普通建設事業費該当値テキスト">
          <a:extLst>
            <a:ext uri="{FF2B5EF4-FFF2-40B4-BE49-F238E27FC236}">
              <a16:creationId xmlns="" xmlns:a16="http://schemas.microsoft.com/office/drawing/2014/main" id="{00000000-0008-0000-0600-000076010000}"/>
            </a:ext>
          </a:extLst>
        </xdr:cNvPr>
        <xdr:cNvSpPr txBox="1"/>
      </xdr:nvSpPr>
      <xdr:spPr>
        <a:xfrm>
          <a:off x="10528300" y="980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44251</xdr:rowOff>
    </xdr:from>
    <xdr:to>
      <xdr:col>50</xdr:col>
      <xdr:colOff>165100</xdr:colOff>
      <xdr:row>58</xdr:row>
      <xdr:rowOff>145851</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9588500" y="99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162378</xdr:rowOff>
    </xdr:from>
    <xdr:ext cx="599010"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9339795" y="976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86473</xdr:rowOff>
    </xdr:from>
    <xdr:to>
      <xdr:col>46</xdr:col>
      <xdr:colOff>38100</xdr:colOff>
      <xdr:row>59</xdr:row>
      <xdr:rowOff>16623</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8699500" y="100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7750</xdr:rowOff>
    </xdr:from>
    <xdr:ext cx="599010"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8450795" y="1012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99071</xdr:rowOff>
    </xdr:from>
    <xdr:to>
      <xdr:col>41</xdr:col>
      <xdr:colOff>101600</xdr:colOff>
      <xdr:row>59</xdr:row>
      <xdr:rowOff>29221</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7810500" y="100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20348</xdr:rowOff>
    </xdr:from>
    <xdr:ext cx="599010"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7561795" y="101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63436</xdr:rowOff>
    </xdr:from>
    <xdr:to>
      <xdr:col>36</xdr:col>
      <xdr:colOff>165100</xdr:colOff>
      <xdr:row>58</xdr:row>
      <xdr:rowOff>165036</xdr:rowOff>
    </xdr:to>
    <xdr:sp macro="" textlink="">
      <xdr:nvSpPr>
        <xdr:cNvPr id="381" name="楕円 380">
          <a:extLst>
            <a:ext uri="{FF2B5EF4-FFF2-40B4-BE49-F238E27FC236}">
              <a16:creationId xmlns="" xmlns:a16="http://schemas.microsoft.com/office/drawing/2014/main" id="{00000000-0008-0000-0600-00007D010000}"/>
            </a:ext>
          </a:extLst>
        </xdr:cNvPr>
        <xdr:cNvSpPr/>
      </xdr:nvSpPr>
      <xdr:spPr>
        <a:xfrm>
          <a:off x="6921500" y="100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10113</xdr:rowOff>
    </xdr:from>
    <xdr:ext cx="599010"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672795" y="978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161672</xdr:rowOff>
    </xdr:from>
    <xdr:to>
      <xdr:col>55</xdr:col>
      <xdr:colOff>0</xdr:colOff>
      <xdr:row>78</xdr:row>
      <xdr:rowOff>5724</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9639300" y="13363322"/>
          <a:ext cx="838200" cy="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a:extLst>
            <a:ext uri="{FF2B5EF4-FFF2-40B4-BE49-F238E27FC236}">
              <a16:creationId xmlns="" xmlns:a16="http://schemas.microsoft.com/office/drawing/2014/main" id="{00000000-0008-0000-0600-00009C010000}"/>
            </a:ext>
          </a:extLst>
        </xdr:cNvPr>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161672</xdr:rowOff>
    </xdr:from>
    <xdr:to>
      <xdr:col>50</xdr:col>
      <xdr:colOff>114300</xdr:colOff>
      <xdr:row>78</xdr:row>
      <xdr:rowOff>150710</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8750300" y="13363322"/>
          <a:ext cx="889000" cy="16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116935</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372111" y="134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147504</xdr:rowOff>
    </xdr:from>
    <xdr:to>
      <xdr:col>45</xdr:col>
      <xdr:colOff>177800</xdr:colOff>
      <xdr:row>78</xdr:row>
      <xdr:rowOff>150710</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a:off x="7861300" y="13349154"/>
          <a:ext cx="889000" cy="1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166137</xdr:rowOff>
    </xdr:from>
    <xdr:to>
      <xdr:col>41</xdr:col>
      <xdr:colOff>50800</xdr:colOff>
      <xdr:row>77</xdr:row>
      <xdr:rowOff>147504</xdr:rowOff>
    </xdr:to>
    <xdr:cxnSp macro="">
      <xdr:nvCxnSpPr>
        <xdr:cNvPr id="420" name="直線コネクタ 419">
          <a:extLst>
            <a:ext uri="{FF2B5EF4-FFF2-40B4-BE49-F238E27FC236}">
              <a16:creationId xmlns="" xmlns:a16="http://schemas.microsoft.com/office/drawing/2014/main" id="{00000000-0008-0000-0600-0000A4010000}"/>
            </a:ext>
          </a:extLst>
        </xdr:cNvPr>
        <xdr:cNvCxnSpPr/>
      </xdr:nvCxnSpPr>
      <xdr:spPr>
        <a:xfrm>
          <a:off x="6972300" y="13196337"/>
          <a:ext cx="889000" cy="1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59958</xdr:rowOff>
    </xdr:from>
    <xdr:ext cx="59901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561795" y="1343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126374</xdr:rowOff>
    </xdr:from>
    <xdr:to>
      <xdr:col>55</xdr:col>
      <xdr:colOff>50800</xdr:colOff>
      <xdr:row>78</xdr:row>
      <xdr:rowOff>56524</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10426700" y="133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149251</xdr:rowOff>
    </xdr:from>
    <xdr:ext cx="599010" cy="259045"/>
    <xdr:sp macro="" textlink="">
      <xdr:nvSpPr>
        <xdr:cNvPr id="431" name="普通建設事業費 （ うち新規整備　）該当値テキスト">
          <a:extLst>
            <a:ext uri="{FF2B5EF4-FFF2-40B4-BE49-F238E27FC236}">
              <a16:creationId xmlns="" xmlns:a16="http://schemas.microsoft.com/office/drawing/2014/main" id="{00000000-0008-0000-0600-0000AF010000}"/>
            </a:ext>
          </a:extLst>
        </xdr:cNvPr>
        <xdr:cNvSpPr txBox="1"/>
      </xdr:nvSpPr>
      <xdr:spPr>
        <a:xfrm>
          <a:off x="10528300" y="1317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110872</xdr:rowOff>
    </xdr:from>
    <xdr:to>
      <xdr:col>50</xdr:col>
      <xdr:colOff>165100</xdr:colOff>
      <xdr:row>78</xdr:row>
      <xdr:rowOff>41022</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9588500" y="133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57549</xdr:rowOff>
    </xdr:from>
    <xdr:ext cx="599010"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9339795" y="1308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99910</xdr:rowOff>
    </xdr:from>
    <xdr:to>
      <xdr:col>46</xdr:col>
      <xdr:colOff>38100</xdr:colOff>
      <xdr:row>79</xdr:row>
      <xdr:rowOff>30060</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8699500" y="1347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21187</xdr:rowOff>
    </xdr:from>
    <xdr:ext cx="534377"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8483111" y="135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96704</xdr:rowOff>
    </xdr:from>
    <xdr:to>
      <xdr:col>41</xdr:col>
      <xdr:colOff>101600</xdr:colOff>
      <xdr:row>78</xdr:row>
      <xdr:rowOff>26854</xdr:rowOff>
    </xdr:to>
    <xdr:sp macro="" textlink="">
      <xdr:nvSpPr>
        <xdr:cNvPr id="436" name="楕円 435">
          <a:extLst>
            <a:ext uri="{FF2B5EF4-FFF2-40B4-BE49-F238E27FC236}">
              <a16:creationId xmlns="" xmlns:a16="http://schemas.microsoft.com/office/drawing/2014/main" id="{00000000-0008-0000-0600-0000B4010000}"/>
            </a:ext>
          </a:extLst>
        </xdr:cNvPr>
        <xdr:cNvSpPr/>
      </xdr:nvSpPr>
      <xdr:spPr>
        <a:xfrm>
          <a:off x="7810500" y="132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43381</xdr:rowOff>
    </xdr:from>
    <xdr:ext cx="599010"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7561795" y="1307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115337</xdr:rowOff>
    </xdr:from>
    <xdr:to>
      <xdr:col>36</xdr:col>
      <xdr:colOff>165100</xdr:colOff>
      <xdr:row>77</xdr:row>
      <xdr:rowOff>45487</xdr:rowOff>
    </xdr:to>
    <xdr:sp macro="" textlink="">
      <xdr:nvSpPr>
        <xdr:cNvPr id="438" name="楕円 437">
          <a:extLst>
            <a:ext uri="{FF2B5EF4-FFF2-40B4-BE49-F238E27FC236}">
              <a16:creationId xmlns="" xmlns:a16="http://schemas.microsoft.com/office/drawing/2014/main" id="{00000000-0008-0000-0600-0000B6010000}"/>
            </a:ext>
          </a:extLst>
        </xdr:cNvPr>
        <xdr:cNvSpPr/>
      </xdr:nvSpPr>
      <xdr:spPr>
        <a:xfrm>
          <a:off x="6921500" y="131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62015</xdr:rowOff>
    </xdr:from>
    <xdr:ext cx="599010"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672795" y="1292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57004</xdr:rowOff>
    </xdr:from>
    <xdr:to>
      <xdr:col>55</xdr:col>
      <xdr:colOff>0</xdr:colOff>
      <xdr:row>98</xdr:row>
      <xdr:rowOff>74484</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9639300" y="16687654"/>
          <a:ext cx="838200" cy="18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74484</xdr:rowOff>
    </xdr:from>
    <xdr:to>
      <xdr:col>50</xdr:col>
      <xdr:colOff>114300</xdr:colOff>
      <xdr:row>98</xdr:row>
      <xdr:rowOff>94233</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8750300" y="16876584"/>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94233</xdr:rowOff>
    </xdr:from>
    <xdr:to>
      <xdr:col>45</xdr:col>
      <xdr:colOff>177800</xdr:colOff>
      <xdr:row>98</xdr:row>
      <xdr:rowOff>113068</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flipV="1">
          <a:off x="7861300" y="16896333"/>
          <a:ext cx="889000" cy="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89514</xdr:rowOff>
    </xdr:from>
    <xdr:to>
      <xdr:col>41</xdr:col>
      <xdr:colOff>50800</xdr:colOff>
      <xdr:row>98</xdr:row>
      <xdr:rowOff>113068</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a:off x="6972300" y="16891614"/>
          <a:ext cx="889000" cy="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6204</xdr:rowOff>
    </xdr:from>
    <xdr:to>
      <xdr:col>55</xdr:col>
      <xdr:colOff>50800</xdr:colOff>
      <xdr:row>97</xdr:row>
      <xdr:rowOff>107804</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10426700" y="166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29081</xdr:rowOff>
    </xdr:from>
    <xdr:ext cx="599010" cy="259045"/>
    <xdr:sp macro="" textlink="">
      <xdr:nvSpPr>
        <xdr:cNvPr id="486" name="普通建設事業費 （ うち更新整備　）該当値テキスト">
          <a:extLst>
            <a:ext uri="{FF2B5EF4-FFF2-40B4-BE49-F238E27FC236}">
              <a16:creationId xmlns="" xmlns:a16="http://schemas.microsoft.com/office/drawing/2014/main" id="{00000000-0008-0000-0600-0000E6010000}"/>
            </a:ext>
          </a:extLst>
        </xdr:cNvPr>
        <xdr:cNvSpPr txBox="1"/>
      </xdr:nvSpPr>
      <xdr:spPr>
        <a:xfrm>
          <a:off x="10528300" y="1648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23684</xdr:rowOff>
    </xdr:from>
    <xdr:to>
      <xdr:col>50</xdr:col>
      <xdr:colOff>165100</xdr:colOff>
      <xdr:row>98</xdr:row>
      <xdr:rowOff>125284</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9588500" y="168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116411</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9372111" y="169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43433</xdr:rowOff>
    </xdr:from>
    <xdr:to>
      <xdr:col>46</xdr:col>
      <xdr:colOff>38100</xdr:colOff>
      <xdr:row>98</xdr:row>
      <xdr:rowOff>145033</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8699500" y="1684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136160</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8483111" y="1693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62268</xdr:rowOff>
    </xdr:from>
    <xdr:to>
      <xdr:col>41</xdr:col>
      <xdr:colOff>101600</xdr:colOff>
      <xdr:row>98</xdr:row>
      <xdr:rowOff>163868</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7810500" y="1686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154995</xdr:rowOff>
    </xdr:from>
    <xdr:ext cx="534377"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7594111" y="1695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38714</xdr:rowOff>
    </xdr:from>
    <xdr:to>
      <xdr:col>36</xdr:col>
      <xdr:colOff>165100</xdr:colOff>
      <xdr:row>98</xdr:row>
      <xdr:rowOff>140314</xdr:rowOff>
    </xdr:to>
    <xdr:sp macro="" textlink="">
      <xdr:nvSpPr>
        <xdr:cNvPr id="493" name="楕円 492">
          <a:extLst>
            <a:ext uri="{FF2B5EF4-FFF2-40B4-BE49-F238E27FC236}">
              <a16:creationId xmlns="" xmlns:a16="http://schemas.microsoft.com/office/drawing/2014/main" id="{00000000-0008-0000-0600-0000ED010000}"/>
            </a:ext>
          </a:extLst>
        </xdr:cNvPr>
        <xdr:cNvSpPr/>
      </xdr:nvSpPr>
      <xdr:spPr>
        <a:xfrm>
          <a:off x="6921500" y="168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131441</xdr:rowOff>
    </xdr:from>
    <xdr:ext cx="534377"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6705111" y="169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168642</xdr:rowOff>
    </xdr:from>
    <xdr:to>
      <xdr:col>85</xdr:col>
      <xdr:colOff>126364</xdr:colOff>
      <xdr:row>39</xdr:row>
      <xdr:rowOff>98878</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6317595" y="5655042"/>
          <a:ext cx="1269" cy="1130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115319</xdr:rowOff>
    </xdr:from>
    <xdr:ext cx="599010" cy="259045"/>
    <xdr:sp macro="" textlink="">
      <xdr:nvSpPr>
        <xdr:cNvPr id="523" name="災害復旧事業費最大値テキスト">
          <a:extLst>
            <a:ext uri="{FF2B5EF4-FFF2-40B4-BE49-F238E27FC236}">
              <a16:creationId xmlns="" xmlns:a16="http://schemas.microsoft.com/office/drawing/2014/main" id="{00000000-0008-0000-0600-00000B020000}"/>
            </a:ext>
          </a:extLst>
        </xdr:cNvPr>
        <xdr:cNvSpPr txBox="1"/>
      </xdr:nvSpPr>
      <xdr:spPr>
        <a:xfrm>
          <a:off x="16370300" y="543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168642</xdr:rowOff>
    </xdr:from>
    <xdr:to>
      <xdr:col>86</xdr:col>
      <xdr:colOff>25400</xdr:colOff>
      <xdr:row>32</xdr:row>
      <xdr:rowOff>168642</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6230600" y="56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98426</xdr:rowOff>
    </xdr:from>
    <xdr:to>
      <xdr:col>85</xdr:col>
      <xdr:colOff>127000</xdr:colOff>
      <xdr:row>32</xdr:row>
      <xdr:rowOff>168642</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5481300" y="5413376"/>
          <a:ext cx="838200" cy="24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146211</xdr:rowOff>
    </xdr:from>
    <xdr:ext cx="534377" cy="259045"/>
    <xdr:sp macro="" textlink="">
      <xdr:nvSpPr>
        <xdr:cNvPr id="526" name="災害復旧事業費平均値テキスト">
          <a:extLst>
            <a:ext uri="{FF2B5EF4-FFF2-40B4-BE49-F238E27FC236}">
              <a16:creationId xmlns="" xmlns:a16="http://schemas.microsoft.com/office/drawing/2014/main" id="{00000000-0008-0000-0600-00000E020000}"/>
            </a:ext>
          </a:extLst>
        </xdr:cNvPr>
        <xdr:cNvSpPr txBox="1"/>
      </xdr:nvSpPr>
      <xdr:spPr>
        <a:xfrm>
          <a:off x="16370300" y="666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167784</xdr:rowOff>
    </xdr:from>
    <xdr:to>
      <xdr:col>85</xdr:col>
      <xdr:colOff>177800</xdr:colOff>
      <xdr:row>39</xdr:row>
      <xdr:rowOff>97934</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62687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13764</xdr:rowOff>
    </xdr:from>
    <xdr:to>
      <xdr:col>81</xdr:col>
      <xdr:colOff>50800</xdr:colOff>
      <xdr:row>31</xdr:row>
      <xdr:rowOff>98426</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4592300" y="5328714"/>
          <a:ext cx="889000" cy="8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25133</xdr:rowOff>
    </xdr:from>
    <xdr:to>
      <xdr:col>81</xdr:col>
      <xdr:colOff>101600</xdr:colOff>
      <xdr:row>39</xdr:row>
      <xdr:rowOff>126733</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5430500" y="671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117860</xdr:rowOff>
    </xdr:from>
    <xdr:ext cx="534377"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5214111" y="68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13764</xdr:rowOff>
    </xdr:from>
    <xdr:to>
      <xdr:col>76</xdr:col>
      <xdr:colOff>114300</xdr:colOff>
      <xdr:row>33</xdr:row>
      <xdr:rowOff>93956</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flipV="1">
          <a:off x="13703300" y="5328714"/>
          <a:ext cx="889000" cy="4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27942</xdr:rowOff>
    </xdr:from>
    <xdr:to>
      <xdr:col>76</xdr:col>
      <xdr:colOff>165100</xdr:colOff>
      <xdr:row>39</xdr:row>
      <xdr:rowOff>129542</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45415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120669</xdr:rowOff>
    </xdr:from>
    <xdr:ext cx="534377"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325111" y="680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93956</xdr:rowOff>
    </xdr:from>
    <xdr:to>
      <xdr:col>71</xdr:col>
      <xdr:colOff>177800</xdr:colOff>
      <xdr:row>39</xdr:row>
      <xdr:rowOff>98869</xdr:rowOff>
    </xdr:to>
    <xdr:cxnSp macro="">
      <xdr:nvCxnSpPr>
        <xdr:cNvPr id="534" name="直線コネクタ 533">
          <a:extLst>
            <a:ext uri="{FF2B5EF4-FFF2-40B4-BE49-F238E27FC236}">
              <a16:creationId xmlns="" xmlns:a16="http://schemas.microsoft.com/office/drawing/2014/main" id="{00000000-0008-0000-0600-000016020000}"/>
            </a:ext>
          </a:extLst>
        </xdr:cNvPr>
        <xdr:cNvCxnSpPr/>
      </xdr:nvCxnSpPr>
      <xdr:spPr>
        <a:xfrm flipV="1">
          <a:off x="12814300" y="5751806"/>
          <a:ext cx="889000" cy="103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30029</xdr:rowOff>
    </xdr:from>
    <xdr:to>
      <xdr:col>72</xdr:col>
      <xdr:colOff>38100</xdr:colOff>
      <xdr:row>39</xdr:row>
      <xdr:rowOff>131629</xdr:rowOff>
    </xdr:to>
    <xdr:sp macro="" textlink="">
      <xdr:nvSpPr>
        <xdr:cNvPr id="535" name="フローチャート: 判断 534">
          <a:extLst>
            <a:ext uri="{FF2B5EF4-FFF2-40B4-BE49-F238E27FC236}">
              <a16:creationId xmlns="" xmlns:a16="http://schemas.microsoft.com/office/drawing/2014/main" id="{00000000-0008-0000-0600-000017020000}"/>
            </a:ext>
          </a:extLst>
        </xdr:cNvPr>
        <xdr:cNvSpPr/>
      </xdr:nvSpPr>
      <xdr:spPr>
        <a:xfrm>
          <a:off x="13652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122756</xdr:rowOff>
    </xdr:from>
    <xdr:ext cx="534377"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436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33778</xdr:rowOff>
    </xdr:from>
    <xdr:to>
      <xdr:col>67</xdr:col>
      <xdr:colOff>101600</xdr:colOff>
      <xdr:row>39</xdr:row>
      <xdr:rowOff>135378</xdr:rowOff>
    </xdr:to>
    <xdr:sp macro="" textlink="">
      <xdr:nvSpPr>
        <xdr:cNvPr id="537" name="フローチャート: 判断 536">
          <a:extLst>
            <a:ext uri="{FF2B5EF4-FFF2-40B4-BE49-F238E27FC236}">
              <a16:creationId xmlns="" xmlns:a16="http://schemas.microsoft.com/office/drawing/2014/main" id="{00000000-0008-0000-0600-000019020000}"/>
            </a:ext>
          </a:extLst>
        </xdr:cNvPr>
        <xdr:cNvSpPr/>
      </xdr:nvSpPr>
      <xdr:spPr>
        <a:xfrm>
          <a:off x="12763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151905</xdr:rowOff>
    </xdr:from>
    <xdr:ext cx="469744"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2579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117842</xdr:rowOff>
    </xdr:from>
    <xdr:to>
      <xdr:col>85</xdr:col>
      <xdr:colOff>177800</xdr:colOff>
      <xdr:row>33</xdr:row>
      <xdr:rowOff>47992</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6268700" y="56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70869</xdr:rowOff>
    </xdr:from>
    <xdr:ext cx="599010" cy="259045"/>
    <xdr:sp macro="" textlink="">
      <xdr:nvSpPr>
        <xdr:cNvPr id="545" name="災害復旧事業費該当値テキスト">
          <a:extLst>
            <a:ext uri="{FF2B5EF4-FFF2-40B4-BE49-F238E27FC236}">
              <a16:creationId xmlns="" xmlns:a16="http://schemas.microsoft.com/office/drawing/2014/main" id="{00000000-0008-0000-0600-000021020000}"/>
            </a:ext>
          </a:extLst>
        </xdr:cNvPr>
        <xdr:cNvSpPr txBox="1"/>
      </xdr:nvSpPr>
      <xdr:spPr>
        <a:xfrm>
          <a:off x="16370300" y="555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47626</xdr:rowOff>
    </xdr:from>
    <xdr:to>
      <xdr:col>81</xdr:col>
      <xdr:colOff>101600</xdr:colOff>
      <xdr:row>31</xdr:row>
      <xdr:rowOff>149226</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5430500" y="53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165753</xdr:rowOff>
    </xdr:from>
    <xdr:ext cx="599010"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5181795" y="513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134414</xdr:rowOff>
    </xdr:from>
    <xdr:to>
      <xdr:col>76</xdr:col>
      <xdr:colOff>165100</xdr:colOff>
      <xdr:row>31</xdr:row>
      <xdr:rowOff>64564</xdr:rowOff>
    </xdr:to>
    <xdr:sp macro="" textlink="">
      <xdr:nvSpPr>
        <xdr:cNvPr id="548" name="楕円 547">
          <a:extLst>
            <a:ext uri="{FF2B5EF4-FFF2-40B4-BE49-F238E27FC236}">
              <a16:creationId xmlns="" xmlns:a16="http://schemas.microsoft.com/office/drawing/2014/main" id="{00000000-0008-0000-0600-000024020000}"/>
            </a:ext>
          </a:extLst>
        </xdr:cNvPr>
        <xdr:cNvSpPr/>
      </xdr:nvSpPr>
      <xdr:spPr>
        <a:xfrm>
          <a:off x="14541500" y="52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81091</xdr:rowOff>
    </xdr:from>
    <xdr:ext cx="599010"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4292795" y="505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43156</xdr:rowOff>
    </xdr:from>
    <xdr:to>
      <xdr:col>72</xdr:col>
      <xdr:colOff>38100</xdr:colOff>
      <xdr:row>33</xdr:row>
      <xdr:rowOff>144756</xdr:rowOff>
    </xdr:to>
    <xdr:sp macro="" textlink="">
      <xdr:nvSpPr>
        <xdr:cNvPr id="550" name="楕円 549">
          <a:extLst>
            <a:ext uri="{FF2B5EF4-FFF2-40B4-BE49-F238E27FC236}">
              <a16:creationId xmlns="" xmlns:a16="http://schemas.microsoft.com/office/drawing/2014/main" id="{00000000-0008-0000-0600-000026020000}"/>
            </a:ext>
          </a:extLst>
        </xdr:cNvPr>
        <xdr:cNvSpPr/>
      </xdr:nvSpPr>
      <xdr:spPr>
        <a:xfrm>
          <a:off x="13652500" y="57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161283</xdr:rowOff>
    </xdr:from>
    <xdr:ext cx="599010"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3403795" y="547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48069</xdr:rowOff>
    </xdr:from>
    <xdr:to>
      <xdr:col>67</xdr:col>
      <xdr:colOff>101600</xdr:colOff>
      <xdr:row>39</xdr:row>
      <xdr:rowOff>149669</xdr:rowOff>
    </xdr:to>
    <xdr:sp macro="" textlink="">
      <xdr:nvSpPr>
        <xdr:cNvPr id="552" name="楕円 551">
          <a:extLst>
            <a:ext uri="{FF2B5EF4-FFF2-40B4-BE49-F238E27FC236}">
              <a16:creationId xmlns="" xmlns:a16="http://schemas.microsoft.com/office/drawing/2014/main" id="{00000000-0008-0000-0600-000028020000}"/>
            </a:ext>
          </a:extLst>
        </xdr:cNvPr>
        <xdr:cNvSpPr/>
      </xdr:nvSpPr>
      <xdr:spPr>
        <a:xfrm>
          <a:off x="12763500" y="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140796</xdr:rowOff>
    </xdr:from>
    <xdr:ext cx="249299"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689650" y="68273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5" name="公債費最小値テキスト">
          <a:extLst>
            <a:ext uri="{FF2B5EF4-FFF2-40B4-BE49-F238E27FC236}">
              <a16:creationId xmlns="" xmlns:a16="http://schemas.microsoft.com/office/drawing/2014/main" id="{00000000-0008-0000-0600-000071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7" name="公債費最大値テキスト">
          <a:extLst>
            <a:ext uri="{FF2B5EF4-FFF2-40B4-BE49-F238E27FC236}">
              <a16:creationId xmlns="" xmlns:a16="http://schemas.microsoft.com/office/drawing/2014/main" id="{00000000-0008-0000-0600-000073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5155</xdr:rowOff>
    </xdr:from>
    <xdr:to>
      <xdr:col>85</xdr:col>
      <xdr:colOff>127000</xdr:colOff>
      <xdr:row>77</xdr:row>
      <xdr:rowOff>29914</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5481300" y="13206805"/>
          <a:ext cx="8382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30" name="公債費平均値テキスト">
          <a:extLst>
            <a:ext uri="{FF2B5EF4-FFF2-40B4-BE49-F238E27FC236}">
              <a16:creationId xmlns="" xmlns:a16="http://schemas.microsoft.com/office/drawing/2014/main" id="{00000000-0008-0000-0600-000076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29914</xdr:rowOff>
    </xdr:from>
    <xdr:to>
      <xdr:col>81</xdr:col>
      <xdr:colOff>50800</xdr:colOff>
      <xdr:row>77</xdr:row>
      <xdr:rowOff>74126</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flipV="1">
          <a:off x="14592300" y="13231564"/>
          <a:ext cx="889000" cy="4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74126</xdr:rowOff>
    </xdr:from>
    <xdr:to>
      <xdr:col>76</xdr:col>
      <xdr:colOff>114300</xdr:colOff>
      <xdr:row>77</xdr:row>
      <xdr:rowOff>94025</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flipV="1">
          <a:off x="13703300" y="13275776"/>
          <a:ext cx="8890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55415</xdr:rowOff>
    </xdr:from>
    <xdr:to>
      <xdr:col>71</xdr:col>
      <xdr:colOff>177800</xdr:colOff>
      <xdr:row>77</xdr:row>
      <xdr:rowOff>94025</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a:off x="12814300" y="13257065"/>
          <a:ext cx="8890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125805</xdr:rowOff>
    </xdr:from>
    <xdr:to>
      <xdr:col>85</xdr:col>
      <xdr:colOff>177800</xdr:colOff>
      <xdr:row>77</xdr:row>
      <xdr:rowOff>55955</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6268700" y="131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148682</xdr:rowOff>
    </xdr:from>
    <xdr:ext cx="599010" cy="259045"/>
    <xdr:sp macro="" textlink="">
      <xdr:nvSpPr>
        <xdr:cNvPr id="649" name="公債費該当値テキスト">
          <a:extLst>
            <a:ext uri="{FF2B5EF4-FFF2-40B4-BE49-F238E27FC236}">
              <a16:creationId xmlns="" xmlns:a16="http://schemas.microsoft.com/office/drawing/2014/main" id="{00000000-0008-0000-0600-000089020000}"/>
            </a:ext>
          </a:extLst>
        </xdr:cNvPr>
        <xdr:cNvSpPr txBox="1"/>
      </xdr:nvSpPr>
      <xdr:spPr>
        <a:xfrm>
          <a:off x="16370300" y="1300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150564</xdr:rowOff>
    </xdr:from>
    <xdr:to>
      <xdr:col>81</xdr:col>
      <xdr:colOff>101600</xdr:colOff>
      <xdr:row>77</xdr:row>
      <xdr:rowOff>80714</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5430500" y="131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97242</xdr:rowOff>
    </xdr:from>
    <xdr:ext cx="599010"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5181795" y="1295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23326</xdr:rowOff>
    </xdr:from>
    <xdr:to>
      <xdr:col>76</xdr:col>
      <xdr:colOff>165100</xdr:colOff>
      <xdr:row>77</xdr:row>
      <xdr:rowOff>124926</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4541500" y="132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116053</xdr:rowOff>
    </xdr:from>
    <xdr:ext cx="599010"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4292795" y="1331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43225</xdr:rowOff>
    </xdr:from>
    <xdr:to>
      <xdr:col>72</xdr:col>
      <xdr:colOff>38100</xdr:colOff>
      <xdr:row>77</xdr:row>
      <xdr:rowOff>144825</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3652500" y="132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135952</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3436111" y="1333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4615</xdr:rowOff>
    </xdr:from>
    <xdr:to>
      <xdr:col>67</xdr:col>
      <xdr:colOff>101600</xdr:colOff>
      <xdr:row>77</xdr:row>
      <xdr:rowOff>106215</xdr:rowOff>
    </xdr:to>
    <xdr:sp macro="" textlink="">
      <xdr:nvSpPr>
        <xdr:cNvPr id="656" name="楕円 655">
          <a:extLst>
            <a:ext uri="{FF2B5EF4-FFF2-40B4-BE49-F238E27FC236}">
              <a16:creationId xmlns="" xmlns:a16="http://schemas.microsoft.com/office/drawing/2014/main" id="{00000000-0008-0000-0600-000090020000}"/>
            </a:ext>
          </a:extLst>
        </xdr:cNvPr>
        <xdr:cNvSpPr/>
      </xdr:nvSpPr>
      <xdr:spPr>
        <a:xfrm>
          <a:off x="12763500" y="132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122742</xdr:rowOff>
    </xdr:from>
    <xdr:ext cx="599010"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514795" y="1298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2" name="積立金最小値テキスト">
          <a:extLst>
            <a:ext uri="{FF2B5EF4-FFF2-40B4-BE49-F238E27FC236}">
              <a16:creationId xmlns="" xmlns:a16="http://schemas.microsoft.com/office/drawing/2014/main" id="{00000000-0008-0000-0600-0000AA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4" name="積立金最大値テキスト">
          <a:extLst>
            <a:ext uri="{FF2B5EF4-FFF2-40B4-BE49-F238E27FC236}">
              <a16:creationId xmlns="" xmlns:a16="http://schemas.microsoft.com/office/drawing/2014/main" id="{00000000-0008-0000-0600-0000AC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77608</xdr:rowOff>
    </xdr:from>
    <xdr:to>
      <xdr:col>85</xdr:col>
      <xdr:colOff>127000</xdr:colOff>
      <xdr:row>98</xdr:row>
      <xdr:rowOff>16111</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5481300" y="16708258"/>
          <a:ext cx="838200" cy="1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7" name="積立金平均値テキスト">
          <a:extLst>
            <a:ext uri="{FF2B5EF4-FFF2-40B4-BE49-F238E27FC236}">
              <a16:creationId xmlns="" xmlns:a16="http://schemas.microsoft.com/office/drawing/2014/main" id="{00000000-0008-0000-0600-0000AF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16111</xdr:rowOff>
    </xdr:from>
    <xdr:to>
      <xdr:col>81</xdr:col>
      <xdr:colOff>50800</xdr:colOff>
      <xdr:row>98</xdr:row>
      <xdr:rowOff>30945</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flipV="1">
          <a:off x="14592300" y="16818211"/>
          <a:ext cx="8890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30945</xdr:rowOff>
    </xdr:from>
    <xdr:to>
      <xdr:col>76</xdr:col>
      <xdr:colOff>114300</xdr:colOff>
      <xdr:row>98</xdr:row>
      <xdr:rowOff>47423</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3703300" y="16833045"/>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80125</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325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118480</xdr:rowOff>
    </xdr:from>
    <xdr:to>
      <xdr:col>71</xdr:col>
      <xdr:colOff>177800</xdr:colOff>
      <xdr:row>98</xdr:row>
      <xdr:rowOff>47423</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2814300" y="16749130"/>
          <a:ext cx="8890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8" name="フローチャート: 判断 697">
          <a:extLst>
            <a:ext uri="{FF2B5EF4-FFF2-40B4-BE49-F238E27FC236}">
              <a16:creationId xmlns="" xmlns:a16="http://schemas.microsoft.com/office/drawing/2014/main" id="{00000000-0008-0000-0600-0000BA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26808</xdr:rowOff>
    </xdr:from>
    <xdr:to>
      <xdr:col>85</xdr:col>
      <xdr:colOff>177800</xdr:colOff>
      <xdr:row>97</xdr:row>
      <xdr:rowOff>128408</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6268700" y="166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49685</xdr:rowOff>
    </xdr:from>
    <xdr:ext cx="599010" cy="259045"/>
    <xdr:sp macro="" textlink="">
      <xdr:nvSpPr>
        <xdr:cNvPr id="706" name="積立金該当値テキスト">
          <a:extLst>
            <a:ext uri="{FF2B5EF4-FFF2-40B4-BE49-F238E27FC236}">
              <a16:creationId xmlns="" xmlns:a16="http://schemas.microsoft.com/office/drawing/2014/main" id="{00000000-0008-0000-0600-0000C2020000}"/>
            </a:ext>
          </a:extLst>
        </xdr:cNvPr>
        <xdr:cNvSpPr txBox="1"/>
      </xdr:nvSpPr>
      <xdr:spPr>
        <a:xfrm>
          <a:off x="16370300" y="1650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136761</xdr:rowOff>
    </xdr:from>
    <xdr:to>
      <xdr:col>81</xdr:col>
      <xdr:colOff>101600</xdr:colOff>
      <xdr:row>98</xdr:row>
      <xdr:rowOff>66911</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5430500" y="167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83438</xdr:rowOff>
    </xdr:from>
    <xdr:ext cx="599010"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5181795" y="1654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151595</xdr:rowOff>
    </xdr:from>
    <xdr:to>
      <xdr:col>76</xdr:col>
      <xdr:colOff>165100</xdr:colOff>
      <xdr:row>98</xdr:row>
      <xdr:rowOff>81745</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4541500" y="167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98272</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4325111" y="165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168073</xdr:rowOff>
    </xdr:from>
    <xdr:to>
      <xdr:col>72</xdr:col>
      <xdr:colOff>38100</xdr:colOff>
      <xdr:row>98</xdr:row>
      <xdr:rowOff>98223</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3652500" y="16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89350</xdr:rowOff>
    </xdr:from>
    <xdr:ext cx="534377"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3436111" y="168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67680</xdr:rowOff>
    </xdr:from>
    <xdr:to>
      <xdr:col>67</xdr:col>
      <xdr:colOff>101600</xdr:colOff>
      <xdr:row>97</xdr:row>
      <xdr:rowOff>169280</xdr:rowOff>
    </xdr:to>
    <xdr:sp macro="" textlink="">
      <xdr:nvSpPr>
        <xdr:cNvPr id="713" name="楕円 712">
          <a:extLst>
            <a:ext uri="{FF2B5EF4-FFF2-40B4-BE49-F238E27FC236}">
              <a16:creationId xmlns="" xmlns:a16="http://schemas.microsoft.com/office/drawing/2014/main" id="{00000000-0008-0000-0600-0000C9020000}"/>
            </a:ext>
          </a:extLst>
        </xdr:cNvPr>
        <xdr:cNvSpPr/>
      </xdr:nvSpPr>
      <xdr:spPr>
        <a:xfrm>
          <a:off x="12763500" y="166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14357</xdr:rowOff>
    </xdr:from>
    <xdr:ext cx="599010"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2514795" y="1647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41" name="投資及び出資金最大値テキスト">
          <a:extLst>
            <a:ext uri="{FF2B5EF4-FFF2-40B4-BE49-F238E27FC236}">
              <a16:creationId xmlns="" xmlns:a16="http://schemas.microsoft.com/office/drawing/2014/main" id="{00000000-0008-0000-0600-0000E5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4" name="投資及び出資金平均値テキスト">
          <a:extLst>
            <a:ext uri="{FF2B5EF4-FFF2-40B4-BE49-F238E27FC236}">
              <a16:creationId xmlns="" xmlns:a16="http://schemas.microsoft.com/office/drawing/2014/main" id="{00000000-0008-0000-0600-0000E8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5" name="フローチャート: 判断 754">
          <a:extLst>
            <a:ext uri="{FF2B5EF4-FFF2-40B4-BE49-F238E27FC236}">
              <a16:creationId xmlns="" xmlns:a16="http://schemas.microsoft.com/office/drawing/2014/main" id="{00000000-0008-0000-0600-0000F3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800" name="貸付金最大値テキスト">
          <a:extLst>
            <a:ext uri="{FF2B5EF4-FFF2-40B4-BE49-F238E27FC236}">
              <a16:creationId xmlns="" xmlns:a16="http://schemas.microsoft.com/office/drawing/2014/main" id="{00000000-0008-0000-0600-000020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3" name="貸付金平均値テキスト">
          <a:extLst>
            <a:ext uri="{FF2B5EF4-FFF2-40B4-BE49-F238E27FC236}">
              <a16:creationId xmlns="" xmlns:a16="http://schemas.microsoft.com/office/drawing/2014/main" id="{00000000-0008-0000-0600-000023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72606</xdr:rowOff>
    </xdr:from>
    <xdr:to>
      <xdr:col>107</xdr:col>
      <xdr:colOff>50800</xdr:colOff>
      <xdr:row>59</xdr:row>
      <xdr:rowOff>98878</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a:off x="19545300" y="10188156"/>
          <a:ext cx="889000" cy="2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9" name="フローチャート: 判断 808">
          <a:extLst>
            <a:ext uri="{FF2B5EF4-FFF2-40B4-BE49-F238E27FC236}">
              <a16:creationId xmlns="" xmlns:a16="http://schemas.microsoft.com/office/drawing/2014/main" id="{00000000-0008-0000-0600-000029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72606</xdr:rowOff>
    </xdr:from>
    <xdr:to>
      <xdr:col>102</xdr:col>
      <xdr:colOff>114300</xdr:colOff>
      <xdr:row>59</xdr:row>
      <xdr:rowOff>98878</xdr:rowOff>
    </xdr:to>
    <xdr:cxnSp macro="">
      <xdr:nvCxnSpPr>
        <xdr:cNvPr id="811" name="直線コネクタ 810">
          <a:extLst>
            <a:ext uri="{FF2B5EF4-FFF2-40B4-BE49-F238E27FC236}">
              <a16:creationId xmlns="" xmlns:a16="http://schemas.microsoft.com/office/drawing/2014/main" id="{00000000-0008-0000-0600-00002B030000}"/>
            </a:ext>
          </a:extLst>
        </xdr:cNvPr>
        <xdr:cNvCxnSpPr/>
      </xdr:nvCxnSpPr>
      <xdr:spPr>
        <a:xfrm flipV="1">
          <a:off x="18656300" y="10188156"/>
          <a:ext cx="889000" cy="2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2" name="フローチャート: 判断 811">
          <a:extLst>
            <a:ext uri="{FF2B5EF4-FFF2-40B4-BE49-F238E27FC236}">
              <a16:creationId xmlns="" xmlns:a16="http://schemas.microsoft.com/office/drawing/2014/main" id="{00000000-0008-0000-0600-00002C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4" name="フローチャート: 判断 813">
          <a:extLst>
            <a:ext uri="{FF2B5EF4-FFF2-40B4-BE49-F238E27FC236}">
              <a16:creationId xmlns="" xmlns:a16="http://schemas.microsoft.com/office/drawing/2014/main" id="{00000000-0008-0000-0600-00002E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21806</xdr:rowOff>
    </xdr:from>
    <xdr:to>
      <xdr:col>102</xdr:col>
      <xdr:colOff>165100</xdr:colOff>
      <xdr:row>59</xdr:row>
      <xdr:rowOff>123406</xdr:rowOff>
    </xdr:to>
    <xdr:sp macro="" textlink="">
      <xdr:nvSpPr>
        <xdr:cNvPr id="827" name="楕円 826">
          <a:extLst>
            <a:ext uri="{FF2B5EF4-FFF2-40B4-BE49-F238E27FC236}">
              <a16:creationId xmlns="" xmlns:a16="http://schemas.microsoft.com/office/drawing/2014/main" id="{00000000-0008-0000-0600-00003B030000}"/>
            </a:ext>
          </a:extLst>
        </xdr:cNvPr>
        <xdr:cNvSpPr/>
      </xdr:nvSpPr>
      <xdr:spPr>
        <a:xfrm>
          <a:off x="19494500" y="101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114533</xdr:rowOff>
    </xdr:from>
    <xdr:ext cx="469744"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9310428" y="1023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9" name="楕円 828">
          <a:extLst>
            <a:ext uri="{FF2B5EF4-FFF2-40B4-BE49-F238E27FC236}">
              <a16:creationId xmlns="" xmlns:a16="http://schemas.microsoft.com/office/drawing/2014/main" id="{00000000-0008-0000-0600-00003D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3" name="繰出金最小値テキスト">
          <a:extLst>
            <a:ext uri="{FF2B5EF4-FFF2-40B4-BE49-F238E27FC236}">
              <a16:creationId xmlns="" xmlns:a16="http://schemas.microsoft.com/office/drawing/2014/main" id="{00000000-0008-0000-0600-000055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5" name="繰出金最大値テキスト">
          <a:extLst>
            <a:ext uri="{FF2B5EF4-FFF2-40B4-BE49-F238E27FC236}">
              <a16:creationId xmlns="" xmlns:a16="http://schemas.microsoft.com/office/drawing/2014/main" id="{00000000-0008-0000-0600-000057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7341</xdr:rowOff>
    </xdr:from>
    <xdr:to>
      <xdr:col>116</xdr:col>
      <xdr:colOff>63500</xdr:colOff>
      <xdr:row>76</xdr:row>
      <xdr:rowOff>55150</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21323300" y="13037541"/>
          <a:ext cx="838200" cy="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8" name="繰出金平均値テキスト">
          <a:extLst>
            <a:ext uri="{FF2B5EF4-FFF2-40B4-BE49-F238E27FC236}">
              <a16:creationId xmlns="" xmlns:a16="http://schemas.microsoft.com/office/drawing/2014/main" id="{00000000-0008-0000-0600-00005A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43464</xdr:rowOff>
    </xdr:from>
    <xdr:to>
      <xdr:col>111</xdr:col>
      <xdr:colOff>177800</xdr:colOff>
      <xdr:row>76</xdr:row>
      <xdr:rowOff>55150</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20434300" y="13073664"/>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44666</xdr:rowOff>
    </xdr:from>
    <xdr:to>
      <xdr:col>107</xdr:col>
      <xdr:colOff>50800</xdr:colOff>
      <xdr:row>76</xdr:row>
      <xdr:rowOff>43464</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a:off x="19545300" y="12903416"/>
          <a:ext cx="889000" cy="17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161019</xdr:rowOff>
    </xdr:from>
    <xdr:to>
      <xdr:col>102</xdr:col>
      <xdr:colOff>114300</xdr:colOff>
      <xdr:row>75</xdr:row>
      <xdr:rowOff>44666</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656300" y="12676869"/>
          <a:ext cx="889000" cy="2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7" name="フローチャート: 判断 866">
          <a:extLst>
            <a:ext uri="{FF2B5EF4-FFF2-40B4-BE49-F238E27FC236}">
              <a16:creationId xmlns="" xmlns:a16="http://schemas.microsoft.com/office/drawing/2014/main" id="{00000000-0008-0000-0600-000063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9" name="フローチャート: 判断 868">
          <a:extLst>
            <a:ext uri="{FF2B5EF4-FFF2-40B4-BE49-F238E27FC236}">
              <a16:creationId xmlns="" xmlns:a16="http://schemas.microsoft.com/office/drawing/2014/main" id="{00000000-0008-0000-0600-000065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127991</xdr:rowOff>
    </xdr:from>
    <xdr:to>
      <xdr:col>116</xdr:col>
      <xdr:colOff>114300</xdr:colOff>
      <xdr:row>76</xdr:row>
      <xdr:rowOff>58141</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2110700" y="129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106418</xdr:rowOff>
    </xdr:from>
    <xdr:ext cx="599010" cy="259045"/>
    <xdr:sp macro="" textlink="">
      <xdr:nvSpPr>
        <xdr:cNvPr id="877" name="繰出金該当値テキスト">
          <a:extLst>
            <a:ext uri="{FF2B5EF4-FFF2-40B4-BE49-F238E27FC236}">
              <a16:creationId xmlns="" xmlns:a16="http://schemas.microsoft.com/office/drawing/2014/main" id="{00000000-0008-0000-0600-00006D030000}"/>
            </a:ext>
          </a:extLst>
        </xdr:cNvPr>
        <xdr:cNvSpPr txBox="1"/>
      </xdr:nvSpPr>
      <xdr:spPr>
        <a:xfrm>
          <a:off x="22212300" y="129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4350</xdr:rowOff>
    </xdr:from>
    <xdr:to>
      <xdr:col>112</xdr:col>
      <xdr:colOff>38100</xdr:colOff>
      <xdr:row>76</xdr:row>
      <xdr:rowOff>105950</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21272500" y="13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97077</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21056111" y="131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164114</xdr:rowOff>
    </xdr:from>
    <xdr:to>
      <xdr:col>107</xdr:col>
      <xdr:colOff>101600</xdr:colOff>
      <xdr:row>76</xdr:row>
      <xdr:rowOff>94264</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0383500" y="130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85391</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0167111" y="131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165316</xdr:rowOff>
    </xdr:from>
    <xdr:to>
      <xdr:col>102</xdr:col>
      <xdr:colOff>165100</xdr:colOff>
      <xdr:row>75</xdr:row>
      <xdr:rowOff>95466</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19494500" y="128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111993</xdr:rowOff>
    </xdr:from>
    <xdr:ext cx="599010"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9245795" y="1262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110219</xdr:rowOff>
    </xdr:from>
    <xdr:to>
      <xdr:col>98</xdr:col>
      <xdr:colOff>38100</xdr:colOff>
      <xdr:row>74</xdr:row>
      <xdr:rowOff>40369</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18605500" y="126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56896</xdr:rowOff>
    </xdr:from>
    <xdr:ext cx="599010"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356795" y="1240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rgbClr val="FF0000"/>
              </a:solidFill>
              <a:effectLst/>
              <a:latin typeface="+mn-lt"/>
              <a:ea typeface="+mn-ea"/>
              <a:cs typeface="+mn-cs"/>
            </a:rPr>
            <a:t>　</a:t>
          </a:r>
          <a:r>
            <a:rPr kumimoji="1" lang="ja-JP" altLang="ja-JP" sz="1050" baseline="0">
              <a:solidFill>
                <a:sysClr val="windowText" lastClr="000000"/>
              </a:solidFill>
              <a:effectLst/>
              <a:latin typeface="+mn-lt"/>
              <a:ea typeface="+mn-ea"/>
              <a:cs typeface="+mn-cs"/>
            </a:rPr>
            <a:t>歳出決算総額は、住民一人あたり</a:t>
          </a:r>
          <a:r>
            <a:rPr kumimoji="1" lang="en-US" altLang="ja-JP" sz="1050" baseline="0">
              <a:solidFill>
                <a:sysClr val="windowText" lastClr="000000"/>
              </a:solidFill>
              <a:effectLst/>
              <a:latin typeface="+mn-lt"/>
              <a:ea typeface="+mn-ea"/>
              <a:cs typeface="+mn-cs"/>
            </a:rPr>
            <a:t>2,612</a:t>
          </a:r>
          <a:r>
            <a:rPr kumimoji="1" lang="ja-JP" altLang="ja-JP" sz="1050" baseline="0">
              <a:solidFill>
                <a:sysClr val="windowText" lastClr="000000"/>
              </a:solidFill>
              <a:effectLst/>
              <a:latin typeface="+mn-lt"/>
              <a:ea typeface="+mn-ea"/>
              <a:cs typeface="+mn-cs"/>
            </a:rPr>
            <a:t>千円となっている。</a:t>
          </a:r>
          <a:endParaRPr lang="ja-JP" altLang="ja-JP" sz="1050">
            <a:solidFill>
              <a:sysClr val="windowText" lastClr="000000"/>
            </a:solidFill>
            <a:effectLst/>
          </a:endParaRPr>
        </a:p>
        <a:p>
          <a:r>
            <a:rPr kumimoji="1" lang="ja-JP" altLang="ja-JP" sz="1050" baseline="0">
              <a:solidFill>
                <a:sysClr val="windowText" lastClr="000000"/>
              </a:solidFill>
              <a:effectLst/>
              <a:latin typeface="+mn-lt"/>
              <a:ea typeface="+mn-ea"/>
              <a:cs typeface="+mn-cs"/>
            </a:rPr>
            <a:t>　主な構成項目の一つである人件費については住民一人あたり</a:t>
          </a:r>
          <a:r>
            <a:rPr kumimoji="1" lang="en-US" altLang="ja-JP" sz="1050" baseline="0">
              <a:solidFill>
                <a:sysClr val="windowText" lastClr="000000"/>
              </a:solidFill>
              <a:effectLst/>
              <a:latin typeface="+mn-lt"/>
              <a:ea typeface="+mn-ea"/>
              <a:cs typeface="+mn-cs"/>
            </a:rPr>
            <a:t>334</a:t>
          </a:r>
          <a:r>
            <a:rPr kumimoji="1" lang="ja-JP" altLang="ja-JP" sz="1050" baseline="0">
              <a:solidFill>
                <a:sysClr val="windowText" lastClr="000000"/>
              </a:solidFill>
              <a:effectLst/>
              <a:latin typeface="+mn-lt"/>
              <a:ea typeface="+mn-ea"/>
              <a:cs typeface="+mn-cs"/>
            </a:rPr>
            <a:t>千円となっている。</a:t>
          </a:r>
          <a:r>
            <a:rPr kumimoji="1" lang="ja-JP" altLang="ja-JP" sz="1050">
              <a:solidFill>
                <a:sysClr val="windowText" lastClr="000000"/>
              </a:solidFill>
              <a:effectLst/>
              <a:latin typeface="+mn-lt"/>
              <a:ea typeface="+mn-ea"/>
              <a:cs typeface="+mn-cs"/>
            </a:rPr>
            <a:t>人件費については職員数の適正化に努め、平成</a:t>
          </a:r>
          <a:r>
            <a:rPr kumimoji="1" lang="en-US" altLang="ja-JP" sz="1050">
              <a:solidFill>
                <a:sysClr val="windowText" lastClr="000000"/>
              </a:solidFill>
              <a:effectLst/>
              <a:latin typeface="+mn-lt"/>
              <a:ea typeface="+mn-ea"/>
              <a:cs typeface="+mn-cs"/>
            </a:rPr>
            <a:t>17</a:t>
          </a:r>
          <a:r>
            <a:rPr kumimoji="1" lang="ja-JP" altLang="ja-JP" sz="1050">
              <a:solidFill>
                <a:sysClr val="windowText" lastClr="000000"/>
              </a:solidFill>
              <a:effectLst/>
              <a:latin typeface="+mn-lt"/>
              <a:ea typeface="+mn-ea"/>
              <a:cs typeface="+mn-cs"/>
            </a:rPr>
            <a:t>年度から令和</a:t>
          </a:r>
          <a:r>
            <a:rPr kumimoji="1" lang="en-US" altLang="ja-JP" sz="1050">
              <a:solidFill>
                <a:sysClr val="windowText" lastClr="000000"/>
              </a:solidFill>
              <a:effectLst/>
              <a:latin typeface="+mn-lt"/>
              <a:ea typeface="+mn-ea"/>
              <a:cs typeface="+mn-cs"/>
            </a:rPr>
            <a:t>2</a:t>
          </a:r>
          <a:r>
            <a:rPr kumimoji="1" lang="ja-JP" altLang="ja-JP" sz="1050">
              <a:solidFill>
                <a:sysClr val="windowText" lastClr="000000"/>
              </a:solidFill>
              <a:effectLst/>
              <a:latin typeface="+mn-lt"/>
              <a:ea typeface="+mn-ea"/>
              <a:cs typeface="+mn-cs"/>
            </a:rPr>
            <a:t>年度までの間に</a:t>
          </a:r>
          <a:r>
            <a:rPr kumimoji="1" lang="en-US" altLang="ja-JP" sz="1050">
              <a:solidFill>
                <a:sysClr val="windowText" lastClr="000000"/>
              </a:solidFill>
              <a:effectLst/>
              <a:latin typeface="+mn-lt"/>
              <a:ea typeface="+mn-ea"/>
              <a:cs typeface="+mn-cs"/>
            </a:rPr>
            <a:t>11</a:t>
          </a:r>
          <a:r>
            <a:rPr kumimoji="1" lang="ja-JP" altLang="ja-JP" sz="1050">
              <a:solidFill>
                <a:sysClr val="windowText" lastClr="000000"/>
              </a:solidFill>
              <a:effectLst/>
              <a:latin typeface="+mn-lt"/>
              <a:ea typeface="+mn-ea"/>
              <a:cs typeface="+mn-cs"/>
            </a:rPr>
            <a:t>名（</a:t>
          </a:r>
          <a:r>
            <a:rPr kumimoji="1" lang="en-US" altLang="ja-JP" sz="1050">
              <a:solidFill>
                <a:sysClr val="windowText" lastClr="000000"/>
              </a:solidFill>
              <a:effectLst/>
              <a:latin typeface="+mn-lt"/>
              <a:ea typeface="+mn-ea"/>
              <a:cs typeface="+mn-cs"/>
            </a:rPr>
            <a:t>16.9</a:t>
          </a:r>
          <a:r>
            <a:rPr kumimoji="1" lang="ja-JP" altLang="ja-JP" sz="1050">
              <a:solidFill>
                <a:sysClr val="windowText" lastClr="000000"/>
              </a:solidFill>
              <a:effectLst/>
              <a:latin typeface="+mn-lt"/>
              <a:ea typeface="+mn-ea"/>
              <a:cs typeface="+mn-cs"/>
            </a:rPr>
            <a:t>％）の職員の削減（再任用・任期付職員を含む）を行っているところだが、その一方で人口が年々減少していることが影響を及ぼしている。</a:t>
          </a:r>
          <a:endParaRPr kumimoji="1" lang="en-US" altLang="ja-JP" sz="1050">
            <a:solidFill>
              <a:sysClr val="windowText" lastClr="000000"/>
            </a:solidFill>
            <a:effectLst/>
            <a:latin typeface="+mn-lt"/>
            <a:ea typeface="+mn-ea"/>
            <a:cs typeface="+mn-cs"/>
          </a:endParaRPr>
        </a:p>
        <a:p>
          <a:r>
            <a:rPr kumimoji="1" lang="ja-JP" altLang="ja-JP" sz="1050">
              <a:solidFill>
                <a:srgbClr val="FF0000"/>
              </a:solidFill>
              <a:effectLst/>
              <a:latin typeface="+mn-lt"/>
              <a:ea typeface="+mn-ea"/>
              <a:cs typeface="+mn-cs"/>
            </a:rPr>
            <a:t>　</a:t>
          </a:r>
          <a:r>
            <a:rPr kumimoji="1" lang="ja-JP" altLang="en-US" sz="1050">
              <a:solidFill>
                <a:sysClr val="windowText" lastClr="000000"/>
              </a:solidFill>
              <a:effectLst/>
              <a:latin typeface="+mn-lt"/>
              <a:ea typeface="+mn-ea"/>
              <a:cs typeface="+mn-cs"/>
            </a:rPr>
            <a:t>補助</a:t>
          </a:r>
          <a:r>
            <a:rPr kumimoji="1" lang="ja-JP" altLang="ja-JP" sz="1050">
              <a:solidFill>
                <a:sysClr val="windowText" lastClr="000000"/>
              </a:solidFill>
              <a:effectLst/>
              <a:latin typeface="+mn-lt"/>
              <a:ea typeface="+mn-ea"/>
              <a:cs typeface="+mn-cs"/>
            </a:rPr>
            <a:t>費</a:t>
          </a:r>
          <a:r>
            <a:rPr kumimoji="1" lang="ja-JP" altLang="en-US" sz="1050">
              <a:solidFill>
                <a:sysClr val="windowText" lastClr="000000"/>
              </a:solidFill>
              <a:effectLst/>
              <a:latin typeface="+mn-lt"/>
              <a:ea typeface="+mn-ea"/>
              <a:cs typeface="+mn-cs"/>
            </a:rPr>
            <a:t>等</a:t>
          </a:r>
          <a:r>
            <a:rPr kumimoji="1" lang="ja-JP" altLang="ja-JP" sz="1050">
              <a:solidFill>
                <a:sysClr val="windowText" lastClr="000000"/>
              </a:solidFill>
              <a:effectLst/>
              <a:latin typeface="+mn-lt"/>
              <a:ea typeface="+mn-ea"/>
              <a:cs typeface="+mn-cs"/>
            </a:rPr>
            <a:t>については</a:t>
          </a:r>
          <a:r>
            <a:rPr kumimoji="1" lang="ja-JP" altLang="ja-JP" sz="1050" baseline="0">
              <a:solidFill>
                <a:schemeClr val="dk1"/>
              </a:solidFill>
              <a:effectLst/>
              <a:latin typeface="+mn-lt"/>
              <a:ea typeface="+mn-ea"/>
              <a:cs typeface="+mn-cs"/>
            </a:rPr>
            <a:t>住民一人あたり</a:t>
          </a:r>
          <a:r>
            <a:rPr kumimoji="1" lang="en-US" altLang="ja-JP" sz="1050" baseline="0">
              <a:solidFill>
                <a:schemeClr val="dk1"/>
              </a:solidFill>
              <a:effectLst/>
              <a:latin typeface="+mn-lt"/>
              <a:ea typeface="+mn-ea"/>
              <a:cs typeface="+mn-cs"/>
            </a:rPr>
            <a:t>303</a:t>
          </a:r>
          <a:r>
            <a:rPr kumimoji="1" lang="ja-JP" altLang="ja-JP" sz="1050" baseline="0">
              <a:solidFill>
                <a:schemeClr val="dk1"/>
              </a:solidFill>
              <a:effectLst/>
              <a:latin typeface="+mn-lt"/>
              <a:ea typeface="+mn-ea"/>
              <a:cs typeface="+mn-cs"/>
            </a:rPr>
            <a:t>千円</a:t>
          </a:r>
          <a:r>
            <a:rPr kumimoji="1" lang="ja-JP" altLang="en-US" sz="1050" baseline="0">
              <a:solidFill>
                <a:schemeClr val="dk1"/>
              </a:solidFill>
              <a:effectLst/>
              <a:latin typeface="+mn-lt"/>
              <a:ea typeface="+mn-ea"/>
              <a:cs typeface="+mn-cs"/>
            </a:rPr>
            <a:t>（</a:t>
          </a:r>
          <a:r>
            <a:rPr kumimoji="1" lang="ja-JP" altLang="ja-JP" sz="1050">
              <a:solidFill>
                <a:schemeClr val="dk1"/>
              </a:solidFill>
              <a:effectLst/>
              <a:latin typeface="+mn-lt"/>
              <a:ea typeface="+mn-ea"/>
              <a:cs typeface="+mn-cs"/>
            </a:rPr>
            <a:t>前年度比</a:t>
          </a:r>
          <a:r>
            <a:rPr kumimoji="1" lang="en-US" altLang="ja-JP" sz="1050">
              <a:solidFill>
                <a:schemeClr val="dk1"/>
              </a:solidFill>
              <a:effectLst/>
              <a:latin typeface="+mn-lt"/>
              <a:ea typeface="+mn-ea"/>
              <a:cs typeface="+mn-cs"/>
            </a:rPr>
            <a:t>61.2</a:t>
          </a:r>
          <a:r>
            <a:rPr kumimoji="1" lang="ja-JP" altLang="ja-JP" sz="1050">
              <a:solidFill>
                <a:schemeClr val="dk1"/>
              </a:solidFill>
              <a:effectLst/>
              <a:latin typeface="+mn-lt"/>
              <a:ea typeface="+mn-ea"/>
              <a:cs typeface="+mn-cs"/>
            </a:rPr>
            <a:t>％増</a:t>
          </a:r>
          <a:r>
            <a:rPr kumimoji="1" lang="ja-JP" altLang="en-US" sz="1050" baseline="0">
              <a:solidFill>
                <a:schemeClr val="dk1"/>
              </a:solidFill>
              <a:effectLst/>
              <a:latin typeface="+mn-lt"/>
              <a:ea typeface="+mn-ea"/>
              <a:cs typeface="+mn-cs"/>
            </a:rPr>
            <a:t>）</a:t>
          </a:r>
          <a:r>
            <a:rPr kumimoji="1" lang="ja-JP" altLang="ja-JP" sz="1050" baseline="0">
              <a:solidFill>
                <a:schemeClr val="dk1"/>
              </a:solidFill>
              <a:effectLst/>
              <a:latin typeface="+mn-lt"/>
              <a:ea typeface="+mn-ea"/>
              <a:cs typeface="+mn-cs"/>
            </a:rPr>
            <a:t>となっている。</a:t>
          </a:r>
          <a:r>
            <a:rPr kumimoji="1" lang="ja-JP" altLang="en-US" sz="1050" baseline="0">
              <a:solidFill>
                <a:schemeClr val="dk1"/>
              </a:solidFill>
              <a:effectLst/>
              <a:latin typeface="+mn-lt"/>
              <a:ea typeface="+mn-ea"/>
              <a:cs typeface="+mn-cs"/>
            </a:rPr>
            <a:t>これは</a:t>
          </a:r>
          <a:r>
            <a:rPr kumimoji="1" lang="ja-JP" altLang="en-US" sz="1050">
              <a:solidFill>
                <a:sysClr val="windowText" lastClr="000000"/>
              </a:solidFill>
              <a:effectLst/>
              <a:latin typeface="+mn-lt"/>
              <a:ea typeface="+mn-ea"/>
              <a:cs typeface="+mn-cs"/>
            </a:rPr>
            <a:t>特別定額給付金</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206</a:t>
          </a:r>
          <a:r>
            <a:rPr kumimoji="1" lang="ja-JP" altLang="ja-JP" sz="1050">
              <a:solidFill>
                <a:sysClr val="windowText" lastClr="000000"/>
              </a:solidFill>
              <a:effectLst/>
              <a:latin typeface="+mn-lt"/>
              <a:ea typeface="+mn-ea"/>
              <a:cs typeface="+mn-cs"/>
            </a:rPr>
            <a:t>百万円）</a:t>
          </a:r>
          <a:r>
            <a:rPr kumimoji="1" lang="ja-JP" altLang="en-US" sz="1050">
              <a:solidFill>
                <a:sysClr val="windowText" lastClr="000000"/>
              </a:solidFill>
              <a:effectLst/>
              <a:latin typeface="+mn-lt"/>
              <a:ea typeface="+mn-ea"/>
              <a:cs typeface="+mn-cs"/>
            </a:rPr>
            <a:t>の急増によるものであり、類似団体でも同等の増加がみられる。また、普通建設事業（うち更新整備）については</a:t>
          </a:r>
          <a:r>
            <a:rPr kumimoji="1" lang="ja-JP" altLang="ja-JP" sz="1050" baseline="0">
              <a:solidFill>
                <a:schemeClr val="dk1"/>
              </a:solidFill>
              <a:effectLst/>
              <a:latin typeface="+mn-lt"/>
              <a:ea typeface="+mn-ea"/>
              <a:cs typeface="+mn-cs"/>
            </a:rPr>
            <a:t>住民一人あたり</a:t>
          </a:r>
          <a:r>
            <a:rPr kumimoji="1" lang="en-US" altLang="ja-JP" sz="1050" baseline="0">
              <a:solidFill>
                <a:schemeClr val="dk1"/>
              </a:solidFill>
              <a:effectLst/>
              <a:latin typeface="+mn-lt"/>
              <a:ea typeface="+mn-ea"/>
              <a:cs typeface="+mn-cs"/>
            </a:rPr>
            <a:t>278</a:t>
          </a:r>
          <a:r>
            <a:rPr kumimoji="1" lang="ja-JP" altLang="ja-JP" sz="1050" baseline="0">
              <a:solidFill>
                <a:schemeClr val="dk1"/>
              </a:solidFill>
              <a:effectLst/>
              <a:latin typeface="+mn-lt"/>
              <a:ea typeface="+mn-ea"/>
              <a:cs typeface="+mn-cs"/>
            </a:rPr>
            <a:t>千円（</a:t>
          </a:r>
          <a:r>
            <a:rPr kumimoji="1" lang="ja-JP" altLang="ja-JP" sz="1050">
              <a:solidFill>
                <a:schemeClr val="dk1"/>
              </a:solidFill>
              <a:effectLst/>
              <a:latin typeface="+mn-lt"/>
              <a:ea typeface="+mn-ea"/>
              <a:cs typeface="+mn-cs"/>
            </a:rPr>
            <a:t>前年度比</a:t>
          </a:r>
          <a:r>
            <a:rPr kumimoji="1" lang="en-US" altLang="ja-JP" sz="1050">
              <a:solidFill>
                <a:schemeClr val="dk1"/>
              </a:solidFill>
              <a:effectLst/>
              <a:latin typeface="+mn-lt"/>
              <a:ea typeface="+mn-ea"/>
              <a:cs typeface="+mn-cs"/>
            </a:rPr>
            <a:t>289.7</a:t>
          </a:r>
          <a:r>
            <a:rPr kumimoji="1" lang="ja-JP" altLang="ja-JP" sz="1050">
              <a:solidFill>
                <a:schemeClr val="dk1"/>
              </a:solidFill>
              <a:effectLst/>
              <a:latin typeface="+mn-lt"/>
              <a:ea typeface="+mn-ea"/>
              <a:cs typeface="+mn-cs"/>
            </a:rPr>
            <a:t>％増</a:t>
          </a:r>
          <a:r>
            <a:rPr kumimoji="1" lang="ja-JP" altLang="ja-JP" sz="1050" baseline="0">
              <a:solidFill>
                <a:schemeClr val="dk1"/>
              </a:solidFill>
              <a:effectLst/>
              <a:latin typeface="+mn-lt"/>
              <a:ea typeface="+mn-ea"/>
              <a:cs typeface="+mn-cs"/>
            </a:rPr>
            <a:t>）となって</a:t>
          </a:r>
          <a:r>
            <a:rPr kumimoji="1" lang="ja-JP" altLang="en-US" sz="1050" baseline="0">
              <a:solidFill>
                <a:schemeClr val="dk1"/>
              </a:solidFill>
              <a:effectLst/>
              <a:latin typeface="+mn-lt"/>
              <a:ea typeface="+mn-ea"/>
              <a:cs typeface="+mn-cs"/>
            </a:rPr>
            <a:t>おり、廃校を活用した水源の森交流館（仮称）</a:t>
          </a:r>
          <a:r>
            <a:rPr kumimoji="1" lang="ja-JP" altLang="ja-JP" sz="1050" baseline="0">
              <a:solidFill>
                <a:schemeClr val="dk1"/>
              </a:solidFill>
              <a:effectLst/>
              <a:latin typeface="+mn-lt"/>
              <a:ea typeface="+mn-ea"/>
              <a:cs typeface="+mn-cs"/>
            </a:rPr>
            <a:t>整備事業</a:t>
          </a:r>
          <a:r>
            <a:rPr kumimoji="1" lang="ja-JP" altLang="en-US" sz="1050" baseline="0">
              <a:solidFill>
                <a:schemeClr val="dk1"/>
              </a:solidFill>
              <a:effectLst/>
              <a:latin typeface="+mn-lt"/>
              <a:ea typeface="+mn-ea"/>
              <a:cs typeface="+mn-cs"/>
            </a:rPr>
            <a:t>等の小石原川ダム関連事業の増加によるものである</a:t>
          </a:r>
          <a:r>
            <a:rPr kumimoji="1" lang="ja-JP" altLang="ja-JP" sz="1050" baseline="0">
              <a:solidFill>
                <a:schemeClr val="dk1"/>
              </a:solidFill>
              <a:effectLst/>
              <a:latin typeface="+mn-lt"/>
              <a:ea typeface="+mn-ea"/>
              <a:cs typeface="+mn-cs"/>
            </a:rPr>
            <a:t>。</a:t>
          </a:r>
          <a:r>
            <a:rPr kumimoji="1" lang="ja-JP" altLang="en-US" sz="1050" baseline="0">
              <a:solidFill>
                <a:schemeClr val="dk1"/>
              </a:solidFill>
              <a:effectLst/>
              <a:latin typeface="+mn-lt"/>
              <a:ea typeface="+mn-ea"/>
              <a:cs typeface="+mn-cs"/>
            </a:rPr>
            <a:t>このため、公共施設等総合管理計画に基づき、事業の取捨選択を徹底していくことで、事業費の減少を目指す。</a:t>
          </a:r>
          <a:endParaRPr kumimoji="1" lang="en-US" altLang="ja-JP" sz="1050" baseline="0">
            <a:solidFill>
              <a:schemeClr val="dk1"/>
            </a:solidFill>
            <a:effectLst/>
            <a:latin typeface="+mn-lt"/>
            <a:ea typeface="+mn-ea"/>
            <a:cs typeface="+mn-cs"/>
          </a:endParaRPr>
        </a:p>
        <a:p>
          <a:r>
            <a:rPr lang="ja-JP" altLang="ja-JP" sz="1050">
              <a:solidFill>
                <a:sysClr val="windowText" lastClr="000000"/>
              </a:solidFill>
              <a:effectLst/>
              <a:latin typeface="+mn-lt"/>
              <a:ea typeface="+mn-ea"/>
              <a:cs typeface="+mn-cs"/>
            </a:rPr>
            <a:t>　公債費については、</a:t>
          </a:r>
          <a:r>
            <a:rPr kumimoji="1" lang="ja-JP" altLang="ja-JP" sz="1050">
              <a:solidFill>
                <a:sysClr val="windowText" lastClr="000000"/>
              </a:solidFill>
              <a:effectLst/>
              <a:latin typeface="+mn-lt"/>
              <a:ea typeface="+mn-ea"/>
              <a:cs typeface="+mn-cs"/>
            </a:rPr>
            <a:t>償還期間</a:t>
          </a:r>
          <a:r>
            <a:rPr kumimoji="1" lang="ja-JP" altLang="ja-JP" sz="1050">
              <a:solidFill>
                <a:schemeClr val="dk1"/>
              </a:solidFill>
              <a:effectLst/>
              <a:latin typeface="+mn-lt"/>
              <a:ea typeface="+mn-ea"/>
              <a:cs typeface="+mn-cs"/>
            </a:rPr>
            <a:t>が短い合併特例事業債及び過疎対策事業債の残高が全体残高の</a:t>
          </a:r>
          <a:r>
            <a:rPr kumimoji="1" lang="en-US" altLang="ja-JP" sz="1050">
              <a:solidFill>
                <a:schemeClr val="dk1"/>
              </a:solidFill>
              <a:effectLst/>
              <a:latin typeface="+mn-lt"/>
              <a:ea typeface="+mn-ea"/>
              <a:cs typeface="+mn-cs"/>
            </a:rPr>
            <a:t>41.6</a:t>
          </a:r>
          <a:r>
            <a:rPr kumimoji="1" lang="ja-JP" altLang="ja-JP" sz="1050">
              <a:solidFill>
                <a:schemeClr val="dk1"/>
              </a:solidFill>
              <a:effectLst/>
              <a:latin typeface="+mn-lt"/>
              <a:ea typeface="+mn-ea"/>
              <a:cs typeface="+mn-cs"/>
            </a:rPr>
            <a:t>％、災害復旧事業債の残高が全体残高の</a:t>
          </a:r>
          <a:r>
            <a:rPr kumimoji="1" lang="en-US" altLang="ja-JP" sz="1050">
              <a:solidFill>
                <a:schemeClr val="dk1"/>
              </a:solidFill>
              <a:effectLst/>
              <a:latin typeface="+mn-lt"/>
              <a:ea typeface="+mn-ea"/>
              <a:cs typeface="+mn-cs"/>
            </a:rPr>
            <a:t>23.9</a:t>
          </a:r>
          <a:r>
            <a:rPr kumimoji="1" lang="ja-JP" altLang="ja-JP" sz="1050">
              <a:solidFill>
                <a:schemeClr val="dk1"/>
              </a:solidFill>
              <a:effectLst/>
              <a:latin typeface="+mn-lt"/>
              <a:ea typeface="+mn-ea"/>
              <a:cs typeface="+mn-cs"/>
            </a:rPr>
            <a:t>％を占め</a:t>
          </a:r>
          <a:r>
            <a:rPr kumimoji="1"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単年度における償還額が高額になり実質公債費比率を高める要因となって</a:t>
          </a:r>
          <a:r>
            <a:rPr lang="ja-JP" altLang="ja-JP" sz="1050">
              <a:solidFill>
                <a:sysClr val="windowText" lastClr="000000"/>
              </a:solidFill>
              <a:effectLst/>
              <a:latin typeface="+mn-lt"/>
              <a:ea typeface="+mn-ea"/>
              <a:cs typeface="+mn-cs"/>
            </a:rPr>
            <a:t>いる。元利償還額は年々減少傾向にあったが、</a:t>
          </a:r>
          <a:r>
            <a:rPr kumimoji="1" lang="ja-JP" altLang="ja-JP" sz="1050">
              <a:solidFill>
                <a:schemeClr val="dk1"/>
              </a:solidFill>
              <a:effectLst/>
              <a:latin typeface="+mn-lt"/>
              <a:ea typeface="+mn-ea"/>
              <a:cs typeface="+mn-cs"/>
            </a:rPr>
            <a:t>年々減少傾向であったが、平成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年度から平成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年度起債の合併特例事業債及び平成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年九州北部豪雨に係る災害</a:t>
          </a:r>
          <a:r>
            <a:rPr kumimoji="1" lang="ja-JP" altLang="en-US" sz="1050">
              <a:solidFill>
                <a:schemeClr val="dk1"/>
              </a:solidFill>
              <a:effectLst/>
              <a:latin typeface="+mn-lt"/>
              <a:ea typeface="+mn-ea"/>
              <a:cs typeface="+mn-cs"/>
            </a:rPr>
            <a:t>復旧</a:t>
          </a:r>
          <a:r>
            <a:rPr kumimoji="1" lang="ja-JP" altLang="ja-JP" sz="1050">
              <a:solidFill>
                <a:schemeClr val="dk1"/>
              </a:solidFill>
              <a:effectLst/>
              <a:latin typeface="+mn-lt"/>
              <a:ea typeface="+mn-ea"/>
              <a:cs typeface="+mn-cs"/>
            </a:rPr>
            <a:t>事業債等の元利償還開始に伴い増加に転じている</a:t>
          </a:r>
          <a:r>
            <a:rPr lang="ja-JP" altLang="ja-JP" sz="1050">
              <a:solidFill>
                <a:sysClr val="windowText" lastClr="000000"/>
              </a:solidFill>
              <a:effectLst/>
              <a:latin typeface="+mn-lt"/>
              <a:ea typeface="+mn-ea"/>
              <a:cs typeface="+mn-cs"/>
            </a:rPr>
            <a:t>。類似団体内順位は依然として高い傾向にあるため、今後も新たな起債を抑制することにより、適正な水準を目指す。</a:t>
          </a:r>
          <a:endParaRPr lang="ja-JP" altLang="ja-JP" sz="105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2,013
2,001
51.97
5,466,490
5,257,207
68,250
1,488,745
4,003,466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2818</xdr:rowOff>
    </xdr:from>
    <xdr:to>
      <xdr:col>24</xdr:col>
      <xdr:colOff>63500</xdr:colOff>
      <xdr:row>37</xdr:row>
      <xdr:rowOff>9072</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3797300" y="6346468"/>
          <a:ext cx="8382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2818</xdr:rowOff>
    </xdr:from>
    <xdr:to>
      <xdr:col>19</xdr:col>
      <xdr:colOff>177800</xdr:colOff>
      <xdr:row>37</xdr:row>
      <xdr:rowOff>7406</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908300" y="6346468"/>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7406</xdr:rowOff>
    </xdr:from>
    <xdr:to>
      <xdr:col>15</xdr:col>
      <xdr:colOff>50800</xdr:colOff>
      <xdr:row>37</xdr:row>
      <xdr:rowOff>19195</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2019300" y="6351056"/>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17807</xdr:rowOff>
    </xdr:from>
    <xdr:to>
      <xdr:col>10</xdr:col>
      <xdr:colOff>114300</xdr:colOff>
      <xdr:row>37</xdr:row>
      <xdr:rowOff>19195</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a:off x="1130300" y="6361457"/>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129722</xdr:rowOff>
    </xdr:from>
    <xdr:to>
      <xdr:col>24</xdr:col>
      <xdr:colOff>114300</xdr:colOff>
      <xdr:row>37</xdr:row>
      <xdr:rowOff>59872</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45847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152599</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1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123468</xdr:rowOff>
    </xdr:from>
    <xdr:to>
      <xdr:col>20</xdr:col>
      <xdr:colOff>38100</xdr:colOff>
      <xdr:row>37</xdr:row>
      <xdr:rowOff>53618</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3746500" y="62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70145</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60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128056</xdr:rowOff>
    </xdr:from>
    <xdr:to>
      <xdr:col>15</xdr:col>
      <xdr:colOff>101600</xdr:colOff>
      <xdr:row>37</xdr:row>
      <xdr:rowOff>58206</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2857500" y="63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74733</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6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139845</xdr:rowOff>
    </xdr:from>
    <xdr:to>
      <xdr:col>10</xdr:col>
      <xdr:colOff>165100</xdr:colOff>
      <xdr:row>37</xdr:row>
      <xdr:rowOff>69995</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968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86522</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60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138457</xdr:rowOff>
    </xdr:from>
    <xdr:to>
      <xdr:col>6</xdr:col>
      <xdr:colOff>38100</xdr:colOff>
      <xdr:row>37</xdr:row>
      <xdr:rowOff>68607</xdr:rowOff>
    </xdr:to>
    <xdr:sp macro="" textlink="">
      <xdr:nvSpPr>
        <xdr:cNvPr id="89" name="楕円 88">
          <a:extLst>
            <a:ext uri="{FF2B5EF4-FFF2-40B4-BE49-F238E27FC236}">
              <a16:creationId xmlns="" xmlns:a16="http://schemas.microsoft.com/office/drawing/2014/main" id="{00000000-0008-0000-0700-000059000000}"/>
            </a:ext>
          </a:extLst>
        </xdr:cNvPr>
        <xdr:cNvSpPr/>
      </xdr:nvSpPr>
      <xdr:spPr>
        <a:xfrm>
          <a:off x="1079500" y="63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85134</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60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62903</xdr:rowOff>
    </xdr:from>
    <xdr:to>
      <xdr:col>24</xdr:col>
      <xdr:colOff>63500</xdr:colOff>
      <xdr:row>57</xdr:row>
      <xdr:rowOff>78435</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3797300" y="9664103"/>
          <a:ext cx="838200" cy="1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78435</xdr:rowOff>
    </xdr:from>
    <xdr:to>
      <xdr:col>19</xdr:col>
      <xdr:colOff>177800</xdr:colOff>
      <xdr:row>57</xdr:row>
      <xdr:rowOff>147981</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908300" y="9851085"/>
          <a:ext cx="889000" cy="6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147981</xdr:rowOff>
    </xdr:from>
    <xdr:to>
      <xdr:col>15</xdr:col>
      <xdr:colOff>50800</xdr:colOff>
      <xdr:row>58</xdr:row>
      <xdr:rowOff>5573</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2019300" y="9920631"/>
          <a:ext cx="8890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5573</xdr:rowOff>
    </xdr:from>
    <xdr:to>
      <xdr:col>10</xdr:col>
      <xdr:colOff>114300</xdr:colOff>
      <xdr:row>58</xdr:row>
      <xdr:rowOff>28367</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flipV="1">
          <a:off x="1130300" y="9949673"/>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12103</xdr:rowOff>
    </xdr:from>
    <xdr:to>
      <xdr:col>24</xdr:col>
      <xdr:colOff>114300</xdr:colOff>
      <xdr:row>56</xdr:row>
      <xdr:rowOff>113703</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6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34980</xdr:rowOff>
    </xdr:from>
    <xdr:ext cx="599010"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4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27635</xdr:rowOff>
    </xdr:from>
    <xdr:to>
      <xdr:col>20</xdr:col>
      <xdr:colOff>38100</xdr:colOff>
      <xdr:row>57</xdr:row>
      <xdr:rowOff>129235</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98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145762</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497795" y="957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97181</xdr:rowOff>
    </xdr:from>
    <xdr:to>
      <xdr:col>15</xdr:col>
      <xdr:colOff>101600</xdr:colOff>
      <xdr:row>58</xdr:row>
      <xdr:rowOff>27331</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98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43858</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08795" y="964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126223</xdr:rowOff>
    </xdr:from>
    <xdr:to>
      <xdr:col>10</xdr:col>
      <xdr:colOff>165100</xdr:colOff>
      <xdr:row>58</xdr:row>
      <xdr:rowOff>56373</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98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47500</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19795" y="999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149017</xdr:rowOff>
    </xdr:from>
    <xdr:to>
      <xdr:col>6</xdr:col>
      <xdr:colOff>38100</xdr:colOff>
      <xdr:row>58</xdr:row>
      <xdr:rowOff>79167</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99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95694</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30795" y="969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134570</xdr:rowOff>
    </xdr:from>
    <xdr:to>
      <xdr:col>24</xdr:col>
      <xdr:colOff>63500</xdr:colOff>
      <xdr:row>74</xdr:row>
      <xdr:rowOff>83364</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3797300" y="12650420"/>
          <a:ext cx="8382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7793</xdr:rowOff>
    </xdr:from>
    <xdr:to>
      <xdr:col>19</xdr:col>
      <xdr:colOff>177800</xdr:colOff>
      <xdr:row>74</xdr:row>
      <xdr:rowOff>83364</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2908300" y="12695093"/>
          <a:ext cx="889000"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151309</xdr:rowOff>
    </xdr:from>
    <xdr:to>
      <xdr:col>15</xdr:col>
      <xdr:colOff>50800</xdr:colOff>
      <xdr:row>74</xdr:row>
      <xdr:rowOff>7793</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2019300" y="12667159"/>
          <a:ext cx="889000" cy="2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151309</xdr:rowOff>
    </xdr:from>
    <xdr:to>
      <xdr:col>10</xdr:col>
      <xdr:colOff>114300</xdr:colOff>
      <xdr:row>75</xdr:row>
      <xdr:rowOff>52439</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1130300" y="12667159"/>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83770</xdr:rowOff>
    </xdr:from>
    <xdr:to>
      <xdr:col>24</xdr:col>
      <xdr:colOff>114300</xdr:colOff>
      <xdr:row>74</xdr:row>
      <xdr:rowOff>13920</xdr:rowOff>
    </xdr:to>
    <xdr:sp macro="" textlink="">
      <xdr:nvSpPr>
        <xdr:cNvPr id="194" name="楕円 193">
          <a:extLst>
            <a:ext uri="{FF2B5EF4-FFF2-40B4-BE49-F238E27FC236}">
              <a16:creationId xmlns="" xmlns:a16="http://schemas.microsoft.com/office/drawing/2014/main" id="{00000000-0008-0000-0700-0000C2000000}"/>
            </a:ext>
          </a:extLst>
        </xdr:cNvPr>
        <xdr:cNvSpPr/>
      </xdr:nvSpPr>
      <xdr:spPr>
        <a:xfrm>
          <a:off x="4584700" y="125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106647</xdr:rowOff>
    </xdr:from>
    <xdr:ext cx="599010" cy="259045"/>
    <xdr:sp macro="" textlink="">
      <xdr:nvSpPr>
        <xdr:cNvPr id="195" name="民生費該当値テキスト">
          <a:extLst>
            <a:ext uri="{FF2B5EF4-FFF2-40B4-BE49-F238E27FC236}">
              <a16:creationId xmlns="" xmlns:a16="http://schemas.microsoft.com/office/drawing/2014/main" id="{00000000-0008-0000-0700-0000C3000000}"/>
            </a:ext>
          </a:extLst>
        </xdr:cNvPr>
        <xdr:cNvSpPr txBox="1"/>
      </xdr:nvSpPr>
      <xdr:spPr>
        <a:xfrm>
          <a:off x="4686300" y="1245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32564</xdr:rowOff>
    </xdr:from>
    <xdr:to>
      <xdr:col>20</xdr:col>
      <xdr:colOff>38100</xdr:colOff>
      <xdr:row>74</xdr:row>
      <xdr:rowOff>134164</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3746500" y="1271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150691</xdr:rowOff>
    </xdr:from>
    <xdr:ext cx="59901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497795" y="1249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128443</xdr:rowOff>
    </xdr:from>
    <xdr:to>
      <xdr:col>15</xdr:col>
      <xdr:colOff>101600</xdr:colOff>
      <xdr:row>74</xdr:row>
      <xdr:rowOff>58593</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2857500" y="126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75120</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2608795" y="1241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100509</xdr:rowOff>
    </xdr:from>
    <xdr:to>
      <xdr:col>10</xdr:col>
      <xdr:colOff>165100</xdr:colOff>
      <xdr:row>74</xdr:row>
      <xdr:rowOff>30659</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1968500" y="126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47186</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1719795" y="1239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xdr:rowOff>
    </xdr:from>
    <xdr:to>
      <xdr:col>6</xdr:col>
      <xdr:colOff>38100</xdr:colOff>
      <xdr:row>75</xdr:row>
      <xdr:rowOff>103239</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079500" y="128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119766</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830795" y="1263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153448</xdr:rowOff>
    </xdr:from>
    <xdr:to>
      <xdr:col>24</xdr:col>
      <xdr:colOff>63500</xdr:colOff>
      <xdr:row>98</xdr:row>
      <xdr:rowOff>15077</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3797300" y="16784098"/>
          <a:ext cx="838200" cy="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15077</xdr:rowOff>
    </xdr:from>
    <xdr:to>
      <xdr:col>19</xdr:col>
      <xdr:colOff>177800</xdr:colOff>
      <xdr:row>98</xdr:row>
      <xdr:rowOff>40348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908300" y="16817177"/>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96822</xdr:rowOff>
    </xdr:from>
    <xdr:to>
      <xdr:col>15</xdr:col>
      <xdr:colOff>50800</xdr:colOff>
      <xdr:row>98</xdr:row>
      <xdr:rowOff>40348</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019300" y="16556022"/>
          <a:ext cx="889000" cy="28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96822</xdr:rowOff>
    </xdr:from>
    <xdr:to>
      <xdr:col>10</xdr:col>
      <xdr:colOff>114300</xdr:colOff>
      <xdr:row>97</xdr:row>
      <xdr:rowOff>6164</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1130300" y="16556022"/>
          <a:ext cx="889000" cy="8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102648</xdr:rowOff>
    </xdr:from>
    <xdr:to>
      <xdr:col>24</xdr:col>
      <xdr:colOff>114300</xdr:colOff>
      <xdr:row>98</xdr:row>
      <xdr:rowOff>32798</xdr:rowOff>
    </xdr:to>
    <xdr:sp macro="" textlink="">
      <xdr:nvSpPr>
        <xdr:cNvPr id="251" name="楕円 250">
          <a:extLst>
            <a:ext uri="{FF2B5EF4-FFF2-40B4-BE49-F238E27FC236}">
              <a16:creationId xmlns="" xmlns:a16="http://schemas.microsoft.com/office/drawing/2014/main" id="{00000000-0008-0000-0700-0000FB000000}"/>
            </a:ext>
          </a:extLst>
        </xdr:cNvPr>
        <xdr:cNvSpPr/>
      </xdr:nvSpPr>
      <xdr:spPr>
        <a:xfrm>
          <a:off x="4584700" y="167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125525</xdr:rowOff>
    </xdr:from>
    <xdr:ext cx="599010" cy="259045"/>
    <xdr:sp macro="" textlink="">
      <xdr:nvSpPr>
        <xdr:cNvPr id="252" name="衛生費該当値テキスト">
          <a:extLst>
            <a:ext uri="{FF2B5EF4-FFF2-40B4-BE49-F238E27FC236}">
              <a16:creationId xmlns="" xmlns:a16="http://schemas.microsoft.com/office/drawing/2014/main" id="{00000000-0008-0000-0700-0000FC000000}"/>
            </a:ext>
          </a:extLst>
        </xdr:cNvPr>
        <xdr:cNvSpPr txBox="1"/>
      </xdr:nvSpPr>
      <xdr:spPr>
        <a:xfrm>
          <a:off x="4686300" y="1658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135727</xdr:rowOff>
    </xdr:from>
    <xdr:to>
      <xdr:col>20</xdr:col>
      <xdr:colOff>38100</xdr:colOff>
      <xdr:row>98</xdr:row>
      <xdr:rowOff>65877</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3746500" y="1676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82404</xdr:rowOff>
    </xdr:from>
    <xdr:ext cx="59901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497795" y="1654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160998</xdr:rowOff>
    </xdr:from>
    <xdr:to>
      <xdr:col>15</xdr:col>
      <xdr:colOff>101600</xdr:colOff>
      <xdr:row>98</xdr:row>
      <xdr:rowOff>91148</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2857500" y="167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107675</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2641111" y="165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46022</xdr:rowOff>
    </xdr:from>
    <xdr:to>
      <xdr:col>10</xdr:col>
      <xdr:colOff>165100</xdr:colOff>
      <xdr:row>96</xdr:row>
      <xdr:rowOff>147622</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1968500" y="1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164149</xdr:rowOff>
    </xdr:from>
    <xdr:ext cx="59901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719795" y="1628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126814</xdr:rowOff>
    </xdr:from>
    <xdr:to>
      <xdr:col>6</xdr:col>
      <xdr:colOff>38100</xdr:colOff>
      <xdr:row>97</xdr:row>
      <xdr:rowOff>56964</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079500" y="16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73491</xdr:rowOff>
    </xdr:from>
    <xdr:ext cx="599010"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830795" y="163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110563</xdr:rowOff>
    </xdr:from>
    <xdr:to>
      <xdr:col>55</xdr:col>
      <xdr:colOff>0</xdr:colOff>
      <xdr:row>58</xdr:row>
      <xdr:rowOff>149773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9639300" y="10054663"/>
          <a:ext cx="8382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149773</xdr:rowOff>
    </xdr:from>
    <xdr:to>
      <xdr:col>50</xdr:col>
      <xdr:colOff>114300</xdr:colOff>
      <xdr:row>58</xdr:row>
      <xdr:rowOff>154736</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8750300" y="10093873"/>
          <a:ext cx="8890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144528</xdr:rowOff>
    </xdr:from>
    <xdr:to>
      <xdr:col>45</xdr:col>
      <xdr:colOff>177800</xdr:colOff>
      <xdr:row>58</xdr:row>
      <xdr:rowOff>154736</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7861300" y="10088628"/>
          <a:ext cx="889000" cy="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81820</xdr:rowOff>
    </xdr:from>
    <xdr:to>
      <xdr:col>41</xdr:col>
      <xdr:colOff>50800</xdr:colOff>
      <xdr:row>58</xdr:row>
      <xdr:rowOff>144528</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6972300" y="10025920"/>
          <a:ext cx="889000" cy="6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59763</xdr:rowOff>
    </xdr:from>
    <xdr:to>
      <xdr:col>55</xdr:col>
      <xdr:colOff>50800</xdr:colOff>
      <xdr:row>58</xdr:row>
      <xdr:rowOff>161363</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10426700" y="100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19140</xdr:rowOff>
    </xdr:from>
    <xdr:ext cx="599010" cy="259045"/>
    <xdr:sp macro="" textlink="">
      <xdr:nvSpPr>
        <xdr:cNvPr id="366" name="農林水産業費該当値テキスト">
          <a:extLst>
            <a:ext uri="{FF2B5EF4-FFF2-40B4-BE49-F238E27FC236}">
              <a16:creationId xmlns="" xmlns:a16="http://schemas.microsoft.com/office/drawing/2014/main" id="{00000000-0008-0000-0700-00006E010000}"/>
            </a:ext>
          </a:extLst>
        </xdr:cNvPr>
        <xdr:cNvSpPr txBox="1"/>
      </xdr:nvSpPr>
      <xdr:spPr>
        <a:xfrm>
          <a:off x="10528300" y="979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98973</xdr:rowOff>
    </xdr:from>
    <xdr:to>
      <xdr:col>50</xdr:col>
      <xdr:colOff>165100</xdr:colOff>
      <xdr:row>59</xdr:row>
      <xdr:rowOff>29123</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9588500" y="100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20250</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372111" y="101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103936</xdr:rowOff>
    </xdr:from>
    <xdr:to>
      <xdr:col>46</xdr:col>
      <xdr:colOff>38100</xdr:colOff>
      <xdr:row>59</xdr:row>
      <xdr:rowOff>34086</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8699500" y="100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25213</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483111" y="1014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93728</xdr:rowOff>
    </xdr:from>
    <xdr:to>
      <xdr:col>41</xdr:col>
      <xdr:colOff>101600</xdr:colOff>
      <xdr:row>59</xdr:row>
      <xdr:rowOff>23878</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7810500" y="100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15005</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7594111" y="101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31020</xdr:rowOff>
    </xdr:from>
    <xdr:to>
      <xdr:col>36</xdr:col>
      <xdr:colOff>165100</xdr:colOff>
      <xdr:row>58</xdr:row>
      <xdr:rowOff>132620</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6921500" y="99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149147</xdr:rowOff>
    </xdr:from>
    <xdr:ext cx="599010"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6672795" y="97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44569</xdr:rowOff>
    </xdr:from>
    <xdr:to>
      <xdr:col>55</xdr:col>
      <xdr:colOff>0</xdr:colOff>
      <xdr:row>78</xdr:row>
      <xdr:rowOff>70310</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9639300" y="13417669"/>
          <a:ext cx="8382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44569</xdr:rowOff>
    </xdr:from>
    <xdr:to>
      <xdr:col>50</xdr:col>
      <xdr:colOff>114300</xdr:colOff>
      <xdr:row>78</xdr:row>
      <xdr:rowOff>76254</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8750300" y="13417669"/>
          <a:ext cx="88900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76254</xdr:rowOff>
    </xdr:from>
    <xdr:to>
      <xdr:col>45</xdr:col>
      <xdr:colOff>177800</xdr:colOff>
      <xdr:row>78</xdr:row>
      <xdr:rowOff>102360</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7861300" y="13449354"/>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84291</xdr:rowOff>
    </xdr:from>
    <xdr:to>
      <xdr:col>41</xdr:col>
      <xdr:colOff>50800</xdr:colOff>
      <xdr:row>78</xdr:row>
      <xdr:rowOff>102360</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a:off x="6972300" y="13457391"/>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19510</xdr:rowOff>
    </xdr:from>
    <xdr:to>
      <xdr:col>55</xdr:col>
      <xdr:colOff>50800</xdr:colOff>
      <xdr:row>78</xdr:row>
      <xdr:rowOff>121110</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10426700" y="133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169387</xdr:rowOff>
    </xdr:from>
    <xdr:ext cx="534377" cy="259045"/>
    <xdr:sp macro="" textlink="">
      <xdr:nvSpPr>
        <xdr:cNvPr id="425" name="商工費該当値テキスト">
          <a:extLst>
            <a:ext uri="{FF2B5EF4-FFF2-40B4-BE49-F238E27FC236}">
              <a16:creationId xmlns="" xmlns:a16="http://schemas.microsoft.com/office/drawing/2014/main" id="{00000000-0008-0000-0700-0000A9010000}"/>
            </a:ext>
          </a:extLst>
        </xdr:cNvPr>
        <xdr:cNvSpPr txBox="1"/>
      </xdr:nvSpPr>
      <xdr:spPr>
        <a:xfrm>
          <a:off x="10528300" y="133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165219</xdr:rowOff>
    </xdr:from>
    <xdr:to>
      <xdr:col>50</xdr:col>
      <xdr:colOff>165100</xdr:colOff>
      <xdr:row>78</xdr:row>
      <xdr:rowOff>95369</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9588500" y="133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111896</xdr:rowOff>
    </xdr:from>
    <xdr:ext cx="534377"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9372111" y="1314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25454</xdr:rowOff>
    </xdr:from>
    <xdr:to>
      <xdr:col>46</xdr:col>
      <xdr:colOff>38100</xdr:colOff>
      <xdr:row>78</xdr:row>
      <xdr:rowOff>127054</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8699500" y="133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143581</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8483111" y="1317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51560</xdr:rowOff>
    </xdr:from>
    <xdr:to>
      <xdr:col>41</xdr:col>
      <xdr:colOff>101600</xdr:colOff>
      <xdr:row>78</xdr:row>
      <xdr:rowOff>153160</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7810500" y="1342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144287</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7594111" y="1351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33491</xdr:rowOff>
    </xdr:from>
    <xdr:to>
      <xdr:col>36</xdr:col>
      <xdr:colOff>165100</xdr:colOff>
      <xdr:row>78</xdr:row>
      <xdr:rowOff>135091</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6921500" y="134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151618</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705111" y="131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55966</xdr:rowOff>
    </xdr:from>
    <xdr:to>
      <xdr:col>55</xdr:col>
      <xdr:colOff>0</xdr:colOff>
      <xdr:row>96</xdr:row>
      <xdr:rowOff>62480</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9639300" y="16515166"/>
          <a:ext cx="8382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62480</xdr:rowOff>
    </xdr:from>
    <xdr:to>
      <xdr:col>50</xdr:col>
      <xdr:colOff>114300</xdr:colOff>
      <xdr:row>96</xdr:row>
      <xdr:rowOff>158148</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8750300" y="16521680"/>
          <a:ext cx="889000" cy="9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158148</xdr:rowOff>
    </xdr:from>
    <xdr:to>
      <xdr:col>45</xdr:col>
      <xdr:colOff>177800</xdr:colOff>
      <xdr:row>97</xdr:row>
      <xdr:rowOff>81652</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7861300" y="16617348"/>
          <a:ext cx="889000" cy="9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26005</xdr:rowOff>
    </xdr:from>
    <xdr:to>
      <xdr:col>41</xdr:col>
      <xdr:colOff>50800</xdr:colOff>
      <xdr:row>97</xdr:row>
      <xdr:rowOff>81652</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6972300" y="16656655"/>
          <a:ext cx="889000" cy="5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5166</xdr:rowOff>
    </xdr:from>
    <xdr:to>
      <xdr:col>55</xdr:col>
      <xdr:colOff>50800</xdr:colOff>
      <xdr:row>96</xdr:row>
      <xdr:rowOff>106766</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10426700" y="164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28043</xdr:rowOff>
    </xdr:from>
    <xdr:ext cx="599010" cy="259045"/>
    <xdr:sp macro="" textlink="">
      <xdr:nvSpPr>
        <xdr:cNvPr id="484" name="土木費該当値テキスト">
          <a:extLst>
            <a:ext uri="{FF2B5EF4-FFF2-40B4-BE49-F238E27FC236}">
              <a16:creationId xmlns="" xmlns:a16="http://schemas.microsoft.com/office/drawing/2014/main" id="{00000000-0008-0000-0700-0000E4010000}"/>
            </a:ext>
          </a:extLst>
        </xdr:cNvPr>
        <xdr:cNvSpPr txBox="1"/>
      </xdr:nvSpPr>
      <xdr:spPr>
        <a:xfrm>
          <a:off x="10528300" y="1631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11680</xdr:rowOff>
    </xdr:from>
    <xdr:to>
      <xdr:col>50</xdr:col>
      <xdr:colOff>165100</xdr:colOff>
      <xdr:row>96</xdr:row>
      <xdr:rowOff>113280</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9588500" y="16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129807</xdr:rowOff>
    </xdr:from>
    <xdr:ext cx="59901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9339795" y="1624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107348</xdr:rowOff>
    </xdr:from>
    <xdr:to>
      <xdr:col>46</xdr:col>
      <xdr:colOff>38100</xdr:colOff>
      <xdr:row>97</xdr:row>
      <xdr:rowOff>37498</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8699500" y="165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54025</xdr:rowOff>
    </xdr:from>
    <xdr:ext cx="59901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8450795" y="1634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30852</xdr:rowOff>
    </xdr:from>
    <xdr:to>
      <xdr:col>41</xdr:col>
      <xdr:colOff>101600</xdr:colOff>
      <xdr:row>97</xdr:row>
      <xdr:rowOff>132452</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7810500" y="166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148979</xdr:rowOff>
    </xdr:from>
    <xdr:ext cx="599010"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7561795" y="1643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146655</xdr:rowOff>
    </xdr:from>
    <xdr:to>
      <xdr:col>36</xdr:col>
      <xdr:colOff>165100</xdr:colOff>
      <xdr:row>97</xdr:row>
      <xdr:rowOff>76805</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6921500" y="166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93332</xdr:rowOff>
    </xdr:from>
    <xdr:ext cx="599010"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6672795" y="1638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28707</xdr:rowOff>
    </xdr:from>
    <xdr:to>
      <xdr:col>85</xdr:col>
      <xdr:colOff>127000</xdr:colOff>
      <xdr:row>36</xdr:row>
      <xdr:rowOff>43604</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5481300" y="6200907"/>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a:extLst>
            <a:ext uri="{FF2B5EF4-FFF2-40B4-BE49-F238E27FC236}">
              <a16:creationId xmlns="" xmlns:a16="http://schemas.microsoft.com/office/drawing/2014/main" id="{00000000-0008-0000-0700-00000A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43604</xdr:rowOff>
    </xdr:from>
    <xdr:to>
      <xdr:col>81</xdr:col>
      <xdr:colOff>50800</xdr:colOff>
      <xdr:row>36</xdr:row>
      <xdr:rowOff>65687</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4592300" y="6215804"/>
          <a:ext cx="8890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65687</xdr:rowOff>
    </xdr:from>
    <xdr:to>
      <xdr:col>76</xdr:col>
      <xdr:colOff>114300</xdr:colOff>
      <xdr:row>36</xdr:row>
      <xdr:rowOff>148349</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3703300" y="6237887"/>
          <a:ext cx="889000" cy="8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148349</xdr:rowOff>
    </xdr:from>
    <xdr:to>
      <xdr:col>71</xdr:col>
      <xdr:colOff>177800</xdr:colOff>
      <xdr:row>36</xdr:row>
      <xdr:rowOff>153286</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2814300" y="6320549"/>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149357</xdr:rowOff>
    </xdr:from>
    <xdr:to>
      <xdr:col>85</xdr:col>
      <xdr:colOff>177800</xdr:colOff>
      <xdr:row>36</xdr:row>
      <xdr:rowOff>79507</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6268700" y="61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784</xdr:rowOff>
    </xdr:from>
    <xdr:ext cx="534377" cy="259045"/>
    <xdr:sp macro="" textlink="">
      <xdr:nvSpPr>
        <xdr:cNvPr id="541" name="消防費該当値テキスト">
          <a:extLst>
            <a:ext uri="{FF2B5EF4-FFF2-40B4-BE49-F238E27FC236}">
              <a16:creationId xmlns="" xmlns:a16="http://schemas.microsoft.com/office/drawing/2014/main" id="{00000000-0008-0000-0700-00001D020000}"/>
            </a:ext>
          </a:extLst>
        </xdr:cNvPr>
        <xdr:cNvSpPr txBox="1"/>
      </xdr:nvSpPr>
      <xdr:spPr>
        <a:xfrm>
          <a:off x="16370300" y="60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164254</xdr:rowOff>
    </xdr:from>
    <xdr:to>
      <xdr:col>81</xdr:col>
      <xdr:colOff>101600</xdr:colOff>
      <xdr:row>36</xdr:row>
      <xdr:rowOff>94404</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5430500" y="61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85531</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5214111" y="62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14887</xdr:rowOff>
    </xdr:from>
    <xdr:to>
      <xdr:col>76</xdr:col>
      <xdr:colOff>165100</xdr:colOff>
      <xdr:row>36</xdr:row>
      <xdr:rowOff>116487</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4541500" y="61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133014</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4325111" y="59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97549</xdr:rowOff>
    </xdr:from>
    <xdr:to>
      <xdr:col>72</xdr:col>
      <xdr:colOff>38100</xdr:colOff>
      <xdr:row>37</xdr:row>
      <xdr:rowOff>27699</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3652500" y="62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44226</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3436111" y="604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102486</xdr:rowOff>
    </xdr:from>
    <xdr:to>
      <xdr:col>67</xdr:col>
      <xdr:colOff>101600</xdr:colOff>
      <xdr:row>37</xdr:row>
      <xdr:rowOff>32636</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2763500" y="62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49163</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547111" y="604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36254</xdr:rowOff>
    </xdr:from>
    <xdr:to>
      <xdr:col>85</xdr:col>
      <xdr:colOff>127000</xdr:colOff>
      <xdr:row>57</xdr:row>
      <xdr:rowOff>57884</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5481300" y="9808904"/>
          <a:ext cx="8382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36254</xdr:rowOff>
    </xdr:from>
    <xdr:to>
      <xdr:col>81</xdr:col>
      <xdr:colOff>50800</xdr:colOff>
      <xdr:row>57</xdr:row>
      <xdr:rowOff>131497</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4592300" y="9808904"/>
          <a:ext cx="889000" cy="9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131497</xdr:rowOff>
    </xdr:from>
    <xdr:to>
      <xdr:col>76</xdr:col>
      <xdr:colOff>114300</xdr:colOff>
      <xdr:row>57</xdr:row>
      <xdr:rowOff>146779</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flipV="1">
          <a:off x="13703300" y="9904147"/>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136382</xdr:rowOff>
    </xdr:from>
    <xdr:to>
      <xdr:col>71</xdr:col>
      <xdr:colOff>177800</xdr:colOff>
      <xdr:row>57</xdr:row>
      <xdr:rowOff>146779</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a:off x="12814300" y="9909032"/>
          <a:ext cx="889000" cy="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7084</xdr:rowOff>
    </xdr:from>
    <xdr:to>
      <xdr:col>85</xdr:col>
      <xdr:colOff>177800</xdr:colOff>
      <xdr:row>57</xdr:row>
      <xdr:rowOff>108684</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6268700" y="97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93461</xdr:rowOff>
    </xdr:from>
    <xdr:ext cx="534377" cy="259045"/>
    <xdr:sp macro="" textlink="">
      <xdr:nvSpPr>
        <xdr:cNvPr id="598" name="教育費該当値テキスト">
          <a:extLst>
            <a:ext uri="{FF2B5EF4-FFF2-40B4-BE49-F238E27FC236}">
              <a16:creationId xmlns="" xmlns:a16="http://schemas.microsoft.com/office/drawing/2014/main" id="{00000000-0008-0000-0700-000056020000}"/>
            </a:ext>
          </a:extLst>
        </xdr:cNvPr>
        <xdr:cNvSpPr txBox="1"/>
      </xdr:nvSpPr>
      <xdr:spPr>
        <a:xfrm>
          <a:off x="16370300" y="96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156904</xdr:rowOff>
    </xdr:from>
    <xdr:to>
      <xdr:col>81</xdr:col>
      <xdr:colOff>101600</xdr:colOff>
      <xdr:row>57</xdr:row>
      <xdr:rowOff>87054</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5430500" y="97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78181</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5214111" y="98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80697</xdr:rowOff>
    </xdr:from>
    <xdr:to>
      <xdr:col>76</xdr:col>
      <xdr:colOff>165100</xdr:colOff>
      <xdr:row>58</xdr:row>
      <xdr:rowOff>10847</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4541500" y="98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1974</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4325111" y="99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95979</xdr:rowOff>
    </xdr:from>
    <xdr:to>
      <xdr:col>72</xdr:col>
      <xdr:colOff>38100</xdr:colOff>
      <xdr:row>58</xdr:row>
      <xdr:rowOff>26129</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3652500" y="98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17256</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3436111" y="99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85582</xdr:rowOff>
    </xdr:from>
    <xdr:to>
      <xdr:col>67</xdr:col>
      <xdr:colOff>101600</xdr:colOff>
      <xdr:row>58</xdr:row>
      <xdr:rowOff>15732</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2763500" y="985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6859</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547111" y="995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168642</xdr:rowOff>
    </xdr:from>
    <xdr:to>
      <xdr:col>85</xdr:col>
      <xdr:colOff>126364</xdr:colOff>
      <xdr:row>79</xdr:row>
      <xdr:rowOff>98879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6317595" y="12513042"/>
          <a:ext cx="1269" cy="1130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115319</xdr:rowOff>
    </xdr:from>
    <xdr:ext cx="599010" cy="259045"/>
    <xdr:sp macro="" textlink="">
      <xdr:nvSpPr>
        <xdr:cNvPr id="635" name="災害復旧費最大値テキスト">
          <a:extLst>
            <a:ext uri="{FF2B5EF4-FFF2-40B4-BE49-F238E27FC236}">
              <a16:creationId xmlns="" xmlns:a16="http://schemas.microsoft.com/office/drawing/2014/main" id="{00000000-0008-0000-0700-00007B020000}"/>
            </a:ext>
          </a:extLst>
        </xdr:cNvPr>
        <xdr:cNvSpPr txBox="1"/>
      </xdr:nvSpPr>
      <xdr:spPr>
        <a:xfrm>
          <a:off x="16370300" y="1228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168642</xdr:rowOff>
    </xdr:from>
    <xdr:to>
      <xdr:col>86</xdr:col>
      <xdr:colOff>25400</xdr:colOff>
      <xdr:row>72</xdr:row>
      <xdr:rowOff>168642</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2513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98361</xdr:rowOff>
    </xdr:from>
    <xdr:to>
      <xdr:col>85</xdr:col>
      <xdr:colOff>127000</xdr:colOff>
      <xdr:row>72</xdr:row>
      <xdr:rowOff>168642</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5481300" y="12271311"/>
          <a:ext cx="838200" cy="2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146211</xdr:rowOff>
    </xdr:from>
    <xdr:ext cx="534377" cy="259045"/>
    <xdr:sp macro="" textlink="">
      <xdr:nvSpPr>
        <xdr:cNvPr id="638" name="災害復旧費平均値テキスト">
          <a:extLst>
            <a:ext uri="{FF2B5EF4-FFF2-40B4-BE49-F238E27FC236}">
              <a16:creationId xmlns="" xmlns:a16="http://schemas.microsoft.com/office/drawing/2014/main" id="{00000000-0008-0000-0700-00007E020000}"/>
            </a:ext>
          </a:extLst>
        </xdr:cNvPr>
        <xdr:cNvSpPr txBox="1"/>
      </xdr:nvSpPr>
      <xdr:spPr>
        <a:xfrm>
          <a:off x="16370300" y="13519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167784</xdr:rowOff>
    </xdr:from>
    <xdr:to>
      <xdr:col>85</xdr:col>
      <xdr:colOff>177800</xdr:colOff>
      <xdr:row>79</xdr:row>
      <xdr:rowOff>97934</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6268700" y="135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13764</xdr:rowOff>
    </xdr:from>
    <xdr:to>
      <xdr:col>81</xdr:col>
      <xdr:colOff>50800</xdr:colOff>
      <xdr:row>71</xdr:row>
      <xdr:rowOff>98361</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4592300" y="12186714"/>
          <a:ext cx="889000" cy="8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25133</xdr:rowOff>
    </xdr:from>
    <xdr:to>
      <xdr:col>81</xdr:col>
      <xdr:colOff>101600</xdr:colOff>
      <xdr:row>79</xdr:row>
      <xdr:rowOff>126733</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5430500" y="1356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117860</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5214111" y="1366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13764</xdr:rowOff>
    </xdr:from>
    <xdr:to>
      <xdr:col>76</xdr:col>
      <xdr:colOff>114300</xdr:colOff>
      <xdr:row>73</xdr:row>
      <xdr:rowOff>93956</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3703300" y="12186714"/>
          <a:ext cx="889000" cy="4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27922</xdr:rowOff>
    </xdr:from>
    <xdr:to>
      <xdr:col>76</xdr:col>
      <xdr:colOff>165100</xdr:colOff>
      <xdr:row>79</xdr:row>
      <xdr:rowOff>129522</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45415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120649</xdr:rowOff>
    </xdr:from>
    <xdr:ext cx="534377"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325111" y="136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93956</xdr:rowOff>
    </xdr:from>
    <xdr:to>
      <xdr:col>71</xdr:col>
      <xdr:colOff>177800</xdr:colOff>
      <xdr:row>79</xdr:row>
      <xdr:rowOff>98868</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flipV="1">
          <a:off x="12814300" y="12609806"/>
          <a:ext cx="889000" cy="10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30029</xdr:rowOff>
    </xdr:from>
    <xdr:to>
      <xdr:col>72</xdr:col>
      <xdr:colOff>38100</xdr:colOff>
      <xdr:row>79</xdr:row>
      <xdr:rowOff>131629</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3652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122756</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436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33778</xdr:rowOff>
    </xdr:from>
    <xdr:to>
      <xdr:col>67</xdr:col>
      <xdr:colOff>101600</xdr:colOff>
      <xdr:row>79</xdr:row>
      <xdr:rowOff>135378</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2763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151905</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579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117842</xdr:rowOff>
    </xdr:from>
    <xdr:to>
      <xdr:col>85</xdr:col>
      <xdr:colOff>177800</xdr:colOff>
      <xdr:row>73</xdr:row>
      <xdr:rowOff>47992</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6268700" y="124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70869</xdr:rowOff>
    </xdr:from>
    <xdr:ext cx="599010" cy="259045"/>
    <xdr:sp macro="" textlink="">
      <xdr:nvSpPr>
        <xdr:cNvPr id="657" name="災害復旧費該当値テキスト">
          <a:extLst>
            <a:ext uri="{FF2B5EF4-FFF2-40B4-BE49-F238E27FC236}">
              <a16:creationId xmlns="" xmlns:a16="http://schemas.microsoft.com/office/drawing/2014/main" id="{00000000-0008-0000-0700-000091020000}"/>
            </a:ext>
          </a:extLst>
        </xdr:cNvPr>
        <xdr:cNvSpPr txBox="1"/>
      </xdr:nvSpPr>
      <xdr:spPr>
        <a:xfrm>
          <a:off x="16370300" y="1241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47561</xdr:rowOff>
    </xdr:from>
    <xdr:to>
      <xdr:col>81</xdr:col>
      <xdr:colOff>101600</xdr:colOff>
      <xdr:row>71</xdr:row>
      <xdr:rowOff>149161</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5430500" y="122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165688</xdr:rowOff>
    </xdr:from>
    <xdr:ext cx="59901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5181795" y="1199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134414</xdr:rowOff>
    </xdr:from>
    <xdr:to>
      <xdr:col>76</xdr:col>
      <xdr:colOff>165100</xdr:colOff>
      <xdr:row>71</xdr:row>
      <xdr:rowOff>64564</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4541500" y="12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81091</xdr:rowOff>
    </xdr:from>
    <xdr:ext cx="59901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4292795" y="1191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43156</xdr:rowOff>
    </xdr:from>
    <xdr:to>
      <xdr:col>72</xdr:col>
      <xdr:colOff>38100</xdr:colOff>
      <xdr:row>73</xdr:row>
      <xdr:rowOff>144756</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3652500" y="125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161283</xdr:rowOff>
    </xdr:from>
    <xdr:ext cx="599010"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3403795" y="1233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48068</xdr:rowOff>
    </xdr:from>
    <xdr:to>
      <xdr:col>67</xdr:col>
      <xdr:colOff>101600</xdr:colOff>
      <xdr:row>79</xdr:row>
      <xdr:rowOff>149668</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2763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140795</xdr:rowOff>
    </xdr:from>
    <xdr:ext cx="249299"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2689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8" name="公債費最小値テキスト">
          <a:extLst>
            <a:ext uri="{FF2B5EF4-FFF2-40B4-BE49-F238E27FC236}">
              <a16:creationId xmlns="" xmlns:a16="http://schemas.microsoft.com/office/drawing/2014/main" id="{00000000-0008-0000-0700-0000B0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90" name="公債費最大値テキスト">
          <a:extLst>
            <a:ext uri="{FF2B5EF4-FFF2-40B4-BE49-F238E27FC236}">
              <a16:creationId xmlns="" xmlns:a16="http://schemas.microsoft.com/office/drawing/2014/main" id="{00000000-0008-0000-0700-0000B2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5155</xdr:rowOff>
    </xdr:from>
    <xdr:to>
      <xdr:col>85</xdr:col>
      <xdr:colOff>127000</xdr:colOff>
      <xdr:row>97</xdr:row>
      <xdr:rowOff>29914</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5481300" y="16635805"/>
          <a:ext cx="8382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3" name="公債費平均値テキスト">
          <a:extLst>
            <a:ext uri="{FF2B5EF4-FFF2-40B4-BE49-F238E27FC236}">
              <a16:creationId xmlns="" xmlns:a16="http://schemas.microsoft.com/office/drawing/2014/main" id="{00000000-0008-0000-0700-0000B5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29914</xdr:rowOff>
    </xdr:from>
    <xdr:to>
      <xdr:col>81</xdr:col>
      <xdr:colOff>50800</xdr:colOff>
      <xdr:row>97</xdr:row>
      <xdr:rowOff>74126</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4592300" y="16660564"/>
          <a:ext cx="889000" cy="4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74126</xdr:rowOff>
    </xdr:from>
    <xdr:to>
      <xdr:col>76</xdr:col>
      <xdr:colOff>114300</xdr:colOff>
      <xdr:row>97</xdr:row>
      <xdr:rowOff>94025</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3703300" y="16704776"/>
          <a:ext cx="8890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55415</xdr:rowOff>
    </xdr:from>
    <xdr:to>
      <xdr:col>71</xdr:col>
      <xdr:colOff>177800</xdr:colOff>
      <xdr:row>97</xdr:row>
      <xdr:rowOff>94025</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2814300" y="16686065"/>
          <a:ext cx="8890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125805</xdr:rowOff>
    </xdr:from>
    <xdr:to>
      <xdr:col>85</xdr:col>
      <xdr:colOff>177800</xdr:colOff>
      <xdr:row>97</xdr:row>
      <xdr:rowOff>55955</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6268700" y="165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148682</xdr:rowOff>
    </xdr:from>
    <xdr:ext cx="599010" cy="259045"/>
    <xdr:sp macro="" textlink="">
      <xdr:nvSpPr>
        <xdr:cNvPr id="712" name="公債費該当値テキスト">
          <a:extLst>
            <a:ext uri="{FF2B5EF4-FFF2-40B4-BE49-F238E27FC236}">
              <a16:creationId xmlns="" xmlns:a16="http://schemas.microsoft.com/office/drawing/2014/main" id="{00000000-0008-0000-0700-0000C8020000}"/>
            </a:ext>
          </a:extLst>
        </xdr:cNvPr>
        <xdr:cNvSpPr txBox="1"/>
      </xdr:nvSpPr>
      <xdr:spPr>
        <a:xfrm>
          <a:off x="16370300" y="1643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150564</xdr:rowOff>
    </xdr:from>
    <xdr:to>
      <xdr:col>81</xdr:col>
      <xdr:colOff>101600</xdr:colOff>
      <xdr:row>97</xdr:row>
      <xdr:rowOff>80714</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5430500" y="166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97241</xdr:rowOff>
    </xdr:from>
    <xdr:ext cx="59901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5181795" y="1638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23326</xdr:rowOff>
    </xdr:from>
    <xdr:to>
      <xdr:col>76</xdr:col>
      <xdr:colOff>165100</xdr:colOff>
      <xdr:row>97</xdr:row>
      <xdr:rowOff>124926</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4541500" y="166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116053</xdr:rowOff>
    </xdr:from>
    <xdr:ext cx="59901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4292795" y="1674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43225</xdr:rowOff>
    </xdr:from>
    <xdr:to>
      <xdr:col>72</xdr:col>
      <xdr:colOff>38100</xdr:colOff>
      <xdr:row>97</xdr:row>
      <xdr:rowOff>144825</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3652500" y="166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135952</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3436111" y="1676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4615</xdr:rowOff>
    </xdr:from>
    <xdr:to>
      <xdr:col>67</xdr:col>
      <xdr:colOff>101600</xdr:colOff>
      <xdr:row>97</xdr:row>
      <xdr:rowOff>106215</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2763500" y="166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122742</xdr:rowOff>
    </xdr:from>
    <xdr:ext cx="599010"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2514795" y="1641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3" name="諸支出金最小値テキスト">
          <a:extLst>
            <a:ext uri="{FF2B5EF4-FFF2-40B4-BE49-F238E27FC236}">
              <a16:creationId xmlns="" xmlns:a16="http://schemas.microsoft.com/office/drawing/2014/main" id="{00000000-0008-0000-0700-0000E7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5" name="諸支出金最大値テキスト">
          <a:extLst>
            <a:ext uri="{FF2B5EF4-FFF2-40B4-BE49-F238E27FC236}">
              <a16:creationId xmlns="" xmlns:a16="http://schemas.microsoft.com/office/drawing/2014/main" id="{00000000-0008-0000-0700-0000E9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8" name="諸支出金平均値テキスト">
          <a:extLst>
            <a:ext uri="{FF2B5EF4-FFF2-40B4-BE49-F238E27FC236}">
              <a16:creationId xmlns="" xmlns:a16="http://schemas.microsoft.com/office/drawing/2014/main" id="{00000000-0008-0000-0700-0000EC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7" name="諸支出金該当値テキスト">
          <a:extLst>
            <a:ext uri="{FF2B5EF4-FFF2-40B4-BE49-F238E27FC236}">
              <a16:creationId xmlns="" xmlns:a16="http://schemas.microsoft.com/office/drawing/2014/main" id="{00000000-0008-0000-0700-0000FF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rgbClr val="FF0000"/>
              </a:solidFill>
              <a:effectLst/>
              <a:latin typeface="+mn-lt"/>
              <a:ea typeface="+mn-ea"/>
              <a:cs typeface="+mn-cs"/>
            </a:rPr>
            <a:t>　</a:t>
          </a:r>
          <a:r>
            <a:rPr kumimoji="1" lang="ja-JP" altLang="ja-JP" sz="900" baseline="0">
              <a:solidFill>
                <a:sysClr val="windowText" lastClr="000000"/>
              </a:solidFill>
              <a:effectLst/>
              <a:latin typeface="+mn-lt"/>
              <a:ea typeface="+mn-ea"/>
              <a:cs typeface="+mn-cs"/>
            </a:rPr>
            <a:t>歳出決算総額は、住民一人あたり</a:t>
          </a:r>
          <a:r>
            <a:rPr kumimoji="1" lang="en-US" altLang="ja-JP" sz="900" baseline="0">
              <a:solidFill>
                <a:sysClr val="windowText" lastClr="000000"/>
              </a:solidFill>
              <a:effectLst/>
              <a:latin typeface="+mn-lt"/>
              <a:ea typeface="+mn-ea"/>
              <a:cs typeface="+mn-cs"/>
            </a:rPr>
            <a:t>2,612</a:t>
          </a:r>
          <a:r>
            <a:rPr kumimoji="1" lang="ja-JP" altLang="ja-JP" sz="900" baseline="0">
              <a:solidFill>
                <a:sysClr val="windowText" lastClr="000000"/>
              </a:solidFill>
              <a:effectLst/>
              <a:latin typeface="+mn-lt"/>
              <a:ea typeface="+mn-ea"/>
              <a:cs typeface="+mn-cs"/>
            </a:rPr>
            <a:t>千円となっている。</a:t>
          </a:r>
          <a:endParaRPr kumimoji="1" lang="en-US" altLang="ja-JP" sz="9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総務</a:t>
          </a:r>
          <a:r>
            <a:rPr kumimoji="1" lang="ja-JP" altLang="ja-JP" sz="900">
              <a:solidFill>
                <a:schemeClr val="dk1"/>
              </a:solidFill>
              <a:effectLst/>
              <a:latin typeface="+mn-lt"/>
              <a:ea typeface="+mn-ea"/>
              <a:cs typeface="+mn-cs"/>
            </a:rPr>
            <a:t>費については、</a:t>
          </a:r>
          <a:r>
            <a:rPr kumimoji="1" lang="ja-JP" altLang="en-US" sz="900">
              <a:solidFill>
                <a:schemeClr val="dk1"/>
              </a:solidFill>
              <a:effectLst/>
              <a:latin typeface="+mn-lt"/>
              <a:ea typeface="+mn-ea"/>
              <a:cs typeface="+mn-cs"/>
            </a:rPr>
            <a:t>施設改修基金積立金（</a:t>
          </a:r>
          <a:r>
            <a:rPr kumimoji="1" lang="en-US" altLang="ja-JP" sz="900">
              <a:solidFill>
                <a:schemeClr val="dk1"/>
              </a:solidFill>
              <a:effectLst/>
              <a:latin typeface="+mn-lt"/>
              <a:ea typeface="+mn-ea"/>
              <a:cs typeface="+mn-cs"/>
            </a:rPr>
            <a:t>200</a:t>
          </a:r>
          <a:r>
            <a:rPr kumimoji="1" lang="ja-JP" altLang="en-US" sz="900">
              <a:solidFill>
                <a:schemeClr val="dk1"/>
              </a:solidFill>
              <a:effectLst/>
              <a:latin typeface="+mn-lt"/>
              <a:ea typeface="+mn-ea"/>
              <a:cs typeface="+mn-cs"/>
            </a:rPr>
            <a:t>百万円）の増、緊急経済対策地方創生臨時交付金事業（</a:t>
          </a:r>
          <a:r>
            <a:rPr kumimoji="1" lang="en-US" altLang="ja-JP" sz="900">
              <a:solidFill>
                <a:schemeClr val="dk1"/>
              </a:solidFill>
              <a:effectLst/>
              <a:latin typeface="+mn-lt"/>
              <a:ea typeface="+mn-ea"/>
              <a:cs typeface="+mn-cs"/>
            </a:rPr>
            <a:t>128</a:t>
          </a:r>
          <a:r>
            <a:rPr kumimoji="1" lang="ja-JP" altLang="en-US" sz="900">
              <a:solidFill>
                <a:schemeClr val="dk1"/>
              </a:solidFill>
              <a:effectLst/>
              <a:latin typeface="+mn-lt"/>
              <a:ea typeface="+mn-ea"/>
              <a:cs typeface="+mn-cs"/>
            </a:rPr>
            <a:t>百万円）の増、ふるさと基金積立金の増、弓道場施設整備事業の増により増</a:t>
          </a:r>
          <a:r>
            <a:rPr kumimoji="1" lang="ja-JP" altLang="ja-JP" sz="900">
              <a:solidFill>
                <a:schemeClr val="dk1"/>
              </a:solidFill>
              <a:effectLst/>
              <a:latin typeface="+mn-lt"/>
              <a:ea typeface="+mn-ea"/>
              <a:cs typeface="+mn-cs"/>
            </a:rPr>
            <a:t>加したものである。</a:t>
          </a:r>
          <a:endParaRPr lang="ja-JP" altLang="ja-JP" sz="900">
            <a:effectLst/>
          </a:endParaRPr>
        </a:p>
        <a:p>
          <a:r>
            <a:rPr kumimoji="1" lang="ja-JP" altLang="ja-JP" sz="900" baseline="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民生費については、扶助費において</a:t>
          </a:r>
          <a:r>
            <a:rPr kumimoji="1" lang="en-US" altLang="ja-JP" sz="900">
              <a:solidFill>
                <a:sysClr val="windowText" lastClr="000000"/>
              </a:solidFill>
              <a:effectLst/>
              <a:latin typeface="+mn-lt"/>
              <a:ea typeface="+mn-ea"/>
              <a:cs typeface="+mn-cs"/>
            </a:rPr>
            <a:t>H29</a:t>
          </a:r>
          <a:r>
            <a:rPr kumimoji="1" lang="ja-JP" altLang="ja-JP" sz="900">
              <a:solidFill>
                <a:sysClr val="windowText" lastClr="000000"/>
              </a:solidFill>
              <a:effectLst/>
              <a:latin typeface="+mn-lt"/>
              <a:ea typeface="+mn-ea"/>
              <a:cs typeface="+mn-cs"/>
            </a:rPr>
            <a:t>災害援助費の減により減少に転じたが、依然として児童数の減少による児童福祉費の減や高齢化の進行による高齢者福祉費の増、障害者福祉費の受給者増、国民健康保険特別会計に対する繰出金の減などにより相対的に</a:t>
          </a:r>
          <a:r>
            <a:rPr kumimoji="1" lang="ja-JP" altLang="en-US" sz="900">
              <a:solidFill>
                <a:sysClr val="windowText" lastClr="000000"/>
              </a:solidFill>
              <a:effectLst/>
              <a:latin typeface="+mn-lt"/>
              <a:ea typeface="+mn-ea"/>
              <a:cs typeface="+mn-cs"/>
            </a:rPr>
            <a:t>増加</a:t>
          </a:r>
          <a:r>
            <a:rPr kumimoji="1" lang="ja-JP" altLang="ja-JP" sz="900">
              <a:solidFill>
                <a:sysClr val="windowText" lastClr="000000"/>
              </a:solidFill>
              <a:effectLst/>
              <a:latin typeface="+mn-lt"/>
              <a:ea typeface="+mn-ea"/>
              <a:cs typeface="+mn-cs"/>
            </a:rPr>
            <a:t>がみられる。今後も民生費については増加の傾向にあると見込まれるため、財源の確保についての検討が求められる。</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　災害</a:t>
          </a:r>
          <a:r>
            <a:rPr kumimoji="1" lang="ja-JP" altLang="ja-JP" sz="900">
              <a:solidFill>
                <a:sysClr val="windowText" lastClr="000000"/>
              </a:solidFill>
              <a:effectLst/>
              <a:latin typeface="+mn-lt"/>
              <a:ea typeface="+mn-ea"/>
              <a:cs typeface="+mn-cs"/>
            </a:rPr>
            <a:t>復旧費については、歳出総額の</a:t>
          </a:r>
          <a:r>
            <a:rPr kumimoji="1" lang="en-US" altLang="ja-JP" sz="900">
              <a:solidFill>
                <a:sysClr val="windowText" lastClr="000000"/>
              </a:solidFill>
              <a:effectLst/>
              <a:latin typeface="+mn-lt"/>
              <a:ea typeface="+mn-ea"/>
              <a:cs typeface="+mn-cs"/>
            </a:rPr>
            <a:t>26.5</a:t>
          </a:r>
          <a:r>
            <a:rPr kumimoji="1" lang="ja-JP" altLang="ja-JP" sz="900">
              <a:solidFill>
                <a:sysClr val="windowText" lastClr="000000"/>
              </a:solidFill>
              <a:effectLst/>
              <a:latin typeface="+mn-lt"/>
              <a:ea typeface="+mn-ea"/>
              <a:cs typeface="+mn-cs"/>
            </a:rPr>
            <a:t>％を占める。これは</a:t>
          </a:r>
          <a:r>
            <a:rPr kumimoji="1" lang="en-US" altLang="ja-JP" sz="900">
              <a:solidFill>
                <a:sysClr val="windowText" lastClr="000000"/>
              </a:solidFill>
              <a:effectLst/>
              <a:latin typeface="+mn-lt"/>
              <a:ea typeface="+mn-ea"/>
              <a:cs typeface="+mn-cs"/>
            </a:rPr>
            <a:t>H29</a:t>
          </a:r>
          <a:r>
            <a:rPr kumimoji="1" lang="ja-JP" altLang="ja-JP" sz="900">
              <a:solidFill>
                <a:sysClr val="windowText" lastClr="000000"/>
              </a:solidFill>
              <a:effectLst/>
              <a:latin typeface="+mn-lt"/>
              <a:ea typeface="+mn-ea"/>
              <a:cs typeface="+mn-cs"/>
            </a:rPr>
            <a:t>九州北部豪雨、</a:t>
          </a:r>
          <a:r>
            <a:rPr kumimoji="1" lang="en-US" altLang="ja-JP" sz="900">
              <a:solidFill>
                <a:sysClr val="windowText" lastClr="000000"/>
              </a:solidFill>
              <a:effectLst/>
              <a:latin typeface="+mn-lt"/>
              <a:ea typeface="+mn-ea"/>
              <a:cs typeface="+mn-cs"/>
            </a:rPr>
            <a:t>H30</a:t>
          </a:r>
          <a:r>
            <a:rPr kumimoji="1" lang="ja-JP" altLang="ja-JP" sz="900">
              <a:solidFill>
                <a:sysClr val="windowText" lastClr="000000"/>
              </a:solidFill>
              <a:effectLst/>
              <a:latin typeface="+mn-lt"/>
              <a:ea typeface="+mn-ea"/>
              <a:cs typeface="+mn-cs"/>
            </a:rPr>
            <a:t>西日本豪雨</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R1</a:t>
          </a:r>
          <a:r>
            <a:rPr kumimoji="1" lang="ja-JP" altLang="en-US" sz="900">
              <a:solidFill>
                <a:sysClr val="windowText" lastClr="000000"/>
              </a:solidFill>
              <a:effectLst/>
              <a:latin typeface="+mn-lt"/>
              <a:ea typeface="+mn-ea"/>
              <a:cs typeface="+mn-cs"/>
            </a:rPr>
            <a:t>秋雨前線豪雨及び</a:t>
          </a:r>
          <a:r>
            <a:rPr kumimoji="1" lang="en-US" altLang="ja-JP" sz="900">
              <a:solidFill>
                <a:sysClr val="windowText" lastClr="000000"/>
              </a:solidFill>
              <a:effectLst/>
              <a:latin typeface="+mn-lt"/>
              <a:ea typeface="+mn-ea"/>
              <a:cs typeface="+mn-cs"/>
            </a:rPr>
            <a:t>R2</a:t>
          </a:r>
          <a:r>
            <a:rPr kumimoji="1" lang="ja-JP" altLang="en-US" sz="900">
              <a:solidFill>
                <a:sysClr val="windowText" lastClr="000000"/>
              </a:solidFill>
              <a:effectLst/>
              <a:latin typeface="+mn-lt"/>
              <a:ea typeface="+mn-ea"/>
              <a:cs typeface="+mn-cs"/>
            </a:rPr>
            <a:t>梅雨前線豪雨</a:t>
          </a:r>
          <a:r>
            <a:rPr kumimoji="1" lang="ja-JP" altLang="ja-JP" sz="900">
              <a:solidFill>
                <a:sysClr val="windowText" lastClr="000000"/>
              </a:solidFill>
              <a:effectLst/>
              <a:latin typeface="+mn-lt"/>
              <a:ea typeface="+mn-ea"/>
              <a:cs typeface="+mn-cs"/>
            </a:rPr>
            <a:t>による</a:t>
          </a:r>
          <a:r>
            <a:rPr kumimoji="1" lang="ja-JP" altLang="en-US" sz="900">
              <a:solidFill>
                <a:sysClr val="windowText" lastClr="000000"/>
              </a:solidFill>
              <a:effectLst/>
              <a:latin typeface="+mn-lt"/>
              <a:ea typeface="+mn-ea"/>
              <a:cs typeface="+mn-cs"/>
            </a:rPr>
            <a:t>度重なる</a:t>
          </a:r>
          <a:r>
            <a:rPr kumimoji="1" lang="ja-JP" altLang="ja-JP" sz="900">
              <a:solidFill>
                <a:sysClr val="windowText" lastClr="000000"/>
              </a:solidFill>
              <a:effectLst/>
              <a:latin typeface="+mn-lt"/>
              <a:ea typeface="+mn-ea"/>
              <a:cs typeface="+mn-cs"/>
            </a:rPr>
            <a:t>災害に係る公共土木施設、農地・農業用施設、林道施設等の災害復旧事業費が</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H30</a:t>
          </a:r>
          <a:r>
            <a:rPr kumimoji="1" lang="ja-JP" altLang="en-US" sz="900">
              <a:solidFill>
                <a:sysClr val="windowText" lastClr="000000"/>
              </a:solidFill>
              <a:effectLst/>
              <a:latin typeface="+mn-lt"/>
              <a:ea typeface="+mn-ea"/>
              <a:cs typeface="+mn-cs"/>
            </a:rPr>
            <a:t>をピークに減少傾向に転じた</a:t>
          </a:r>
          <a:r>
            <a:rPr kumimoji="1" lang="ja-JP" altLang="ja-JP" sz="900">
              <a:solidFill>
                <a:sysClr val="windowText" lastClr="000000"/>
              </a:solidFill>
              <a:effectLst/>
              <a:latin typeface="+mn-lt"/>
              <a:ea typeface="+mn-ea"/>
              <a:cs typeface="+mn-cs"/>
            </a:rPr>
            <a:t>ものである。</a:t>
          </a:r>
          <a:endParaRPr lang="ja-JP" altLang="ja-JP" sz="900">
            <a:solidFill>
              <a:sysClr val="windowText" lastClr="000000"/>
            </a:solidFill>
            <a:effectLst/>
          </a:endParaRPr>
        </a:p>
        <a:p>
          <a:pPr eaLnBrk="1" fontAlgn="auto" latinLnBrk="0" hangingPunct="1"/>
          <a:r>
            <a:rPr kumimoji="1" lang="ja-JP" altLang="ja-JP" sz="900">
              <a:solidFill>
                <a:srgbClr val="FF0000"/>
              </a:solidFill>
              <a:effectLst/>
              <a:latin typeface="+mn-lt"/>
              <a:ea typeface="+mn-ea"/>
              <a:cs typeface="+mn-cs"/>
            </a:rPr>
            <a:t>　</a:t>
          </a:r>
          <a:r>
            <a:rPr lang="ja-JP" altLang="ja-JP" sz="900">
              <a:solidFill>
                <a:schemeClr val="dk1"/>
              </a:solidFill>
              <a:effectLst/>
              <a:latin typeface="+mn-lt"/>
              <a:ea typeface="+mn-ea"/>
              <a:cs typeface="+mn-cs"/>
            </a:rPr>
            <a:t>公債費については、</a:t>
          </a:r>
          <a:r>
            <a:rPr kumimoji="1" lang="ja-JP" altLang="ja-JP" sz="900">
              <a:solidFill>
                <a:schemeClr val="dk1"/>
              </a:solidFill>
              <a:effectLst/>
              <a:latin typeface="+mn-lt"/>
              <a:ea typeface="+mn-ea"/>
              <a:cs typeface="+mn-cs"/>
            </a:rPr>
            <a:t>償還期間が短い合併特例事業債及び過疎対策事業債の残高が全体残高の</a:t>
          </a:r>
          <a:r>
            <a:rPr kumimoji="1" lang="en-US" altLang="ja-JP" sz="900">
              <a:solidFill>
                <a:schemeClr val="dk1"/>
              </a:solidFill>
              <a:effectLst/>
              <a:latin typeface="+mn-lt"/>
              <a:ea typeface="+mn-ea"/>
              <a:cs typeface="+mn-cs"/>
            </a:rPr>
            <a:t>41.6</a:t>
          </a:r>
          <a:r>
            <a:rPr kumimoji="1" lang="ja-JP" altLang="ja-JP" sz="900">
              <a:solidFill>
                <a:schemeClr val="dk1"/>
              </a:solidFill>
              <a:effectLst/>
              <a:latin typeface="+mn-lt"/>
              <a:ea typeface="+mn-ea"/>
              <a:cs typeface="+mn-cs"/>
            </a:rPr>
            <a:t>％、災害復旧事業債の残高が全体残高の</a:t>
          </a:r>
          <a:r>
            <a:rPr kumimoji="1" lang="en-US" altLang="ja-JP" sz="900">
              <a:solidFill>
                <a:schemeClr val="dk1"/>
              </a:solidFill>
              <a:effectLst/>
              <a:latin typeface="+mn-lt"/>
              <a:ea typeface="+mn-ea"/>
              <a:cs typeface="+mn-cs"/>
            </a:rPr>
            <a:t>23.9</a:t>
          </a:r>
          <a:r>
            <a:rPr kumimoji="1" lang="ja-JP" altLang="ja-JP" sz="900">
              <a:solidFill>
                <a:schemeClr val="dk1"/>
              </a:solidFill>
              <a:effectLst/>
              <a:latin typeface="+mn-lt"/>
              <a:ea typeface="+mn-ea"/>
              <a:cs typeface="+mn-cs"/>
            </a:rPr>
            <a:t>％を占め、</a:t>
          </a:r>
          <a:r>
            <a:rPr lang="ja-JP" altLang="ja-JP" sz="900">
              <a:solidFill>
                <a:schemeClr val="dk1"/>
              </a:solidFill>
              <a:effectLst/>
              <a:latin typeface="+mn-lt"/>
              <a:ea typeface="+mn-ea"/>
              <a:cs typeface="+mn-cs"/>
            </a:rPr>
            <a:t>単年度における償還額が高額になり実質公債費比率を高める要因となっている。元利償還額は年々減少傾向にあったが、</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年度から平成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年度起債の合併特例事業債及び平成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年九州北部豪雨に係る災害</a:t>
          </a:r>
          <a:r>
            <a:rPr kumimoji="1" lang="ja-JP" altLang="en-US" sz="900">
              <a:solidFill>
                <a:schemeClr val="dk1"/>
              </a:solidFill>
              <a:effectLst/>
              <a:latin typeface="+mn-lt"/>
              <a:ea typeface="+mn-ea"/>
              <a:cs typeface="+mn-cs"/>
            </a:rPr>
            <a:t>復旧</a:t>
          </a:r>
          <a:r>
            <a:rPr kumimoji="1" lang="ja-JP" altLang="ja-JP" sz="900">
              <a:solidFill>
                <a:schemeClr val="dk1"/>
              </a:solidFill>
              <a:effectLst/>
              <a:latin typeface="+mn-lt"/>
              <a:ea typeface="+mn-ea"/>
              <a:cs typeface="+mn-cs"/>
            </a:rPr>
            <a:t>事業債等の元利償還開始に伴い増加に転じている。</a:t>
          </a:r>
          <a:r>
            <a:rPr lang="ja-JP" altLang="ja-JP" sz="900">
              <a:solidFill>
                <a:schemeClr val="dk1"/>
              </a:solidFill>
              <a:effectLst/>
              <a:latin typeface="+mn-lt"/>
              <a:ea typeface="+mn-ea"/>
              <a:cs typeface="+mn-cs"/>
            </a:rPr>
            <a:t>類似団体内順位は依然として高い傾向にあるため、今後も新たな起債を抑制することにより、適正な水準を目指す。</a:t>
          </a:r>
          <a:endParaRPr lang="ja-JP" altLang="ja-JP" sz="9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九州北部豪雨、</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西日本豪雨</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R1</a:t>
          </a:r>
          <a:r>
            <a:rPr kumimoji="1" lang="ja-JP" altLang="en-US" sz="1100">
              <a:solidFill>
                <a:sysClr val="windowText" lastClr="000000"/>
              </a:solidFill>
              <a:effectLst/>
              <a:latin typeface="+mn-lt"/>
              <a:ea typeface="+mn-ea"/>
              <a:cs typeface="+mn-cs"/>
            </a:rPr>
            <a:t>秋雨前線</a:t>
          </a:r>
          <a:r>
            <a:rPr kumimoji="1" lang="ja-JP" altLang="ja-JP" sz="1100">
              <a:solidFill>
                <a:sysClr val="windowText" lastClr="000000"/>
              </a:solidFill>
              <a:effectLst/>
              <a:latin typeface="+mn-lt"/>
              <a:ea typeface="+mn-ea"/>
              <a:cs typeface="+mn-cs"/>
            </a:rPr>
            <a:t>豪雨</a:t>
          </a:r>
          <a:r>
            <a:rPr kumimoji="1" lang="ja-JP" altLang="en-US" sz="1100">
              <a:solidFill>
                <a:sysClr val="windowText" lastClr="000000"/>
              </a:solidFill>
              <a:effectLst/>
              <a:latin typeface="+mn-lt"/>
              <a:ea typeface="+mn-ea"/>
              <a:cs typeface="+mn-cs"/>
            </a:rPr>
            <a:t>及び</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梅雨前線豪雨</a:t>
          </a:r>
          <a:r>
            <a:rPr kumimoji="1" lang="ja-JP" altLang="ja-JP" sz="1100">
              <a:solidFill>
                <a:sysClr val="windowText" lastClr="000000"/>
              </a:solidFill>
              <a:effectLst/>
              <a:latin typeface="+mn-lt"/>
              <a:ea typeface="+mn-ea"/>
              <a:cs typeface="+mn-cs"/>
            </a:rPr>
            <a:t>災害に係る災害復旧等の臨時財政需要があったため、実質単年度収支は昨年度比</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4.05</a:t>
          </a:r>
          <a:r>
            <a:rPr kumimoji="1" lang="ja-JP" altLang="ja-JP" sz="1100">
              <a:solidFill>
                <a:sysClr val="windowText" lastClr="000000"/>
              </a:solidFill>
              <a:effectLst/>
              <a:latin typeface="+mn-lt"/>
              <a:ea typeface="+mn-ea"/>
              <a:cs typeface="+mn-cs"/>
            </a:rPr>
            <a:t>ポイントの赤字決算となっているが、財政調整基金の取崩しにより、実質収支は黒字決算となっている。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今後、人口減少等による普通交付税交付額の減少が見込まれると思われ、その状況に備えた財政運営が求められる。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実質連結赤字比率については、</a:t>
          </a:r>
          <a:r>
            <a:rPr kumimoji="1" lang="en-US" altLang="ja-JP" sz="1100">
              <a:solidFill>
                <a:sysClr val="windowText" lastClr="000000"/>
              </a:solidFill>
              <a:effectLst/>
              <a:latin typeface="+mn-lt"/>
              <a:ea typeface="+mn-ea"/>
              <a:cs typeface="+mn-cs"/>
            </a:rPr>
            <a:t>R1</a:t>
          </a:r>
          <a:r>
            <a:rPr kumimoji="1" lang="ja-JP" altLang="ja-JP" sz="1100">
              <a:solidFill>
                <a:sysClr val="windowText" lastClr="000000"/>
              </a:solidFill>
              <a:effectLst/>
              <a:latin typeface="+mn-lt"/>
              <a:ea typeface="+mn-ea"/>
              <a:cs typeface="+mn-cs"/>
            </a:rPr>
            <a:t>簡易水道事業を除いて、毎年度黒字決算となっているが、これは一般会計からの繰出金の増加によるものである。</a:t>
          </a:r>
          <a:r>
            <a:rPr kumimoji="1" lang="en-US" altLang="ja-JP" sz="1100">
              <a:solidFill>
                <a:sysClr val="windowText" lastClr="000000"/>
              </a:solidFill>
              <a:effectLst/>
              <a:latin typeface="+mn-lt"/>
              <a:ea typeface="+mn-ea"/>
              <a:cs typeface="+mn-cs"/>
            </a:rPr>
            <a:t>R1</a:t>
          </a:r>
          <a:r>
            <a:rPr kumimoji="1" lang="ja-JP" altLang="ja-JP" sz="1100">
              <a:solidFill>
                <a:sysClr val="windowText" lastClr="000000"/>
              </a:solidFill>
              <a:effectLst/>
              <a:latin typeface="+mn-lt"/>
              <a:ea typeface="+mn-ea"/>
              <a:cs typeface="+mn-cs"/>
            </a:rPr>
            <a:t>簡易水道事業に係る赤字額については、</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九州北部豪雨災害復旧関連経費（補助対象外）の増により発生したものである。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今後の状況次第では繰出金がさらに増加することも予想され、必要に応じた受益者負担の在り方を検討することが求められる。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また、一般会計においても実質収支比率と同様に今後は普通交付税を含めた一般財源の確保は厳しくなると見込まれるため、今後の状況を注視していく必要がある。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75" thickBot="1">
      <c r="B2" s="182" t="s">
        <v>81</v>
      </c>
      <c r="C2" s="182"/>
      <c r="D2" s="183"/>
    </row>
    <row r="3" spans="1:119" ht="18.75" customHeight="1" thickBot="1">
      <c r="A3" s="181"/>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91</v>
      </c>
      <c r="AZ4" s="413"/>
      <c r="BA4" s="413"/>
      <c r="BB4" s="413"/>
      <c r="BC4" s="413"/>
      <c r="BD4" s="413"/>
      <c r="BE4" s="413"/>
      <c r="BF4" s="413"/>
      <c r="BG4" s="413"/>
      <c r="BH4" s="413"/>
      <c r="BI4" s="413"/>
      <c r="BJ4" s="413"/>
      <c r="BK4" s="413"/>
      <c r="BL4" s="413"/>
      <c r="BM4" s="414"/>
      <c r="BN4" s="415">
        <v>5466490</v>
      </c>
      <c r="BO4" s="416"/>
      <c r="BP4" s="416"/>
      <c r="BQ4" s="416"/>
      <c r="BR4" s="416"/>
      <c r="BS4" s="416"/>
      <c r="BT4" s="416"/>
      <c r="BU4" s="417"/>
      <c r="BV4" s="415">
        <v>5252208</v>
      </c>
      <c r="BW4" s="416"/>
      <c r="BX4" s="416"/>
      <c r="BY4" s="416"/>
      <c r="BZ4" s="416"/>
      <c r="CA4" s="416"/>
      <c r="CB4" s="416"/>
      <c r="CC4" s="417"/>
      <c r="CD4" s="596" t="s">
        <v>92</v>
      </c>
      <c r="CE4" s="597"/>
      <c r="CF4" s="597"/>
      <c r="CG4" s="597"/>
      <c r="CH4" s="597"/>
      <c r="CI4" s="597"/>
      <c r="CJ4" s="597"/>
      <c r="CK4" s="597"/>
      <c r="CL4" s="597"/>
      <c r="CM4" s="597"/>
      <c r="CN4" s="597"/>
      <c r="CO4" s="597"/>
      <c r="CP4" s="597"/>
      <c r="CQ4" s="597"/>
      <c r="CR4" s="597"/>
      <c r="CS4" s="598"/>
      <c r="CT4" s="599">
        <v>4.5999999999999996</v>
      </c>
      <c r="CU4" s="600"/>
      <c r="CV4" s="600"/>
      <c r="CW4" s="600"/>
      <c r="CX4" s="600"/>
      <c r="CY4" s="600"/>
      <c r="CZ4" s="600"/>
      <c r="DA4" s="601"/>
      <c r="DB4" s="599">
        <v>6.6</v>
      </c>
      <c r="DC4" s="600"/>
      <c r="DD4" s="600"/>
      <c r="DE4" s="600"/>
      <c r="DF4" s="600"/>
      <c r="DG4" s="600"/>
      <c r="DH4" s="600"/>
      <c r="DI4" s="601"/>
    </row>
    <row r="5" spans="1:119" ht="18.75" customHeight="1">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5257207</v>
      </c>
      <c r="BO5" s="421"/>
      <c r="BP5" s="421"/>
      <c r="BQ5" s="421"/>
      <c r="BR5" s="421"/>
      <c r="BS5" s="421"/>
      <c r="BT5" s="421"/>
      <c r="BU5" s="422"/>
      <c r="BV5" s="420">
        <v>5030800</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82.7</v>
      </c>
      <c r="CU5" s="391"/>
      <c r="CV5" s="391"/>
      <c r="CW5" s="391"/>
      <c r="CX5" s="391"/>
      <c r="CY5" s="391"/>
      <c r="CZ5" s="391"/>
      <c r="DA5" s="392"/>
      <c r="DB5" s="390">
        <v>85.6</v>
      </c>
      <c r="DC5" s="391"/>
      <c r="DD5" s="391"/>
      <c r="DE5" s="391"/>
      <c r="DF5" s="391"/>
      <c r="DG5" s="391"/>
      <c r="DH5" s="391"/>
      <c r="DI5" s="392"/>
    </row>
    <row r="6" spans="1:119" ht="18.75" customHeight="1">
      <c r="A6" s="181"/>
      <c r="B6" s="576" t="s">
        <v>97</v>
      </c>
      <c r="C6" s="434"/>
      <c r="D6" s="434"/>
      <c r="E6" s="577"/>
      <c r="F6" s="577"/>
      <c r="G6" s="577"/>
      <c r="H6" s="577"/>
      <c r="I6" s="577"/>
      <c r="J6" s="577"/>
      <c r="K6" s="577"/>
      <c r="L6" s="577" t="s">
        <v>98</v>
      </c>
      <c r="M6" s="577"/>
      <c r="N6" s="577"/>
      <c r="O6" s="577"/>
      <c r="P6" s="577"/>
      <c r="Q6" s="577"/>
      <c r="R6" s="458"/>
      <c r="S6" s="458"/>
      <c r="T6" s="458"/>
      <c r="U6" s="458"/>
      <c r="V6" s="583"/>
      <c r="W6" s="511" t="s">
        <v>99</v>
      </c>
      <c r="X6" s="433"/>
      <c r="Y6" s="433"/>
      <c r="Z6" s="433"/>
      <c r="AA6" s="433"/>
      <c r="AB6" s="434"/>
      <c r="AC6" s="588" t="s">
        <v>100</v>
      </c>
      <c r="AD6" s="589"/>
      <c r="AE6" s="589"/>
      <c r="AF6" s="589"/>
      <c r="AG6" s="589"/>
      <c r="AH6" s="589"/>
      <c r="AI6" s="589"/>
      <c r="AJ6" s="589"/>
      <c r="AK6" s="589"/>
      <c r="AL6" s="590"/>
      <c r="AM6" s="489" t="s">
        <v>101</v>
      </c>
      <c r="AN6" s="394"/>
      <c r="AO6" s="394"/>
      <c r="AP6" s="394"/>
      <c r="AQ6" s="394"/>
      <c r="AR6" s="394"/>
      <c r="AS6" s="394"/>
      <c r="AT6" s="395"/>
      <c r="AU6" s="477" t="s">
        <v>102</v>
      </c>
      <c r="AV6" s="478"/>
      <c r="AW6" s="478"/>
      <c r="AX6" s="478"/>
      <c r="AY6" s="400" t="s">
        <v>103</v>
      </c>
      <c r="AZ6" s="401"/>
      <c r="BA6" s="401"/>
      <c r="BB6" s="401"/>
      <c r="BC6" s="401"/>
      <c r="BD6" s="401"/>
      <c r="BE6" s="401"/>
      <c r="BF6" s="401"/>
      <c r="BG6" s="401"/>
      <c r="BH6" s="401"/>
      <c r="BI6" s="401"/>
      <c r="BJ6" s="401"/>
      <c r="BK6" s="401"/>
      <c r="BL6" s="401"/>
      <c r="BM6" s="402"/>
      <c r="BN6" s="420">
        <v>209283</v>
      </c>
      <c r="BO6" s="421"/>
      <c r="BP6" s="421"/>
      <c r="BQ6" s="421"/>
      <c r="BR6" s="421"/>
      <c r="BS6" s="421"/>
      <c r="BT6" s="421"/>
      <c r="BU6" s="422"/>
      <c r="BV6" s="420">
        <v>221408</v>
      </c>
      <c r="BW6" s="421"/>
      <c r="BX6" s="421"/>
      <c r="BY6" s="421"/>
      <c r="BZ6" s="421"/>
      <c r="CA6" s="421"/>
      <c r="CB6" s="421"/>
      <c r="CC6" s="422"/>
      <c r="CD6" s="429" t="s">
        <v>104</v>
      </c>
      <c r="CE6" s="430"/>
      <c r="CF6" s="430"/>
      <c r="CG6" s="430"/>
      <c r="CH6" s="430"/>
      <c r="CI6" s="430"/>
      <c r="CJ6" s="430"/>
      <c r="CK6" s="430"/>
      <c r="CL6" s="430"/>
      <c r="CM6" s="430"/>
      <c r="CN6" s="430"/>
      <c r="CO6" s="430"/>
      <c r="CP6" s="430"/>
      <c r="CQ6" s="430"/>
      <c r="CR6" s="430"/>
      <c r="CS6" s="431"/>
      <c r="CT6" s="573">
        <v>84.8</v>
      </c>
      <c r="CU6" s="574"/>
      <c r="CV6" s="574"/>
      <c r="CW6" s="574"/>
      <c r="CX6" s="574"/>
      <c r="CY6" s="574"/>
      <c r="CZ6" s="574"/>
      <c r="DA6" s="575"/>
      <c r="DB6" s="573">
        <v>87.9</v>
      </c>
      <c r="DC6" s="574"/>
      <c r="DD6" s="574"/>
      <c r="DE6" s="574"/>
      <c r="DF6" s="574"/>
      <c r="DG6" s="574"/>
      <c r="DH6" s="574"/>
      <c r="DI6" s="575"/>
    </row>
    <row r="7" spans="1:119" ht="18.75" customHeight="1">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105</v>
      </c>
      <c r="AN7" s="394"/>
      <c r="AO7" s="394"/>
      <c r="AP7" s="394"/>
      <c r="AQ7" s="394"/>
      <c r="AR7" s="394"/>
      <c r="AS7" s="394"/>
      <c r="AT7" s="395"/>
      <c r="AU7" s="477" t="s">
        <v>106</v>
      </c>
      <c r="AV7" s="478"/>
      <c r="AW7" s="478"/>
      <c r="AX7" s="478"/>
      <c r="AY7" s="400" t="s">
        <v>107</v>
      </c>
      <c r="AZ7" s="401"/>
      <c r="BA7" s="401"/>
      <c r="BB7" s="401"/>
      <c r="BC7" s="401"/>
      <c r="BD7" s="401"/>
      <c r="BE7" s="401"/>
      <c r="BF7" s="401"/>
      <c r="BG7" s="401"/>
      <c r="BH7" s="401"/>
      <c r="BI7" s="401"/>
      <c r="BJ7" s="401"/>
      <c r="BK7" s="401"/>
      <c r="BL7" s="401"/>
      <c r="BM7" s="402"/>
      <c r="BN7" s="420">
        <v>141033</v>
      </c>
      <c r="BO7" s="421"/>
      <c r="BP7" s="421"/>
      <c r="BQ7" s="421"/>
      <c r="BR7" s="421"/>
      <c r="BS7" s="421"/>
      <c r="BT7" s="421"/>
      <c r="BU7" s="422"/>
      <c r="BV7" s="420">
        <v>129515</v>
      </c>
      <c r="BW7" s="421"/>
      <c r="BX7" s="421"/>
      <c r="BY7" s="421"/>
      <c r="BZ7" s="421"/>
      <c r="CA7" s="421"/>
      <c r="CB7" s="421"/>
      <c r="CC7" s="422"/>
      <c r="CD7" s="429" t="s">
        <v>108</v>
      </c>
      <c r="CE7" s="430"/>
      <c r="CF7" s="430"/>
      <c r="CG7" s="430"/>
      <c r="CH7" s="430"/>
      <c r="CI7" s="430"/>
      <c r="CJ7" s="430"/>
      <c r="CK7" s="430"/>
      <c r="CL7" s="430"/>
      <c r="CM7" s="430"/>
      <c r="CN7" s="430"/>
      <c r="CO7" s="430"/>
      <c r="CP7" s="430"/>
      <c r="CQ7" s="430"/>
      <c r="CR7" s="430"/>
      <c r="CS7" s="431"/>
      <c r="CT7" s="420">
        <v>1488745</v>
      </c>
      <c r="CU7" s="421"/>
      <c r="CV7" s="421"/>
      <c r="CW7" s="421"/>
      <c r="CX7" s="421"/>
      <c r="CY7" s="421"/>
      <c r="CZ7" s="421"/>
      <c r="DA7" s="422"/>
      <c r="DB7" s="420">
        <v>1398839</v>
      </c>
      <c r="DC7" s="421"/>
      <c r="DD7" s="421"/>
      <c r="DE7" s="421"/>
      <c r="DF7" s="421"/>
      <c r="DG7" s="421"/>
      <c r="DH7" s="421"/>
      <c r="DI7" s="422"/>
    </row>
    <row r="8" spans="1:119" ht="18.75" customHeight="1" thickBot="1">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109</v>
      </c>
      <c r="AN8" s="394"/>
      <c r="AO8" s="394"/>
      <c r="AP8" s="394"/>
      <c r="AQ8" s="394"/>
      <c r="AR8" s="394"/>
      <c r="AS8" s="394"/>
      <c r="AT8" s="395"/>
      <c r="AU8" s="477" t="s">
        <v>110</v>
      </c>
      <c r="AV8" s="478"/>
      <c r="AW8" s="478"/>
      <c r="AX8" s="478"/>
      <c r="AY8" s="400" t="s">
        <v>111</v>
      </c>
      <c r="AZ8" s="401"/>
      <c r="BA8" s="401"/>
      <c r="BB8" s="401"/>
      <c r="BC8" s="401"/>
      <c r="BD8" s="401"/>
      <c r="BE8" s="401"/>
      <c r="BF8" s="401"/>
      <c r="BG8" s="401"/>
      <c r="BH8" s="401"/>
      <c r="BI8" s="401"/>
      <c r="BJ8" s="401"/>
      <c r="BK8" s="401"/>
      <c r="BL8" s="401"/>
      <c r="BM8" s="402"/>
      <c r="BN8" s="420">
        <v>68250</v>
      </c>
      <c r="BO8" s="421"/>
      <c r="BP8" s="421"/>
      <c r="BQ8" s="421"/>
      <c r="BR8" s="421"/>
      <c r="BS8" s="421"/>
      <c r="BT8" s="421"/>
      <c r="BU8" s="422"/>
      <c r="BV8" s="420">
        <v>91893</v>
      </c>
      <c r="BW8" s="421"/>
      <c r="BX8" s="421"/>
      <c r="BY8" s="421"/>
      <c r="BZ8" s="421"/>
      <c r="CA8" s="421"/>
      <c r="CB8" s="421"/>
      <c r="CC8" s="422"/>
      <c r="CD8" s="429" t="s">
        <v>112</v>
      </c>
      <c r="CE8" s="430"/>
      <c r="CF8" s="430"/>
      <c r="CG8" s="430"/>
      <c r="CH8" s="430"/>
      <c r="CI8" s="430"/>
      <c r="CJ8" s="430"/>
      <c r="CK8" s="430"/>
      <c r="CL8" s="430"/>
      <c r="CM8" s="430"/>
      <c r="CN8" s="430"/>
      <c r="CO8" s="430"/>
      <c r="CP8" s="430"/>
      <c r="CQ8" s="430"/>
      <c r="CR8" s="430"/>
      <c r="CS8" s="431"/>
      <c r="CT8" s="533">
        <v>0.13</v>
      </c>
      <c r="CU8" s="534"/>
      <c r="CV8" s="534"/>
      <c r="CW8" s="534"/>
      <c r="CX8" s="534"/>
      <c r="CY8" s="534"/>
      <c r="CZ8" s="534"/>
      <c r="DA8" s="535"/>
      <c r="DB8" s="533">
        <v>0.13</v>
      </c>
      <c r="DC8" s="534"/>
      <c r="DD8" s="534"/>
      <c r="DE8" s="534"/>
      <c r="DF8" s="534"/>
      <c r="DG8" s="534"/>
      <c r="DH8" s="534"/>
      <c r="DI8" s="535"/>
    </row>
    <row r="9" spans="1:119" ht="18.75" customHeight="1" thickBot="1">
      <c r="A9" s="181"/>
      <c r="B9" s="562" t="s">
        <v>113</v>
      </c>
      <c r="C9" s="563"/>
      <c r="D9" s="563"/>
      <c r="E9" s="563"/>
      <c r="F9" s="563"/>
      <c r="G9" s="563"/>
      <c r="H9" s="563"/>
      <c r="I9" s="563"/>
      <c r="J9" s="563"/>
      <c r="K9" s="483"/>
      <c r="L9" s="564" t="s">
        <v>114</v>
      </c>
      <c r="M9" s="565"/>
      <c r="N9" s="565"/>
      <c r="O9" s="565"/>
      <c r="P9" s="565"/>
      <c r="Q9" s="566"/>
      <c r="R9" s="567">
        <v>1899</v>
      </c>
      <c r="S9" s="568"/>
      <c r="T9" s="568"/>
      <c r="U9" s="568"/>
      <c r="V9" s="569"/>
      <c r="W9" s="499" t="s">
        <v>115</v>
      </c>
      <c r="X9" s="500"/>
      <c r="Y9" s="500"/>
      <c r="Z9" s="500"/>
      <c r="AA9" s="500"/>
      <c r="AB9" s="500"/>
      <c r="AC9" s="500"/>
      <c r="AD9" s="500"/>
      <c r="AE9" s="500"/>
      <c r="AF9" s="500"/>
      <c r="AG9" s="500"/>
      <c r="AH9" s="500"/>
      <c r="AI9" s="500"/>
      <c r="AJ9" s="500"/>
      <c r="AK9" s="500"/>
      <c r="AL9" s="570"/>
      <c r="AM9" s="489" t="s">
        <v>116</v>
      </c>
      <c r="AN9" s="394"/>
      <c r="AO9" s="394"/>
      <c r="AP9" s="394"/>
      <c r="AQ9" s="394"/>
      <c r="AR9" s="394"/>
      <c r="AS9" s="394"/>
      <c r="AT9" s="395"/>
      <c r="AU9" s="477" t="s">
        <v>106</v>
      </c>
      <c r="AV9" s="478"/>
      <c r="AW9" s="478"/>
      <c r="AX9" s="478"/>
      <c r="AY9" s="400" t="s">
        <v>117</v>
      </c>
      <c r="AZ9" s="401"/>
      <c r="BA9" s="401"/>
      <c r="BB9" s="401"/>
      <c r="BC9" s="401"/>
      <c r="BD9" s="401"/>
      <c r="BE9" s="401"/>
      <c r="BF9" s="401"/>
      <c r="BG9" s="401"/>
      <c r="BH9" s="401"/>
      <c r="BI9" s="401"/>
      <c r="BJ9" s="401"/>
      <c r="BK9" s="401"/>
      <c r="BL9" s="401"/>
      <c r="BM9" s="402"/>
      <c r="BN9" s="420">
        <v>-23643</v>
      </c>
      <c r="BO9" s="421"/>
      <c r="BP9" s="421"/>
      <c r="BQ9" s="421"/>
      <c r="BR9" s="421"/>
      <c r="BS9" s="421"/>
      <c r="BT9" s="421"/>
      <c r="BU9" s="422"/>
      <c r="BV9" s="420">
        <v>-9196</v>
      </c>
      <c r="BW9" s="421"/>
      <c r="BX9" s="421"/>
      <c r="BY9" s="421"/>
      <c r="BZ9" s="421"/>
      <c r="CA9" s="421"/>
      <c r="CB9" s="421"/>
      <c r="CC9" s="422"/>
      <c r="CD9" s="429" t="s">
        <v>118</v>
      </c>
      <c r="CE9" s="430"/>
      <c r="CF9" s="430"/>
      <c r="CG9" s="430"/>
      <c r="CH9" s="430"/>
      <c r="CI9" s="430"/>
      <c r="CJ9" s="430"/>
      <c r="CK9" s="430"/>
      <c r="CL9" s="430"/>
      <c r="CM9" s="430"/>
      <c r="CN9" s="430"/>
      <c r="CO9" s="430"/>
      <c r="CP9" s="430"/>
      <c r="CQ9" s="430"/>
      <c r="CR9" s="430"/>
      <c r="CS9" s="431"/>
      <c r="CT9" s="390">
        <v>10.199999999999999</v>
      </c>
      <c r="CU9" s="391"/>
      <c r="CV9" s="391"/>
      <c r="CW9" s="391"/>
      <c r="CX9" s="391"/>
      <c r="CY9" s="391"/>
      <c r="CZ9" s="391"/>
      <c r="DA9" s="392"/>
      <c r="DB9" s="390">
        <v>9.6</v>
      </c>
      <c r="DC9" s="391"/>
      <c r="DD9" s="391"/>
      <c r="DE9" s="391"/>
      <c r="DF9" s="391"/>
      <c r="DG9" s="391"/>
      <c r="DH9" s="391"/>
      <c r="DI9" s="392"/>
    </row>
    <row r="10" spans="1:119" ht="18.75" customHeight="1" thickBot="1">
      <c r="A10" s="181"/>
      <c r="B10" s="562"/>
      <c r="C10" s="563"/>
      <c r="D10" s="563"/>
      <c r="E10" s="563"/>
      <c r="F10" s="563"/>
      <c r="G10" s="563"/>
      <c r="H10" s="563"/>
      <c r="I10" s="563"/>
      <c r="J10" s="563"/>
      <c r="K10" s="483"/>
      <c r="L10" s="393" t="s">
        <v>119</v>
      </c>
      <c r="M10" s="394"/>
      <c r="N10" s="394"/>
      <c r="O10" s="394"/>
      <c r="P10" s="394"/>
      <c r="Q10" s="395"/>
      <c r="R10" s="396">
        <v>2174</v>
      </c>
      <c r="S10" s="397"/>
      <c r="T10" s="397"/>
      <c r="U10" s="397"/>
      <c r="V10" s="399"/>
      <c r="W10" s="571"/>
      <c r="X10" s="382"/>
      <c r="Y10" s="382"/>
      <c r="Z10" s="382"/>
      <c r="AA10" s="382"/>
      <c r="AB10" s="382"/>
      <c r="AC10" s="382"/>
      <c r="AD10" s="382"/>
      <c r="AE10" s="382"/>
      <c r="AF10" s="382"/>
      <c r="AG10" s="382"/>
      <c r="AH10" s="382"/>
      <c r="AI10" s="382"/>
      <c r="AJ10" s="382"/>
      <c r="AK10" s="382"/>
      <c r="AL10" s="572"/>
      <c r="AM10" s="489" t="s">
        <v>120</v>
      </c>
      <c r="AN10" s="394"/>
      <c r="AO10" s="394"/>
      <c r="AP10" s="394"/>
      <c r="AQ10" s="394"/>
      <c r="AR10" s="394"/>
      <c r="AS10" s="394"/>
      <c r="AT10" s="395"/>
      <c r="AU10" s="477" t="s">
        <v>121</v>
      </c>
      <c r="AV10" s="478"/>
      <c r="AW10" s="478"/>
      <c r="AX10" s="478"/>
      <c r="AY10" s="400" t="s">
        <v>122</v>
      </c>
      <c r="AZ10" s="401"/>
      <c r="BA10" s="401"/>
      <c r="BB10" s="401"/>
      <c r="BC10" s="401"/>
      <c r="BD10" s="401"/>
      <c r="BE10" s="401"/>
      <c r="BF10" s="401"/>
      <c r="BG10" s="401"/>
      <c r="BH10" s="401"/>
      <c r="BI10" s="401"/>
      <c r="BJ10" s="401"/>
      <c r="BK10" s="401"/>
      <c r="BL10" s="401"/>
      <c r="BM10" s="402"/>
      <c r="BN10" s="420">
        <v>2568</v>
      </c>
      <c r="BO10" s="421"/>
      <c r="BP10" s="421"/>
      <c r="BQ10" s="421"/>
      <c r="BR10" s="421"/>
      <c r="BS10" s="421"/>
      <c r="BT10" s="421"/>
      <c r="BU10" s="422"/>
      <c r="BV10" s="420">
        <v>2146</v>
      </c>
      <c r="BW10" s="421"/>
      <c r="BX10" s="421"/>
      <c r="BY10" s="421"/>
      <c r="BZ10" s="421"/>
      <c r="CA10" s="421"/>
      <c r="CB10" s="421"/>
      <c r="CC10" s="422"/>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62"/>
      <c r="C11" s="563"/>
      <c r="D11" s="563"/>
      <c r="E11" s="563"/>
      <c r="F11" s="563"/>
      <c r="G11" s="563"/>
      <c r="H11" s="563"/>
      <c r="I11" s="563"/>
      <c r="J11" s="563"/>
      <c r="K11" s="483"/>
      <c r="L11" s="466" t="s">
        <v>124</v>
      </c>
      <c r="M11" s="467"/>
      <c r="N11" s="467"/>
      <c r="O11" s="467"/>
      <c r="P11" s="467"/>
      <c r="Q11" s="468"/>
      <c r="R11" s="559" t="s">
        <v>125</v>
      </c>
      <c r="S11" s="560"/>
      <c r="T11" s="560"/>
      <c r="U11" s="560"/>
      <c r="V11" s="561"/>
      <c r="W11" s="571"/>
      <c r="X11" s="382"/>
      <c r="Y11" s="382"/>
      <c r="Z11" s="382"/>
      <c r="AA11" s="382"/>
      <c r="AB11" s="382"/>
      <c r="AC11" s="382"/>
      <c r="AD11" s="382"/>
      <c r="AE11" s="382"/>
      <c r="AF11" s="382"/>
      <c r="AG11" s="382"/>
      <c r="AH11" s="382"/>
      <c r="AI11" s="382"/>
      <c r="AJ11" s="382"/>
      <c r="AK11" s="382"/>
      <c r="AL11" s="572"/>
      <c r="AM11" s="489" t="s">
        <v>126</v>
      </c>
      <c r="AN11" s="394"/>
      <c r="AO11" s="394"/>
      <c r="AP11" s="394"/>
      <c r="AQ11" s="394"/>
      <c r="AR11" s="394"/>
      <c r="AS11" s="394"/>
      <c r="AT11" s="395"/>
      <c r="AU11" s="477" t="s">
        <v>127</v>
      </c>
      <c r="AV11" s="478"/>
      <c r="AW11" s="478"/>
      <c r="AX11" s="478"/>
      <c r="AY11" s="400" t="s">
        <v>128</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129</v>
      </c>
      <c r="CE11" s="430"/>
      <c r="CF11" s="430"/>
      <c r="CG11" s="430"/>
      <c r="CH11" s="430"/>
      <c r="CI11" s="430"/>
      <c r="CJ11" s="430"/>
      <c r="CK11" s="430"/>
      <c r="CL11" s="430"/>
      <c r="CM11" s="430"/>
      <c r="CN11" s="430"/>
      <c r="CO11" s="430"/>
      <c r="CP11" s="430"/>
      <c r="CQ11" s="430"/>
      <c r="CR11" s="430"/>
      <c r="CS11" s="431"/>
      <c r="CT11" s="533" t="s">
        <v>130</v>
      </c>
      <c r="CU11" s="534"/>
      <c r="CV11" s="534"/>
      <c r="CW11" s="534"/>
      <c r="CX11" s="534"/>
      <c r="CY11" s="534"/>
      <c r="CZ11" s="534"/>
      <c r="DA11" s="535"/>
      <c r="DB11" s="533" t="s">
        <v>130</v>
      </c>
      <c r="DC11" s="534"/>
      <c r="DD11" s="534"/>
      <c r="DE11" s="534"/>
      <c r="DF11" s="534"/>
      <c r="DG11" s="534"/>
      <c r="DH11" s="534"/>
      <c r="DI11" s="535"/>
    </row>
    <row r="12" spans="1:119" ht="18.75" customHeight="1">
      <c r="A12" s="181"/>
      <c r="B12" s="536" t="s">
        <v>131</v>
      </c>
      <c r="C12" s="537"/>
      <c r="D12" s="537"/>
      <c r="E12" s="537"/>
      <c r="F12" s="537"/>
      <c r="G12" s="537"/>
      <c r="H12" s="537"/>
      <c r="I12" s="537"/>
      <c r="J12" s="537"/>
      <c r="K12" s="538"/>
      <c r="L12" s="545" t="s">
        <v>132</v>
      </c>
      <c r="M12" s="546"/>
      <c r="N12" s="546"/>
      <c r="O12" s="546"/>
      <c r="P12" s="546"/>
      <c r="Q12" s="547"/>
      <c r="R12" s="548">
        <v>2013</v>
      </c>
      <c r="S12" s="549"/>
      <c r="T12" s="549"/>
      <c r="U12" s="549"/>
      <c r="V12" s="550"/>
      <c r="W12" s="551" t="s">
        <v>1</v>
      </c>
      <c r="X12" s="478"/>
      <c r="Y12" s="478"/>
      <c r="Z12" s="478"/>
      <c r="AA12" s="478"/>
      <c r="AB12" s="552"/>
      <c r="AC12" s="553" t="s">
        <v>133</v>
      </c>
      <c r="AD12" s="554"/>
      <c r="AE12" s="554"/>
      <c r="AF12" s="554"/>
      <c r="AG12" s="555"/>
      <c r="AH12" s="553" t="s">
        <v>134</v>
      </c>
      <c r="AI12" s="554"/>
      <c r="AJ12" s="554"/>
      <c r="AK12" s="554"/>
      <c r="AL12" s="556"/>
      <c r="AM12" s="489" t="s">
        <v>135</v>
      </c>
      <c r="AN12" s="394"/>
      <c r="AO12" s="394"/>
      <c r="AP12" s="394"/>
      <c r="AQ12" s="394"/>
      <c r="AR12" s="394"/>
      <c r="AS12" s="394"/>
      <c r="AT12" s="395"/>
      <c r="AU12" s="477" t="s">
        <v>136</v>
      </c>
      <c r="AV12" s="478"/>
      <c r="AW12" s="478"/>
      <c r="AX12" s="478"/>
      <c r="AY12" s="400" t="s">
        <v>137</v>
      </c>
      <c r="AZ12" s="401"/>
      <c r="BA12" s="401"/>
      <c r="BB12" s="401"/>
      <c r="BC12" s="401"/>
      <c r="BD12" s="401"/>
      <c r="BE12" s="401"/>
      <c r="BF12" s="401"/>
      <c r="BG12" s="401"/>
      <c r="BH12" s="401"/>
      <c r="BI12" s="401"/>
      <c r="BJ12" s="401"/>
      <c r="BK12" s="401"/>
      <c r="BL12" s="401"/>
      <c r="BM12" s="402"/>
      <c r="BN12" s="420">
        <v>100000</v>
      </c>
      <c r="BO12" s="421"/>
      <c r="BP12" s="421"/>
      <c r="BQ12" s="421"/>
      <c r="BR12" s="421"/>
      <c r="BS12" s="421"/>
      <c r="BT12" s="421"/>
      <c r="BU12" s="422"/>
      <c r="BV12" s="420">
        <v>50000</v>
      </c>
      <c r="BW12" s="421"/>
      <c r="BX12" s="421"/>
      <c r="BY12" s="421"/>
      <c r="BZ12" s="421"/>
      <c r="CA12" s="421"/>
      <c r="CB12" s="421"/>
      <c r="CC12" s="422"/>
      <c r="CD12" s="429" t="s">
        <v>138</v>
      </c>
      <c r="CE12" s="430"/>
      <c r="CF12" s="430"/>
      <c r="CG12" s="430"/>
      <c r="CH12" s="430"/>
      <c r="CI12" s="430"/>
      <c r="CJ12" s="430"/>
      <c r="CK12" s="430"/>
      <c r="CL12" s="430"/>
      <c r="CM12" s="430"/>
      <c r="CN12" s="430"/>
      <c r="CO12" s="430"/>
      <c r="CP12" s="430"/>
      <c r="CQ12" s="430"/>
      <c r="CR12" s="430"/>
      <c r="CS12" s="431"/>
      <c r="CT12" s="533" t="s">
        <v>139</v>
      </c>
      <c r="CU12" s="534"/>
      <c r="CV12" s="534"/>
      <c r="CW12" s="534"/>
      <c r="CX12" s="534"/>
      <c r="CY12" s="534"/>
      <c r="CZ12" s="534"/>
      <c r="DA12" s="535"/>
      <c r="DB12" s="533" t="s">
        <v>139</v>
      </c>
      <c r="DC12" s="534"/>
      <c r="DD12" s="534"/>
      <c r="DE12" s="534"/>
      <c r="DF12" s="534"/>
      <c r="DG12" s="534"/>
      <c r="DH12" s="534"/>
      <c r="DI12" s="535"/>
    </row>
    <row r="13" spans="1:119" ht="18.75" customHeight="1">
      <c r="A13" s="181"/>
      <c r="B13" s="539"/>
      <c r="C13" s="540"/>
      <c r="D13" s="540"/>
      <c r="E13" s="540"/>
      <c r="F13" s="540"/>
      <c r="G13" s="540"/>
      <c r="H13" s="540"/>
      <c r="I13" s="540"/>
      <c r="J13" s="540"/>
      <c r="K13" s="541"/>
      <c r="L13" s="190"/>
      <c r="M13" s="520" t="s">
        <v>140</v>
      </c>
      <c r="N13" s="521"/>
      <c r="O13" s="521"/>
      <c r="P13" s="521"/>
      <c r="Q13" s="522"/>
      <c r="R13" s="523">
        <v>2001</v>
      </c>
      <c r="S13" s="524"/>
      <c r="T13" s="524"/>
      <c r="U13" s="524"/>
      <c r="V13" s="525"/>
      <c r="W13" s="511" t="s">
        <v>141</v>
      </c>
      <c r="X13" s="433"/>
      <c r="Y13" s="433"/>
      <c r="Z13" s="433"/>
      <c r="AA13" s="433"/>
      <c r="AB13" s="434"/>
      <c r="AC13" s="396">
        <v>214</v>
      </c>
      <c r="AD13" s="397"/>
      <c r="AE13" s="397"/>
      <c r="AF13" s="397"/>
      <c r="AG13" s="398"/>
      <c r="AH13" s="396">
        <v>197</v>
      </c>
      <c r="AI13" s="397"/>
      <c r="AJ13" s="397"/>
      <c r="AK13" s="397"/>
      <c r="AL13" s="399"/>
      <c r="AM13" s="489" t="s">
        <v>142</v>
      </c>
      <c r="AN13" s="394"/>
      <c r="AO13" s="394"/>
      <c r="AP13" s="394"/>
      <c r="AQ13" s="394"/>
      <c r="AR13" s="394"/>
      <c r="AS13" s="394"/>
      <c r="AT13" s="395"/>
      <c r="AU13" s="477" t="s">
        <v>136</v>
      </c>
      <c r="AV13" s="478"/>
      <c r="AW13" s="478"/>
      <c r="AX13" s="478"/>
      <c r="AY13" s="400" t="s">
        <v>143</v>
      </c>
      <c r="AZ13" s="401"/>
      <c r="BA13" s="401"/>
      <c r="BB13" s="401"/>
      <c r="BC13" s="401"/>
      <c r="BD13" s="401"/>
      <c r="BE13" s="401"/>
      <c r="BF13" s="401"/>
      <c r="BG13" s="401"/>
      <c r="BH13" s="401"/>
      <c r="BI13" s="401"/>
      <c r="BJ13" s="401"/>
      <c r="BK13" s="401"/>
      <c r="BL13" s="401"/>
      <c r="BM13" s="402"/>
      <c r="BN13" s="420">
        <v>-121075</v>
      </c>
      <c r="BO13" s="421"/>
      <c r="BP13" s="421"/>
      <c r="BQ13" s="421"/>
      <c r="BR13" s="421"/>
      <c r="BS13" s="421"/>
      <c r="BT13" s="421"/>
      <c r="BU13" s="422"/>
      <c r="BV13" s="420">
        <v>-57050</v>
      </c>
      <c r="BW13" s="421"/>
      <c r="BX13" s="421"/>
      <c r="BY13" s="421"/>
      <c r="BZ13" s="421"/>
      <c r="CA13" s="421"/>
      <c r="CB13" s="421"/>
      <c r="CC13" s="422"/>
      <c r="CD13" s="429" t="s">
        <v>144</v>
      </c>
      <c r="CE13" s="430"/>
      <c r="CF13" s="430"/>
      <c r="CG13" s="430"/>
      <c r="CH13" s="430"/>
      <c r="CI13" s="430"/>
      <c r="CJ13" s="430"/>
      <c r="CK13" s="430"/>
      <c r="CL13" s="430"/>
      <c r="CM13" s="430"/>
      <c r="CN13" s="430"/>
      <c r="CO13" s="430"/>
      <c r="CP13" s="430"/>
      <c r="CQ13" s="430"/>
      <c r="CR13" s="430"/>
      <c r="CS13" s="431"/>
      <c r="CT13" s="390">
        <v>6.2</v>
      </c>
      <c r="CU13" s="391"/>
      <c r="CV13" s="391"/>
      <c r="CW13" s="391"/>
      <c r="CX13" s="391"/>
      <c r="CY13" s="391"/>
      <c r="CZ13" s="391"/>
      <c r="DA13" s="392"/>
      <c r="DB13" s="390">
        <v>5.9</v>
      </c>
      <c r="DC13" s="391"/>
      <c r="DD13" s="391"/>
      <c r="DE13" s="391"/>
      <c r="DF13" s="391"/>
      <c r="DG13" s="391"/>
      <c r="DH13" s="391"/>
      <c r="DI13" s="392"/>
    </row>
    <row r="14" spans="1:119" ht="18.75" customHeight="1" thickBot="1">
      <c r="A14" s="181"/>
      <c r="B14" s="539"/>
      <c r="C14" s="540"/>
      <c r="D14" s="540"/>
      <c r="E14" s="540"/>
      <c r="F14" s="540"/>
      <c r="G14" s="540"/>
      <c r="H14" s="540"/>
      <c r="I14" s="540"/>
      <c r="J14" s="540"/>
      <c r="K14" s="541"/>
      <c r="L14" s="513" t="s">
        <v>145</v>
      </c>
      <c r="M14" s="557"/>
      <c r="N14" s="557"/>
      <c r="O14" s="557"/>
      <c r="P14" s="557"/>
      <c r="Q14" s="558"/>
      <c r="R14" s="523">
        <v>2082</v>
      </c>
      <c r="S14" s="524"/>
      <c r="T14" s="524"/>
      <c r="U14" s="524"/>
      <c r="V14" s="525"/>
      <c r="W14" s="526"/>
      <c r="X14" s="436"/>
      <c r="Y14" s="436"/>
      <c r="Z14" s="436"/>
      <c r="AA14" s="436"/>
      <c r="AB14" s="437"/>
      <c r="AC14" s="516">
        <v>19.100000000000001</v>
      </c>
      <c r="AD14" s="517"/>
      <c r="AE14" s="517"/>
      <c r="AF14" s="517"/>
      <c r="AG14" s="518"/>
      <c r="AH14" s="516">
        <v>17</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146</v>
      </c>
      <c r="CE14" s="427"/>
      <c r="CF14" s="427"/>
      <c r="CG14" s="427"/>
      <c r="CH14" s="427"/>
      <c r="CI14" s="427"/>
      <c r="CJ14" s="427"/>
      <c r="CK14" s="427"/>
      <c r="CL14" s="427"/>
      <c r="CM14" s="427"/>
      <c r="CN14" s="427"/>
      <c r="CO14" s="427"/>
      <c r="CP14" s="427"/>
      <c r="CQ14" s="427"/>
      <c r="CR14" s="427"/>
      <c r="CS14" s="428"/>
      <c r="CT14" s="527" t="s">
        <v>139</v>
      </c>
      <c r="CU14" s="528"/>
      <c r="CV14" s="528"/>
      <c r="CW14" s="528"/>
      <c r="CX14" s="528"/>
      <c r="CY14" s="528"/>
      <c r="CZ14" s="528"/>
      <c r="DA14" s="529"/>
      <c r="DB14" s="527" t="s">
        <v>130</v>
      </c>
      <c r="DC14" s="528"/>
      <c r="DD14" s="528"/>
      <c r="DE14" s="528"/>
      <c r="DF14" s="528"/>
      <c r="DG14" s="528"/>
      <c r="DH14" s="528"/>
      <c r="DI14" s="529"/>
    </row>
    <row r="15" spans="1:119" ht="18.75" customHeight="1">
      <c r="A15" s="181"/>
      <c r="B15" s="539"/>
      <c r="C15" s="540"/>
      <c r="D15" s="540"/>
      <c r="E15" s="540"/>
      <c r="F15" s="540"/>
      <c r="G15" s="540"/>
      <c r="H15" s="540"/>
      <c r="I15" s="540"/>
      <c r="J15" s="540"/>
      <c r="K15" s="541"/>
      <c r="L15" s="190"/>
      <c r="M15" s="520" t="s">
        <v>140</v>
      </c>
      <c r="N15" s="521"/>
      <c r="O15" s="521"/>
      <c r="P15" s="521"/>
      <c r="Q15" s="522"/>
      <c r="R15" s="523">
        <v>2070</v>
      </c>
      <c r="S15" s="524"/>
      <c r="T15" s="524"/>
      <c r="U15" s="524"/>
      <c r="V15" s="525"/>
      <c r="W15" s="511" t="s">
        <v>147</v>
      </c>
      <c r="X15" s="433"/>
      <c r="Y15" s="433"/>
      <c r="Z15" s="433"/>
      <c r="AA15" s="433"/>
      <c r="AB15" s="434"/>
      <c r="AC15" s="396">
        <v>329</v>
      </c>
      <c r="AD15" s="397"/>
      <c r="AE15" s="397"/>
      <c r="AF15" s="397"/>
      <c r="AG15" s="398"/>
      <c r="AH15" s="396">
        <v>341</v>
      </c>
      <c r="AI15" s="397"/>
      <c r="AJ15" s="397"/>
      <c r="AK15" s="397"/>
      <c r="AL15" s="399"/>
      <c r="AM15" s="489"/>
      <c r="AN15" s="394"/>
      <c r="AO15" s="394"/>
      <c r="AP15" s="394"/>
      <c r="AQ15" s="394"/>
      <c r="AR15" s="394"/>
      <c r="AS15" s="394"/>
      <c r="AT15" s="395"/>
      <c r="AU15" s="477"/>
      <c r="AV15" s="478"/>
      <c r="AW15" s="478"/>
      <c r="AX15" s="478"/>
      <c r="AY15" s="412" t="s">
        <v>148</v>
      </c>
      <c r="AZ15" s="413"/>
      <c r="BA15" s="413"/>
      <c r="BB15" s="413"/>
      <c r="BC15" s="413"/>
      <c r="BD15" s="413"/>
      <c r="BE15" s="413"/>
      <c r="BF15" s="413"/>
      <c r="BG15" s="413"/>
      <c r="BH15" s="413"/>
      <c r="BI15" s="413"/>
      <c r="BJ15" s="413"/>
      <c r="BK15" s="413"/>
      <c r="BL15" s="413"/>
      <c r="BM15" s="414"/>
      <c r="BN15" s="415">
        <v>191986</v>
      </c>
      <c r="BO15" s="416"/>
      <c r="BP15" s="416"/>
      <c r="BQ15" s="416"/>
      <c r="BR15" s="416"/>
      <c r="BS15" s="416"/>
      <c r="BT15" s="416"/>
      <c r="BU15" s="417"/>
      <c r="BV15" s="415">
        <v>176228</v>
      </c>
      <c r="BW15" s="416"/>
      <c r="BX15" s="416"/>
      <c r="BY15" s="416"/>
      <c r="BZ15" s="416"/>
      <c r="CA15" s="416"/>
      <c r="CB15" s="416"/>
      <c r="CC15" s="417"/>
      <c r="CD15" s="530" t="s">
        <v>149</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c r="A16" s="181"/>
      <c r="B16" s="539"/>
      <c r="C16" s="540"/>
      <c r="D16" s="540"/>
      <c r="E16" s="540"/>
      <c r="F16" s="540"/>
      <c r="G16" s="540"/>
      <c r="H16" s="540"/>
      <c r="I16" s="540"/>
      <c r="J16" s="540"/>
      <c r="K16" s="541"/>
      <c r="L16" s="513" t="s">
        <v>150</v>
      </c>
      <c r="M16" s="514"/>
      <c r="N16" s="514"/>
      <c r="O16" s="514"/>
      <c r="P16" s="514"/>
      <c r="Q16" s="515"/>
      <c r="R16" s="508" t="s">
        <v>151</v>
      </c>
      <c r="S16" s="509"/>
      <c r="T16" s="509"/>
      <c r="U16" s="509"/>
      <c r="V16" s="510"/>
      <c r="W16" s="526"/>
      <c r="X16" s="436"/>
      <c r="Y16" s="436"/>
      <c r="Z16" s="436"/>
      <c r="AA16" s="436"/>
      <c r="AB16" s="437"/>
      <c r="AC16" s="516">
        <v>29.3</v>
      </c>
      <c r="AD16" s="517"/>
      <c r="AE16" s="517"/>
      <c r="AF16" s="517"/>
      <c r="AG16" s="518"/>
      <c r="AH16" s="516">
        <v>29.5</v>
      </c>
      <c r="AI16" s="517"/>
      <c r="AJ16" s="517"/>
      <c r="AK16" s="517"/>
      <c r="AL16" s="519"/>
      <c r="AM16" s="489"/>
      <c r="AN16" s="394"/>
      <c r="AO16" s="394"/>
      <c r="AP16" s="394"/>
      <c r="AQ16" s="394"/>
      <c r="AR16" s="394"/>
      <c r="AS16" s="394"/>
      <c r="AT16" s="395"/>
      <c r="AU16" s="477"/>
      <c r="AV16" s="478"/>
      <c r="AW16" s="478"/>
      <c r="AX16" s="478"/>
      <c r="AY16" s="400" t="s">
        <v>152</v>
      </c>
      <c r="AZ16" s="401"/>
      <c r="BA16" s="401"/>
      <c r="BB16" s="401"/>
      <c r="BC16" s="401"/>
      <c r="BD16" s="401"/>
      <c r="BE16" s="401"/>
      <c r="BF16" s="401"/>
      <c r="BG16" s="401"/>
      <c r="BH16" s="401"/>
      <c r="BI16" s="401"/>
      <c r="BJ16" s="401"/>
      <c r="BK16" s="401"/>
      <c r="BL16" s="401"/>
      <c r="BM16" s="402"/>
      <c r="BN16" s="420">
        <v>1411112</v>
      </c>
      <c r="BO16" s="421"/>
      <c r="BP16" s="421"/>
      <c r="BQ16" s="421"/>
      <c r="BR16" s="421"/>
      <c r="BS16" s="421"/>
      <c r="BT16" s="421"/>
      <c r="BU16" s="422"/>
      <c r="BV16" s="420">
        <v>1319696</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c r="A17" s="181"/>
      <c r="B17" s="542"/>
      <c r="C17" s="543"/>
      <c r="D17" s="543"/>
      <c r="E17" s="543"/>
      <c r="F17" s="543"/>
      <c r="G17" s="543"/>
      <c r="H17" s="543"/>
      <c r="I17" s="543"/>
      <c r="J17" s="543"/>
      <c r="K17" s="544"/>
      <c r="L17" s="195"/>
      <c r="M17" s="505" t="s">
        <v>153</v>
      </c>
      <c r="N17" s="506"/>
      <c r="O17" s="506"/>
      <c r="P17" s="506"/>
      <c r="Q17" s="507"/>
      <c r="R17" s="508" t="s">
        <v>151</v>
      </c>
      <c r="S17" s="509"/>
      <c r="T17" s="509"/>
      <c r="U17" s="509"/>
      <c r="V17" s="510"/>
      <c r="W17" s="511" t="s">
        <v>154</v>
      </c>
      <c r="X17" s="433"/>
      <c r="Y17" s="433"/>
      <c r="Z17" s="433"/>
      <c r="AA17" s="433"/>
      <c r="AB17" s="434"/>
      <c r="AC17" s="396">
        <v>579</v>
      </c>
      <c r="AD17" s="397"/>
      <c r="AE17" s="397"/>
      <c r="AF17" s="397"/>
      <c r="AG17" s="398"/>
      <c r="AH17" s="396">
        <v>618</v>
      </c>
      <c r="AI17" s="397"/>
      <c r="AJ17" s="397"/>
      <c r="AK17" s="397"/>
      <c r="AL17" s="399"/>
      <c r="AM17" s="489"/>
      <c r="AN17" s="394"/>
      <c r="AO17" s="394"/>
      <c r="AP17" s="394"/>
      <c r="AQ17" s="394"/>
      <c r="AR17" s="394"/>
      <c r="AS17" s="394"/>
      <c r="AT17" s="395"/>
      <c r="AU17" s="477"/>
      <c r="AV17" s="478"/>
      <c r="AW17" s="478"/>
      <c r="AX17" s="478"/>
      <c r="AY17" s="400" t="s">
        <v>155</v>
      </c>
      <c r="AZ17" s="401"/>
      <c r="BA17" s="401"/>
      <c r="BB17" s="401"/>
      <c r="BC17" s="401"/>
      <c r="BD17" s="401"/>
      <c r="BE17" s="401"/>
      <c r="BF17" s="401"/>
      <c r="BG17" s="401"/>
      <c r="BH17" s="401"/>
      <c r="BI17" s="401"/>
      <c r="BJ17" s="401"/>
      <c r="BK17" s="401"/>
      <c r="BL17" s="401"/>
      <c r="BM17" s="402"/>
      <c r="BN17" s="420">
        <v>234898</v>
      </c>
      <c r="BO17" s="421"/>
      <c r="BP17" s="421"/>
      <c r="BQ17" s="421"/>
      <c r="BR17" s="421"/>
      <c r="BS17" s="421"/>
      <c r="BT17" s="421"/>
      <c r="BU17" s="422"/>
      <c r="BV17" s="420">
        <v>219789</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c r="A18" s="181"/>
      <c r="B18" s="482" t="s">
        <v>156</v>
      </c>
      <c r="C18" s="483"/>
      <c r="D18" s="483"/>
      <c r="E18" s="484"/>
      <c r="F18" s="484"/>
      <c r="G18" s="484"/>
      <c r="H18" s="484"/>
      <c r="I18" s="484"/>
      <c r="J18" s="484"/>
      <c r="K18" s="484"/>
      <c r="L18" s="485">
        <v>51.97</v>
      </c>
      <c r="M18" s="485"/>
      <c r="N18" s="485"/>
      <c r="O18" s="485"/>
      <c r="P18" s="485"/>
      <c r="Q18" s="485"/>
      <c r="R18" s="486"/>
      <c r="S18" s="486"/>
      <c r="T18" s="486"/>
      <c r="U18" s="486"/>
      <c r="V18" s="487"/>
      <c r="W18" s="501"/>
      <c r="X18" s="502"/>
      <c r="Y18" s="502"/>
      <c r="Z18" s="502"/>
      <c r="AA18" s="502"/>
      <c r="AB18" s="512"/>
      <c r="AC18" s="384">
        <v>51.6</v>
      </c>
      <c r="AD18" s="385"/>
      <c r="AE18" s="385"/>
      <c r="AF18" s="385"/>
      <c r="AG18" s="488"/>
      <c r="AH18" s="384">
        <v>53.5</v>
      </c>
      <c r="AI18" s="385"/>
      <c r="AJ18" s="385"/>
      <c r="AK18" s="385"/>
      <c r="AL18" s="386"/>
      <c r="AM18" s="489"/>
      <c r="AN18" s="394"/>
      <c r="AO18" s="394"/>
      <c r="AP18" s="394"/>
      <c r="AQ18" s="394"/>
      <c r="AR18" s="394"/>
      <c r="AS18" s="394"/>
      <c r="AT18" s="395"/>
      <c r="AU18" s="477"/>
      <c r="AV18" s="478"/>
      <c r="AW18" s="478"/>
      <c r="AX18" s="478"/>
      <c r="AY18" s="400" t="s">
        <v>157</v>
      </c>
      <c r="AZ18" s="401"/>
      <c r="BA18" s="401"/>
      <c r="BB18" s="401"/>
      <c r="BC18" s="401"/>
      <c r="BD18" s="401"/>
      <c r="BE18" s="401"/>
      <c r="BF18" s="401"/>
      <c r="BG18" s="401"/>
      <c r="BH18" s="401"/>
      <c r="BI18" s="401"/>
      <c r="BJ18" s="401"/>
      <c r="BK18" s="401"/>
      <c r="BL18" s="401"/>
      <c r="BM18" s="402"/>
      <c r="BN18" s="420">
        <v>1251722</v>
      </c>
      <c r="BO18" s="421"/>
      <c r="BP18" s="421"/>
      <c r="BQ18" s="421"/>
      <c r="BR18" s="421"/>
      <c r="BS18" s="421"/>
      <c r="BT18" s="421"/>
      <c r="BU18" s="422"/>
      <c r="BV18" s="420">
        <v>1218477</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c r="A19" s="181"/>
      <c r="B19" s="482" t="s">
        <v>158</v>
      </c>
      <c r="C19" s="483"/>
      <c r="D19" s="483"/>
      <c r="E19" s="484"/>
      <c r="F19" s="484"/>
      <c r="G19" s="484"/>
      <c r="H19" s="484"/>
      <c r="I19" s="484"/>
      <c r="J19" s="484"/>
      <c r="K19" s="484"/>
      <c r="L19" s="490">
        <v>37</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159</v>
      </c>
      <c r="AZ19" s="401"/>
      <c r="BA19" s="401"/>
      <c r="BB19" s="401"/>
      <c r="BC19" s="401"/>
      <c r="BD19" s="401"/>
      <c r="BE19" s="401"/>
      <c r="BF19" s="401"/>
      <c r="BG19" s="401"/>
      <c r="BH19" s="401"/>
      <c r="BI19" s="401"/>
      <c r="BJ19" s="401"/>
      <c r="BK19" s="401"/>
      <c r="BL19" s="401"/>
      <c r="BM19" s="402"/>
      <c r="BN19" s="420">
        <v>2571006</v>
      </c>
      <c r="BO19" s="421"/>
      <c r="BP19" s="421"/>
      <c r="BQ19" s="421"/>
      <c r="BR19" s="421"/>
      <c r="BS19" s="421"/>
      <c r="BT19" s="421"/>
      <c r="BU19" s="422"/>
      <c r="BV19" s="420">
        <v>2587027</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c r="A20" s="181"/>
      <c r="B20" s="482" t="s">
        <v>160</v>
      </c>
      <c r="C20" s="483"/>
      <c r="D20" s="483"/>
      <c r="E20" s="484"/>
      <c r="F20" s="484"/>
      <c r="G20" s="484"/>
      <c r="H20" s="484"/>
      <c r="I20" s="484"/>
      <c r="J20" s="484"/>
      <c r="K20" s="484"/>
      <c r="L20" s="490">
        <v>696</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c r="A21" s="181"/>
      <c r="B21" s="479" t="s">
        <v>161</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c r="A22" s="181"/>
      <c r="B22" s="449" t="s">
        <v>162</v>
      </c>
      <c r="C22" s="450"/>
      <c r="D22" s="451"/>
      <c r="E22" s="458" t="s">
        <v>1</v>
      </c>
      <c r="F22" s="433"/>
      <c r="G22" s="433"/>
      <c r="H22" s="433"/>
      <c r="I22" s="433"/>
      <c r="J22" s="433"/>
      <c r="K22" s="434"/>
      <c r="L22" s="458" t="s">
        <v>163</v>
      </c>
      <c r="M22" s="433"/>
      <c r="N22" s="433"/>
      <c r="O22" s="433"/>
      <c r="P22" s="434"/>
      <c r="Q22" s="443" t="s">
        <v>164</v>
      </c>
      <c r="R22" s="444"/>
      <c r="S22" s="444"/>
      <c r="T22" s="444"/>
      <c r="U22" s="444"/>
      <c r="V22" s="459"/>
      <c r="W22" s="461" t="s">
        <v>165</v>
      </c>
      <c r="X22" s="450"/>
      <c r="Y22" s="451"/>
      <c r="Z22" s="458" t="s">
        <v>1</v>
      </c>
      <c r="AA22" s="433"/>
      <c r="AB22" s="433"/>
      <c r="AC22" s="433"/>
      <c r="AD22" s="433"/>
      <c r="AE22" s="433"/>
      <c r="AF22" s="433"/>
      <c r="AG22" s="434"/>
      <c r="AH22" s="432" t="s">
        <v>166</v>
      </c>
      <c r="AI22" s="433"/>
      <c r="AJ22" s="433"/>
      <c r="AK22" s="433"/>
      <c r="AL22" s="434"/>
      <c r="AM22" s="432" t="s">
        <v>167</v>
      </c>
      <c r="AN22" s="438"/>
      <c r="AO22" s="438"/>
      <c r="AP22" s="438"/>
      <c r="AQ22" s="438"/>
      <c r="AR22" s="439"/>
      <c r="AS22" s="443" t="s">
        <v>164</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168</v>
      </c>
      <c r="AZ23" s="413"/>
      <c r="BA23" s="413"/>
      <c r="BB23" s="413"/>
      <c r="BC23" s="413"/>
      <c r="BD23" s="413"/>
      <c r="BE23" s="413"/>
      <c r="BF23" s="413"/>
      <c r="BG23" s="413"/>
      <c r="BH23" s="413"/>
      <c r="BI23" s="413"/>
      <c r="BJ23" s="413"/>
      <c r="BK23" s="413"/>
      <c r="BL23" s="413"/>
      <c r="BM23" s="414"/>
      <c r="BN23" s="420">
        <v>4003466</v>
      </c>
      <c r="BO23" s="421"/>
      <c r="BP23" s="421"/>
      <c r="BQ23" s="421"/>
      <c r="BR23" s="421"/>
      <c r="BS23" s="421"/>
      <c r="BT23" s="421"/>
      <c r="BU23" s="422"/>
      <c r="BV23" s="420">
        <v>3515148</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c r="A24" s="181"/>
      <c r="B24" s="452"/>
      <c r="C24" s="453"/>
      <c r="D24" s="454"/>
      <c r="E24" s="393" t="s">
        <v>169</v>
      </c>
      <c r="F24" s="394"/>
      <c r="G24" s="394"/>
      <c r="H24" s="394"/>
      <c r="I24" s="394"/>
      <c r="J24" s="394"/>
      <c r="K24" s="395"/>
      <c r="L24" s="396">
        <v>1</v>
      </c>
      <c r="M24" s="397"/>
      <c r="N24" s="397"/>
      <c r="O24" s="397"/>
      <c r="P24" s="398"/>
      <c r="Q24" s="396">
        <v>5504</v>
      </c>
      <c r="R24" s="397"/>
      <c r="S24" s="397"/>
      <c r="T24" s="397"/>
      <c r="U24" s="397"/>
      <c r="V24" s="398"/>
      <c r="W24" s="462"/>
      <c r="X24" s="453"/>
      <c r="Y24" s="454"/>
      <c r="Z24" s="393" t="s">
        <v>170</v>
      </c>
      <c r="AA24" s="394"/>
      <c r="AB24" s="394"/>
      <c r="AC24" s="394"/>
      <c r="AD24" s="394"/>
      <c r="AE24" s="394"/>
      <c r="AF24" s="394"/>
      <c r="AG24" s="395"/>
      <c r="AH24" s="396">
        <v>54</v>
      </c>
      <c r="AI24" s="397"/>
      <c r="AJ24" s="397"/>
      <c r="AK24" s="397"/>
      <c r="AL24" s="398"/>
      <c r="AM24" s="396">
        <v>168858</v>
      </c>
      <c r="AN24" s="397"/>
      <c r="AO24" s="397"/>
      <c r="AP24" s="397"/>
      <c r="AQ24" s="397"/>
      <c r="AR24" s="398"/>
      <c r="AS24" s="396">
        <v>3127</v>
      </c>
      <c r="AT24" s="397"/>
      <c r="AU24" s="397"/>
      <c r="AV24" s="397"/>
      <c r="AW24" s="397"/>
      <c r="AX24" s="399"/>
      <c r="AY24" s="387" t="s">
        <v>171</v>
      </c>
      <c r="AZ24" s="388"/>
      <c r="BA24" s="388"/>
      <c r="BB24" s="388"/>
      <c r="BC24" s="388"/>
      <c r="BD24" s="388"/>
      <c r="BE24" s="388"/>
      <c r="BF24" s="388"/>
      <c r="BG24" s="388"/>
      <c r="BH24" s="388"/>
      <c r="BI24" s="388"/>
      <c r="BJ24" s="388"/>
      <c r="BK24" s="388"/>
      <c r="BL24" s="388"/>
      <c r="BM24" s="389"/>
      <c r="BN24" s="420">
        <v>3450971</v>
      </c>
      <c r="BO24" s="421"/>
      <c r="BP24" s="421"/>
      <c r="BQ24" s="421"/>
      <c r="BR24" s="421"/>
      <c r="BS24" s="421"/>
      <c r="BT24" s="421"/>
      <c r="BU24" s="422"/>
      <c r="BV24" s="420">
        <v>3077798</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c r="A25" s="181"/>
      <c r="B25" s="452"/>
      <c r="C25" s="453"/>
      <c r="D25" s="454"/>
      <c r="E25" s="393" t="s">
        <v>172</v>
      </c>
      <c r="F25" s="394"/>
      <c r="G25" s="394"/>
      <c r="H25" s="394"/>
      <c r="I25" s="394"/>
      <c r="J25" s="394"/>
      <c r="K25" s="395"/>
      <c r="L25" s="396">
        <v>1</v>
      </c>
      <c r="M25" s="397"/>
      <c r="N25" s="397"/>
      <c r="O25" s="397"/>
      <c r="P25" s="398"/>
      <c r="Q25" s="396">
        <v>5550</v>
      </c>
      <c r="R25" s="397"/>
      <c r="S25" s="397"/>
      <c r="T25" s="397"/>
      <c r="U25" s="397"/>
      <c r="V25" s="398"/>
      <c r="W25" s="462"/>
      <c r="X25" s="453"/>
      <c r="Y25" s="454"/>
      <c r="Z25" s="393" t="s">
        <v>173</v>
      </c>
      <c r="AA25" s="394"/>
      <c r="AB25" s="394"/>
      <c r="AC25" s="394"/>
      <c r="AD25" s="394"/>
      <c r="AE25" s="394"/>
      <c r="AF25" s="394"/>
      <c r="AG25" s="395"/>
      <c r="AH25" s="396" t="s">
        <v>174</v>
      </c>
      <c r="AI25" s="397"/>
      <c r="AJ25" s="397"/>
      <c r="AK25" s="397"/>
      <c r="AL25" s="398"/>
      <c r="AM25" s="396" t="s">
        <v>174</v>
      </c>
      <c r="AN25" s="397"/>
      <c r="AO25" s="397"/>
      <c r="AP25" s="397"/>
      <c r="AQ25" s="397"/>
      <c r="AR25" s="398"/>
      <c r="AS25" s="396" t="s">
        <v>175</v>
      </c>
      <c r="AT25" s="397"/>
      <c r="AU25" s="397"/>
      <c r="AV25" s="397"/>
      <c r="AW25" s="397"/>
      <c r="AX25" s="399"/>
      <c r="AY25" s="412" t="s">
        <v>176</v>
      </c>
      <c r="AZ25" s="413"/>
      <c r="BA25" s="413"/>
      <c r="BB25" s="413"/>
      <c r="BC25" s="413"/>
      <c r="BD25" s="413"/>
      <c r="BE25" s="413"/>
      <c r="BF25" s="413"/>
      <c r="BG25" s="413"/>
      <c r="BH25" s="413"/>
      <c r="BI25" s="413"/>
      <c r="BJ25" s="413"/>
      <c r="BK25" s="413"/>
      <c r="BL25" s="413"/>
      <c r="BM25" s="414"/>
      <c r="BN25" s="415" t="s">
        <v>139</v>
      </c>
      <c r="BO25" s="416"/>
      <c r="BP25" s="416"/>
      <c r="BQ25" s="416"/>
      <c r="BR25" s="416"/>
      <c r="BS25" s="416"/>
      <c r="BT25" s="416"/>
      <c r="BU25" s="417"/>
      <c r="BV25" s="415" t="s">
        <v>175</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c r="A26" s="181"/>
      <c r="B26" s="452"/>
      <c r="C26" s="453"/>
      <c r="D26" s="454"/>
      <c r="E26" s="393" t="s">
        <v>177</v>
      </c>
      <c r="F26" s="394"/>
      <c r="G26" s="394"/>
      <c r="H26" s="394"/>
      <c r="I26" s="394"/>
      <c r="J26" s="394"/>
      <c r="K26" s="395"/>
      <c r="L26" s="396">
        <v>1</v>
      </c>
      <c r="M26" s="397"/>
      <c r="N26" s="397"/>
      <c r="O26" s="397"/>
      <c r="P26" s="398"/>
      <c r="Q26" s="396">
        <v>5000</v>
      </c>
      <c r="R26" s="397"/>
      <c r="S26" s="397"/>
      <c r="T26" s="397"/>
      <c r="U26" s="397"/>
      <c r="V26" s="398"/>
      <c r="W26" s="462"/>
      <c r="X26" s="453"/>
      <c r="Y26" s="454"/>
      <c r="Z26" s="393" t="s">
        <v>178</v>
      </c>
      <c r="AA26" s="475"/>
      <c r="AB26" s="475"/>
      <c r="AC26" s="475"/>
      <c r="AD26" s="475"/>
      <c r="AE26" s="475"/>
      <c r="AF26" s="475"/>
      <c r="AG26" s="476"/>
      <c r="AH26" s="396">
        <v>2</v>
      </c>
      <c r="AI26" s="397"/>
      <c r="AJ26" s="397"/>
      <c r="AK26" s="397"/>
      <c r="AL26" s="398"/>
      <c r="AM26" s="396" t="s">
        <v>179</v>
      </c>
      <c r="AN26" s="397"/>
      <c r="AO26" s="397"/>
      <c r="AP26" s="397"/>
      <c r="AQ26" s="397"/>
      <c r="AR26" s="398"/>
      <c r="AS26" s="396" t="s">
        <v>180</v>
      </c>
      <c r="AT26" s="397"/>
      <c r="AU26" s="397"/>
      <c r="AV26" s="397"/>
      <c r="AW26" s="397"/>
      <c r="AX26" s="399"/>
      <c r="AY26" s="429" t="s">
        <v>181</v>
      </c>
      <c r="AZ26" s="430"/>
      <c r="BA26" s="430"/>
      <c r="BB26" s="430"/>
      <c r="BC26" s="430"/>
      <c r="BD26" s="430"/>
      <c r="BE26" s="430"/>
      <c r="BF26" s="430"/>
      <c r="BG26" s="430"/>
      <c r="BH26" s="430"/>
      <c r="BI26" s="430"/>
      <c r="BJ26" s="430"/>
      <c r="BK26" s="430"/>
      <c r="BL26" s="430"/>
      <c r="BM26" s="431"/>
      <c r="BN26" s="420" t="s">
        <v>175</v>
      </c>
      <c r="BO26" s="421"/>
      <c r="BP26" s="421"/>
      <c r="BQ26" s="421"/>
      <c r="BR26" s="421"/>
      <c r="BS26" s="421"/>
      <c r="BT26" s="421"/>
      <c r="BU26" s="422"/>
      <c r="BV26" s="420" t="s">
        <v>175</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c r="A27" s="181"/>
      <c r="B27" s="452"/>
      <c r="C27" s="453"/>
      <c r="D27" s="454"/>
      <c r="E27" s="393" t="s">
        <v>182</v>
      </c>
      <c r="F27" s="394"/>
      <c r="G27" s="394"/>
      <c r="H27" s="394"/>
      <c r="I27" s="394"/>
      <c r="J27" s="394"/>
      <c r="K27" s="395"/>
      <c r="L27" s="396">
        <v>1</v>
      </c>
      <c r="M27" s="397"/>
      <c r="N27" s="397"/>
      <c r="O27" s="397"/>
      <c r="P27" s="398"/>
      <c r="Q27" s="396">
        <v>2700</v>
      </c>
      <c r="R27" s="397"/>
      <c r="S27" s="397"/>
      <c r="T27" s="397"/>
      <c r="U27" s="397"/>
      <c r="V27" s="398"/>
      <c r="W27" s="462"/>
      <c r="X27" s="453"/>
      <c r="Y27" s="454"/>
      <c r="Z27" s="393" t="s">
        <v>183</v>
      </c>
      <c r="AA27" s="394"/>
      <c r="AB27" s="394"/>
      <c r="AC27" s="394"/>
      <c r="AD27" s="394"/>
      <c r="AE27" s="394"/>
      <c r="AF27" s="394"/>
      <c r="AG27" s="395"/>
      <c r="AH27" s="396" t="s">
        <v>175</v>
      </c>
      <c r="AI27" s="397"/>
      <c r="AJ27" s="397"/>
      <c r="AK27" s="397"/>
      <c r="AL27" s="398"/>
      <c r="AM27" s="396" t="s">
        <v>174</v>
      </c>
      <c r="AN27" s="397"/>
      <c r="AO27" s="397"/>
      <c r="AP27" s="397"/>
      <c r="AQ27" s="397"/>
      <c r="AR27" s="398"/>
      <c r="AS27" s="396" t="s">
        <v>139</v>
      </c>
      <c r="AT27" s="397"/>
      <c r="AU27" s="397"/>
      <c r="AV27" s="397"/>
      <c r="AW27" s="397"/>
      <c r="AX27" s="399"/>
      <c r="AY27" s="426" t="s">
        <v>184</v>
      </c>
      <c r="AZ27" s="427"/>
      <c r="BA27" s="427"/>
      <c r="BB27" s="427"/>
      <c r="BC27" s="427"/>
      <c r="BD27" s="427"/>
      <c r="BE27" s="427"/>
      <c r="BF27" s="427"/>
      <c r="BG27" s="427"/>
      <c r="BH27" s="427"/>
      <c r="BI27" s="427"/>
      <c r="BJ27" s="427"/>
      <c r="BK27" s="427"/>
      <c r="BL27" s="427"/>
      <c r="BM27" s="428"/>
      <c r="BN27" s="423" t="s">
        <v>139</v>
      </c>
      <c r="BO27" s="424"/>
      <c r="BP27" s="424"/>
      <c r="BQ27" s="424"/>
      <c r="BR27" s="424"/>
      <c r="BS27" s="424"/>
      <c r="BT27" s="424"/>
      <c r="BU27" s="425"/>
      <c r="BV27" s="423" t="s">
        <v>139</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c r="A28" s="181"/>
      <c r="B28" s="452"/>
      <c r="C28" s="453"/>
      <c r="D28" s="454"/>
      <c r="E28" s="393" t="s">
        <v>185</v>
      </c>
      <c r="F28" s="394"/>
      <c r="G28" s="394"/>
      <c r="H28" s="394"/>
      <c r="I28" s="394"/>
      <c r="J28" s="394"/>
      <c r="K28" s="395"/>
      <c r="L28" s="396">
        <v>1</v>
      </c>
      <c r="M28" s="397"/>
      <c r="N28" s="397"/>
      <c r="O28" s="397"/>
      <c r="P28" s="398"/>
      <c r="Q28" s="396">
        <v>2250</v>
      </c>
      <c r="R28" s="397"/>
      <c r="S28" s="397"/>
      <c r="T28" s="397"/>
      <c r="U28" s="397"/>
      <c r="V28" s="398"/>
      <c r="W28" s="462"/>
      <c r="X28" s="453"/>
      <c r="Y28" s="454"/>
      <c r="Z28" s="393" t="s">
        <v>186</v>
      </c>
      <c r="AA28" s="394"/>
      <c r="AB28" s="394"/>
      <c r="AC28" s="394"/>
      <c r="AD28" s="394"/>
      <c r="AE28" s="394"/>
      <c r="AF28" s="394"/>
      <c r="AG28" s="395"/>
      <c r="AH28" s="396" t="s">
        <v>139</v>
      </c>
      <c r="AI28" s="397"/>
      <c r="AJ28" s="397"/>
      <c r="AK28" s="397"/>
      <c r="AL28" s="398"/>
      <c r="AM28" s="396" t="s">
        <v>175</v>
      </c>
      <c r="AN28" s="397"/>
      <c r="AO28" s="397"/>
      <c r="AP28" s="397"/>
      <c r="AQ28" s="397"/>
      <c r="AR28" s="398"/>
      <c r="AS28" s="396" t="s">
        <v>174</v>
      </c>
      <c r="AT28" s="397"/>
      <c r="AU28" s="397"/>
      <c r="AV28" s="397"/>
      <c r="AW28" s="397"/>
      <c r="AX28" s="399"/>
      <c r="AY28" s="403" t="s">
        <v>187</v>
      </c>
      <c r="AZ28" s="404"/>
      <c r="BA28" s="404"/>
      <c r="BB28" s="405"/>
      <c r="BC28" s="412" t="s">
        <v>48</v>
      </c>
      <c r="BD28" s="413"/>
      <c r="BE28" s="413"/>
      <c r="BF28" s="413"/>
      <c r="BG28" s="413"/>
      <c r="BH28" s="413"/>
      <c r="BI28" s="413"/>
      <c r="BJ28" s="413"/>
      <c r="BK28" s="413"/>
      <c r="BL28" s="413"/>
      <c r="BM28" s="414"/>
      <c r="BN28" s="415">
        <v>1043575</v>
      </c>
      <c r="BO28" s="416"/>
      <c r="BP28" s="416"/>
      <c r="BQ28" s="416"/>
      <c r="BR28" s="416"/>
      <c r="BS28" s="416"/>
      <c r="BT28" s="416"/>
      <c r="BU28" s="417"/>
      <c r="BV28" s="415">
        <v>1141007</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c r="A29" s="181"/>
      <c r="B29" s="452"/>
      <c r="C29" s="453"/>
      <c r="D29" s="454"/>
      <c r="E29" s="393" t="s">
        <v>188</v>
      </c>
      <c r="F29" s="394"/>
      <c r="G29" s="394"/>
      <c r="H29" s="394"/>
      <c r="I29" s="394"/>
      <c r="J29" s="394"/>
      <c r="K29" s="395"/>
      <c r="L29" s="396">
        <v>8</v>
      </c>
      <c r="M29" s="397"/>
      <c r="N29" s="397"/>
      <c r="O29" s="397"/>
      <c r="P29" s="398"/>
      <c r="Q29" s="396">
        <v>2100</v>
      </c>
      <c r="R29" s="397"/>
      <c r="S29" s="397"/>
      <c r="T29" s="397"/>
      <c r="U29" s="397"/>
      <c r="V29" s="398"/>
      <c r="W29" s="463"/>
      <c r="X29" s="464"/>
      <c r="Y29" s="465"/>
      <c r="Z29" s="393" t="s">
        <v>189</v>
      </c>
      <c r="AA29" s="394"/>
      <c r="AB29" s="394"/>
      <c r="AC29" s="394"/>
      <c r="AD29" s="394"/>
      <c r="AE29" s="394"/>
      <c r="AF29" s="394"/>
      <c r="AG29" s="395"/>
      <c r="AH29" s="396">
        <v>54</v>
      </c>
      <c r="AI29" s="397"/>
      <c r="AJ29" s="397"/>
      <c r="AK29" s="397"/>
      <c r="AL29" s="398"/>
      <c r="AM29" s="396">
        <v>168858</v>
      </c>
      <c r="AN29" s="397"/>
      <c r="AO29" s="397"/>
      <c r="AP29" s="397"/>
      <c r="AQ29" s="397"/>
      <c r="AR29" s="398"/>
      <c r="AS29" s="396">
        <v>3127</v>
      </c>
      <c r="AT29" s="397"/>
      <c r="AU29" s="397"/>
      <c r="AV29" s="397"/>
      <c r="AW29" s="397"/>
      <c r="AX29" s="399"/>
      <c r="AY29" s="406"/>
      <c r="AZ29" s="407"/>
      <c r="BA29" s="407"/>
      <c r="BB29" s="408"/>
      <c r="BC29" s="400" t="s">
        <v>190</v>
      </c>
      <c r="BD29" s="401"/>
      <c r="BE29" s="401"/>
      <c r="BF29" s="401"/>
      <c r="BG29" s="401"/>
      <c r="BH29" s="401"/>
      <c r="BI29" s="401"/>
      <c r="BJ29" s="401"/>
      <c r="BK29" s="401"/>
      <c r="BL29" s="401"/>
      <c r="BM29" s="402"/>
      <c r="BN29" s="420">
        <v>127835</v>
      </c>
      <c r="BO29" s="421"/>
      <c r="BP29" s="421"/>
      <c r="BQ29" s="421"/>
      <c r="BR29" s="421"/>
      <c r="BS29" s="421"/>
      <c r="BT29" s="421"/>
      <c r="BU29" s="422"/>
      <c r="BV29" s="420">
        <v>127548</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191</v>
      </c>
      <c r="X30" s="473"/>
      <c r="Y30" s="473"/>
      <c r="Z30" s="473"/>
      <c r="AA30" s="473"/>
      <c r="AB30" s="473"/>
      <c r="AC30" s="473"/>
      <c r="AD30" s="473"/>
      <c r="AE30" s="473"/>
      <c r="AF30" s="473"/>
      <c r="AG30" s="474"/>
      <c r="AH30" s="384">
        <v>94.8</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2025134</v>
      </c>
      <c r="BO30" s="424"/>
      <c r="BP30" s="424"/>
      <c r="BQ30" s="424"/>
      <c r="BR30" s="424"/>
      <c r="BS30" s="424"/>
      <c r="BT30" s="424"/>
      <c r="BU30" s="425"/>
      <c r="BV30" s="423">
        <v>2234708</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181" t="s">
        <v>192</v>
      </c>
      <c r="D32" s="181"/>
      <c r="E32" s="181"/>
      <c r="U32" s="180" t="s">
        <v>193</v>
      </c>
      <c r="AM32" s="180" t="s">
        <v>194</v>
      </c>
      <c r="BE32" s="180" t="s">
        <v>195</v>
      </c>
      <c r="BW32" s="180" t="s">
        <v>196</v>
      </c>
      <c r="CO32" s="180" t="s">
        <v>197</v>
      </c>
      <c r="DI32" s="204"/>
    </row>
    <row r="33" spans="1:113" ht="13.5" customHeight="1">
      <c r="A33" s="181"/>
      <c r="B33" s="205"/>
      <c r="C33" s="383" t="s">
        <v>198</v>
      </c>
      <c r="D33" s="383"/>
      <c r="E33" s="382" t="s">
        <v>199</v>
      </c>
      <c r="F33" s="382"/>
      <c r="G33" s="382"/>
      <c r="H33" s="382"/>
      <c r="I33" s="382"/>
      <c r="J33" s="382"/>
      <c r="K33" s="382"/>
      <c r="L33" s="382"/>
      <c r="M33" s="382"/>
      <c r="N33" s="382"/>
      <c r="O33" s="382"/>
      <c r="P33" s="382"/>
      <c r="Q33" s="382"/>
      <c r="R33" s="382"/>
      <c r="S33" s="382"/>
      <c r="T33" s="206"/>
      <c r="U33" s="383" t="s">
        <v>198</v>
      </c>
      <c r="V33" s="383"/>
      <c r="W33" s="382" t="s">
        <v>200</v>
      </c>
      <c r="X33" s="382"/>
      <c r="Y33" s="382"/>
      <c r="Z33" s="382"/>
      <c r="AA33" s="382"/>
      <c r="AB33" s="382"/>
      <c r="AC33" s="382"/>
      <c r="AD33" s="382"/>
      <c r="AE33" s="382"/>
      <c r="AF33" s="382"/>
      <c r="AG33" s="382"/>
      <c r="AH33" s="382"/>
      <c r="AI33" s="382"/>
      <c r="AJ33" s="382"/>
      <c r="AK33" s="382"/>
      <c r="AL33" s="206"/>
      <c r="AM33" s="383" t="s">
        <v>201</v>
      </c>
      <c r="AN33" s="383"/>
      <c r="AO33" s="382" t="s">
        <v>199</v>
      </c>
      <c r="AP33" s="382"/>
      <c r="AQ33" s="382"/>
      <c r="AR33" s="382"/>
      <c r="AS33" s="382"/>
      <c r="AT33" s="382"/>
      <c r="AU33" s="382"/>
      <c r="AV33" s="382"/>
      <c r="AW33" s="382"/>
      <c r="AX33" s="382"/>
      <c r="AY33" s="382"/>
      <c r="AZ33" s="382"/>
      <c r="BA33" s="382"/>
      <c r="BB33" s="382"/>
      <c r="BC33" s="382"/>
      <c r="BD33" s="207"/>
      <c r="BE33" s="382" t="s">
        <v>202</v>
      </c>
      <c r="BF33" s="382"/>
      <c r="BG33" s="382" t="s">
        <v>203</v>
      </c>
      <c r="BH33" s="382"/>
      <c r="BI33" s="382"/>
      <c r="BJ33" s="382"/>
      <c r="BK33" s="382"/>
      <c r="BL33" s="382"/>
      <c r="BM33" s="382"/>
      <c r="BN33" s="382"/>
      <c r="BO33" s="382"/>
      <c r="BP33" s="382"/>
      <c r="BQ33" s="382"/>
      <c r="BR33" s="382"/>
      <c r="BS33" s="382"/>
      <c r="BT33" s="382"/>
      <c r="BU33" s="382"/>
      <c r="BV33" s="207"/>
      <c r="BW33" s="383" t="s">
        <v>202</v>
      </c>
      <c r="BX33" s="383"/>
      <c r="BY33" s="382" t="s">
        <v>204</v>
      </c>
      <c r="BZ33" s="382"/>
      <c r="CA33" s="382"/>
      <c r="CB33" s="382"/>
      <c r="CC33" s="382"/>
      <c r="CD33" s="382"/>
      <c r="CE33" s="382"/>
      <c r="CF33" s="382"/>
      <c r="CG33" s="382"/>
      <c r="CH33" s="382"/>
      <c r="CI33" s="382"/>
      <c r="CJ33" s="382"/>
      <c r="CK33" s="382"/>
      <c r="CL33" s="382"/>
      <c r="CM33" s="382"/>
      <c r="CN33" s="206"/>
      <c r="CO33" s="383" t="s">
        <v>198</v>
      </c>
      <c r="CP33" s="383"/>
      <c r="CQ33" s="382" t="s">
        <v>205</v>
      </c>
      <c r="CR33" s="382"/>
      <c r="CS33" s="382"/>
      <c r="CT33" s="382"/>
      <c r="CU33" s="382"/>
      <c r="CV33" s="382"/>
      <c r="CW33" s="382"/>
      <c r="CX33" s="382"/>
      <c r="CY33" s="382"/>
      <c r="CZ33" s="382"/>
      <c r="DA33" s="382"/>
      <c r="DB33" s="382"/>
      <c r="DC33" s="382"/>
      <c r="DD33" s="382"/>
      <c r="DE33" s="382"/>
      <c r="DF33" s="206"/>
      <c r="DG33" s="381" t="s">
        <v>206</v>
      </c>
      <c r="DH33" s="381"/>
      <c r="DI33" s="208"/>
    </row>
    <row r="34" spans="1:113" ht="32.25" customHeight="1">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2</v>
      </c>
      <c r="V34" s="379"/>
      <c r="W34" s="378" t="str">
        <f>IF('各会計、関係団体の財政状況及び健全化判断比率'!B28="","",'各会計、関係団体の財政状況及び健全化判断比率'!B28)</f>
        <v>国民健康保険事業</v>
      </c>
      <c r="X34" s="378"/>
      <c r="Y34" s="378"/>
      <c r="Z34" s="378"/>
      <c r="AA34" s="378"/>
      <c r="AB34" s="378"/>
      <c r="AC34" s="378"/>
      <c r="AD34" s="378"/>
      <c r="AE34" s="378"/>
      <c r="AF34" s="378"/>
      <c r="AG34" s="378"/>
      <c r="AH34" s="378"/>
      <c r="AI34" s="378"/>
      <c r="AJ34" s="378"/>
      <c r="AK34" s="378"/>
      <c r="AL34" s="181"/>
      <c r="AM34" s="379" t="str">
        <f>IF(AO34="","",MAX(C34:D43,U34:V43)+1)</f>
        <v/>
      </c>
      <c r="AN34" s="379"/>
      <c r="AO34" s="378"/>
      <c r="AP34" s="378"/>
      <c r="AQ34" s="378"/>
      <c r="AR34" s="378"/>
      <c r="AS34" s="378"/>
      <c r="AT34" s="378"/>
      <c r="AU34" s="378"/>
      <c r="AV34" s="378"/>
      <c r="AW34" s="378"/>
      <c r="AX34" s="378"/>
      <c r="AY34" s="378"/>
      <c r="AZ34" s="378"/>
      <c r="BA34" s="378"/>
      <c r="BB34" s="378"/>
      <c r="BC34" s="378"/>
      <c r="BD34" s="181"/>
      <c r="BE34" s="379">
        <f>IF(BG34="","",MAX(C34:D43,U34:V43,AM34:AN43)+1)</f>
        <v>4</v>
      </c>
      <c r="BF34" s="379"/>
      <c r="BG34" s="378" t="str">
        <f>IF('各会計、関係団体の財政状況及び健全化判断比率'!B30="","",'各会計、関係団体の財政状況及び健全化判断比率'!B30)</f>
        <v>簡易水道事業</v>
      </c>
      <c r="BH34" s="378"/>
      <c r="BI34" s="378"/>
      <c r="BJ34" s="378"/>
      <c r="BK34" s="378"/>
      <c r="BL34" s="378"/>
      <c r="BM34" s="378"/>
      <c r="BN34" s="378"/>
      <c r="BO34" s="378"/>
      <c r="BP34" s="378"/>
      <c r="BQ34" s="378"/>
      <c r="BR34" s="378"/>
      <c r="BS34" s="378"/>
      <c r="BT34" s="378"/>
      <c r="BU34" s="378"/>
      <c r="BV34" s="181"/>
      <c r="BW34" s="379">
        <f>IF(BY34="","",MAX(C34:D43,U34:V43,AM34:AN43,BE34:BF43)+1)</f>
        <v>5</v>
      </c>
      <c r="BX34" s="379"/>
      <c r="BY34" s="378" t="str">
        <f>IF('各会計、関係団体の財政状況及び健全化判断比率'!B68="","",'各会計、関係団体の財政状況及び健全化判断比率'!B68)</f>
        <v>福岡県市町村消防団員等公務災害補償組合（一般会計）</v>
      </c>
      <c r="BZ34" s="378"/>
      <c r="CA34" s="378"/>
      <c r="CB34" s="378"/>
      <c r="CC34" s="378"/>
      <c r="CD34" s="378"/>
      <c r="CE34" s="378"/>
      <c r="CF34" s="378"/>
      <c r="CG34" s="378"/>
      <c r="CH34" s="378"/>
      <c r="CI34" s="378"/>
      <c r="CJ34" s="378"/>
      <c r="CK34" s="378"/>
      <c r="CL34" s="378"/>
      <c r="CM34" s="378"/>
      <c r="CN34" s="181"/>
      <c r="CO34" s="379">
        <f>IF(CQ34="","",MAX(C34:D43,U34:V43,AM34:AN43,BE34:BF43,BW34:BX43)+1)</f>
        <v>15</v>
      </c>
      <c r="CP34" s="379"/>
      <c r="CQ34" s="378" t="str">
        <f>IF('各会計、関係団体の財政状況及び健全化判断比率'!BS7="","",'各会計、関係団体の財政状況及び健全化判断比率'!BS7)</f>
        <v>小石原陶の里</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8"/>
    </row>
    <row r="35" spans="1:113" ht="32.25" customHeight="1">
      <c r="A35" s="181"/>
      <c r="B35" s="205"/>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81"/>
      <c r="U35" s="379">
        <f>IF(W35="","",U34+1)</f>
        <v>3</v>
      </c>
      <c r="V35" s="379"/>
      <c r="W35" s="378" t="str">
        <f>IF('各会計、関係団体の財政状況及び健全化判断比率'!B29="","",'各会計、関係団体の財政状況及び健全化判断比率'!B29)</f>
        <v>後期高齢者医療</v>
      </c>
      <c r="X35" s="378"/>
      <c r="Y35" s="378"/>
      <c r="Z35" s="378"/>
      <c r="AA35" s="378"/>
      <c r="AB35" s="378"/>
      <c r="AC35" s="378"/>
      <c r="AD35" s="378"/>
      <c r="AE35" s="378"/>
      <c r="AF35" s="378"/>
      <c r="AG35" s="378"/>
      <c r="AH35" s="378"/>
      <c r="AI35" s="378"/>
      <c r="AJ35" s="378"/>
      <c r="AK35" s="378"/>
      <c r="AL35" s="181"/>
      <c r="AM35" s="379" t="str">
        <f t="shared" ref="AM35:AM43" si="0">IF(AO35="","",AM34+1)</f>
        <v/>
      </c>
      <c r="AN35" s="379"/>
      <c r="AO35" s="378"/>
      <c r="AP35" s="378"/>
      <c r="AQ35" s="378"/>
      <c r="AR35" s="378"/>
      <c r="AS35" s="378"/>
      <c r="AT35" s="378"/>
      <c r="AU35" s="378"/>
      <c r="AV35" s="378"/>
      <c r="AW35" s="378"/>
      <c r="AX35" s="378"/>
      <c r="AY35" s="378"/>
      <c r="AZ35" s="378"/>
      <c r="BA35" s="378"/>
      <c r="BB35" s="378"/>
      <c r="BC35" s="378"/>
      <c r="BD35" s="181"/>
      <c r="BE35" s="379" t="str">
        <f t="shared" ref="BE35:BE43" si="1">IF(BG35="","",BE34+1)</f>
        <v/>
      </c>
      <c r="BF35" s="379"/>
      <c r="BG35" s="378"/>
      <c r="BH35" s="378"/>
      <c r="BI35" s="378"/>
      <c r="BJ35" s="378"/>
      <c r="BK35" s="378"/>
      <c r="BL35" s="378"/>
      <c r="BM35" s="378"/>
      <c r="BN35" s="378"/>
      <c r="BO35" s="378"/>
      <c r="BP35" s="378"/>
      <c r="BQ35" s="378"/>
      <c r="BR35" s="378"/>
      <c r="BS35" s="378"/>
      <c r="BT35" s="378"/>
      <c r="BU35" s="378"/>
      <c r="BV35" s="181"/>
      <c r="BW35" s="379">
        <f t="shared" ref="BW35:BW43" si="2">IF(BY35="","",BW34+1)</f>
        <v>6</v>
      </c>
      <c r="BX35" s="379"/>
      <c r="BY35" s="378" t="str">
        <f>IF('各会計、関係団体の財政状況及び健全化判断比率'!B69="","",'各会計、関係団体の財政状況及び健全化判断比率'!B69)</f>
        <v>福岡県市町村職員退職手当組合（一般会計）</v>
      </c>
      <c r="BZ35" s="378"/>
      <c r="CA35" s="378"/>
      <c r="CB35" s="378"/>
      <c r="CC35" s="378"/>
      <c r="CD35" s="378"/>
      <c r="CE35" s="378"/>
      <c r="CF35" s="378"/>
      <c r="CG35" s="378"/>
      <c r="CH35" s="378"/>
      <c r="CI35" s="378"/>
      <c r="CJ35" s="378"/>
      <c r="CK35" s="378"/>
      <c r="CL35" s="378"/>
      <c r="CM35" s="378"/>
      <c r="CN35" s="181"/>
      <c r="CO35" s="379">
        <f t="shared" ref="CO35:CO43" si="3">IF(CQ35="","",CO34+1)</f>
        <v>16</v>
      </c>
      <c r="CP35" s="379"/>
      <c r="CQ35" s="378" t="str">
        <f>IF('各会計、関係団体の財政状況及び健全化判断比率'!BS8="","",'各会計、関係団体の財政状況及び健全化判断比率'!BS8)</f>
        <v>宝珠山ふるさと村</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8"/>
    </row>
    <row r="36" spans="1:113" ht="32.25" customHeight="1">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t="str">
        <f t="shared" ref="U36:U43" si="4">IF(W36="","",U35+1)</f>
        <v/>
      </c>
      <c r="V36" s="379"/>
      <c r="W36" s="378"/>
      <c r="X36" s="378"/>
      <c r="Y36" s="378"/>
      <c r="Z36" s="378"/>
      <c r="AA36" s="378"/>
      <c r="AB36" s="378"/>
      <c r="AC36" s="378"/>
      <c r="AD36" s="378"/>
      <c r="AE36" s="378"/>
      <c r="AF36" s="378"/>
      <c r="AG36" s="378"/>
      <c r="AH36" s="378"/>
      <c r="AI36" s="378"/>
      <c r="AJ36" s="378"/>
      <c r="AK36" s="378"/>
      <c r="AL36" s="181"/>
      <c r="AM36" s="379" t="str">
        <f t="shared" si="0"/>
        <v/>
      </c>
      <c r="AN36" s="379"/>
      <c r="AO36" s="378"/>
      <c r="AP36" s="378"/>
      <c r="AQ36" s="378"/>
      <c r="AR36" s="378"/>
      <c r="AS36" s="378"/>
      <c r="AT36" s="378"/>
      <c r="AU36" s="378"/>
      <c r="AV36" s="378"/>
      <c r="AW36" s="378"/>
      <c r="AX36" s="378"/>
      <c r="AY36" s="378"/>
      <c r="AZ36" s="378"/>
      <c r="BA36" s="378"/>
      <c r="BB36" s="378"/>
      <c r="BC36" s="378"/>
      <c r="BD36" s="181"/>
      <c r="BE36" s="379" t="str">
        <f t="shared" si="1"/>
        <v/>
      </c>
      <c r="BF36" s="379"/>
      <c r="BG36" s="378"/>
      <c r="BH36" s="378"/>
      <c r="BI36" s="378"/>
      <c r="BJ36" s="378"/>
      <c r="BK36" s="378"/>
      <c r="BL36" s="378"/>
      <c r="BM36" s="378"/>
      <c r="BN36" s="378"/>
      <c r="BO36" s="378"/>
      <c r="BP36" s="378"/>
      <c r="BQ36" s="378"/>
      <c r="BR36" s="378"/>
      <c r="BS36" s="378"/>
      <c r="BT36" s="378"/>
      <c r="BU36" s="378"/>
      <c r="BV36" s="181"/>
      <c r="BW36" s="379">
        <f t="shared" si="2"/>
        <v>7</v>
      </c>
      <c r="BX36" s="379"/>
      <c r="BY36" s="378" t="str">
        <f>IF('各会計、関係団体の財政状況及び健全化判断比率'!B70="","",'各会計、関係団体の財政状況及び健全化判断比率'!B70)</f>
        <v>福岡県市町村職員退職手当組合（基金特別会計）</v>
      </c>
      <c r="BZ36" s="378"/>
      <c r="CA36" s="378"/>
      <c r="CB36" s="378"/>
      <c r="CC36" s="378"/>
      <c r="CD36" s="378"/>
      <c r="CE36" s="378"/>
      <c r="CF36" s="378"/>
      <c r="CG36" s="378"/>
      <c r="CH36" s="378"/>
      <c r="CI36" s="378"/>
      <c r="CJ36" s="378"/>
      <c r="CK36" s="378"/>
      <c r="CL36" s="378"/>
      <c r="CM36" s="378"/>
      <c r="CN36" s="181"/>
      <c r="CO36" s="379" t="str">
        <f t="shared" si="3"/>
        <v/>
      </c>
      <c r="CP36" s="379"/>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t="str">
        <f t="shared" si="4"/>
        <v/>
      </c>
      <c r="V37" s="379"/>
      <c r="W37" s="378"/>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t="str">
        <f t="shared" si="1"/>
        <v/>
      </c>
      <c r="BF37" s="379"/>
      <c r="BG37" s="378"/>
      <c r="BH37" s="378"/>
      <c r="BI37" s="378"/>
      <c r="BJ37" s="378"/>
      <c r="BK37" s="378"/>
      <c r="BL37" s="378"/>
      <c r="BM37" s="378"/>
      <c r="BN37" s="378"/>
      <c r="BO37" s="378"/>
      <c r="BP37" s="378"/>
      <c r="BQ37" s="378"/>
      <c r="BR37" s="378"/>
      <c r="BS37" s="378"/>
      <c r="BT37" s="378"/>
      <c r="BU37" s="378"/>
      <c r="BV37" s="181"/>
      <c r="BW37" s="379">
        <f t="shared" si="2"/>
        <v>8</v>
      </c>
      <c r="BX37" s="379"/>
      <c r="BY37" s="378" t="str">
        <f>IF('各会計、関係団体の財政状況及び健全化判断比率'!B71="","",'各会計、関係団体の財政状況及び健全化判断比率'!B71)</f>
        <v>福岡県自治会館管理組合（一般会計）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9</v>
      </c>
      <c r="BX38" s="379"/>
      <c r="BY38" s="378" t="str">
        <f>IF('各会計、関係団体の財政状況及び健全化判断比率'!B72="","",'各会計、関係団体の財政状況及び健全化判断比率'!B72)</f>
        <v>甘木・朝倉広域市町村圏事務組合（一般会計）</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10</v>
      </c>
      <c r="BX39" s="379"/>
      <c r="BY39" s="378" t="str">
        <f>IF('各会計、関係団体の財政状況及び健全化判断比率'!B73="","",'各会計、関係団体の財政状況及び健全化判断比率'!B73)</f>
        <v>甘木・朝倉広域市町村圏事務組合（消防特別会計）</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f t="shared" si="2"/>
        <v>11</v>
      </c>
      <c r="BX40" s="379"/>
      <c r="BY40" s="378" t="str">
        <f>IF('各会計、関係団体の財政状況及び健全化判断比率'!B74="","",'各会計、関係団体の財政状況及び健全化判断比率'!B74)</f>
        <v>甘木・朝倉・三井環境施設組合（一般会計）</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f t="shared" si="2"/>
        <v>12</v>
      </c>
      <c r="BX41" s="379"/>
      <c r="BY41" s="378" t="str">
        <f>IF('各会計、関係団体の財政状況及び健全化判断比率'!B75="","",'各会計、関係団体の財政状況及び健全化判断比率'!B75)</f>
        <v>福岡県自治振興組合（一般会計）</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f t="shared" si="2"/>
        <v>13</v>
      </c>
      <c r="BX42" s="379"/>
      <c r="BY42" s="378" t="str">
        <f>IF('各会計、関係団体の財政状況及び健全化判断比率'!B76="","",'各会計、関係団体の財政状況及び健全化判断比率'!B76)</f>
        <v>福岡県自治振興組合（公文書館事業特別会計）</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f t="shared" si="2"/>
        <v>14</v>
      </c>
      <c r="BX43" s="379"/>
      <c r="BY43" s="378" t="str">
        <f>IF('各会計、関係団体の財政状況及び健全化判断比率'!B77="","",'各会計、関係団体の財政状況及び健全化判断比率'!B77)</f>
        <v>福岡県介護保険広域連合（一般会計）</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180" t="s">
        <v>208</v>
      </c>
    </row>
    <row r="47" spans="1:113">
      <c r="E47" s="180" t="s">
        <v>209</v>
      </c>
    </row>
    <row r="48" spans="1:113">
      <c r="E48" s="180" t="s">
        <v>210</v>
      </c>
    </row>
    <row r="49" spans="5:5">
      <c r="E49" s="212" t="s">
        <v>211</v>
      </c>
    </row>
    <row r="50" spans="5:5">
      <c r="E50" s="180" t="s">
        <v>212</v>
      </c>
    </row>
    <row r="51" spans="5:5">
      <c r="E51" s="180" t="s">
        <v>213</v>
      </c>
    </row>
    <row r="52" spans="5:5">
      <c r="E52" s="180" t="s">
        <v>214</v>
      </c>
    </row>
    <row r="53" spans="5:5"/>
    <row r="54" spans="5:5"/>
    <row r="55" spans="5:5"/>
    <row r="56" spans="5:5"/>
  </sheetData>
  <sheetProtection algorithmName="SHA-512" hashValue="Wz43T8Ou/ZHVMdxNksAMBJ6qf5iqSWaMXchJ5H6pdevD/VVvYyiv3MdZ/r11sOSy3jOaqlqYFBUnsO6n5yYY9w==" saltValue="WdUv8Sf4N1yjOvleIAmv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54" t="s">
        <v>568</v>
      </c>
      <c r="D34" s="1154"/>
      <c r="E34" s="1155"/>
      <c r="F34" s="32">
        <v>8.41</v>
      </c>
      <c r="G34" s="33">
        <v>7.22</v>
      </c>
      <c r="H34" s="33">
        <v>7.31</v>
      </c>
      <c r="I34" s="33">
        <v>6.56</v>
      </c>
      <c r="J34" s="34">
        <v>4.58</v>
      </c>
      <c r="K34" s="22"/>
      <c r="L34" s="22"/>
      <c r="M34" s="22"/>
      <c r="N34" s="22"/>
      <c r="O34" s="22"/>
      <c r="P34" s="22"/>
    </row>
    <row r="35" spans="1:16" ht="39" customHeight="1">
      <c r="A35" s="22"/>
      <c r="B35" s="35"/>
      <c r="C35" s="1150" t="s">
        <v>569</v>
      </c>
      <c r="D35" s="1150"/>
      <c r="E35" s="1151"/>
      <c r="F35" s="36">
        <v>0.39</v>
      </c>
      <c r="G35" s="37">
        <v>0</v>
      </c>
      <c r="H35" s="37">
        <v>0</v>
      </c>
      <c r="I35" s="37">
        <v>0.34</v>
      </c>
      <c r="J35" s="38">
        <v>2.94</v>
      </c>
      <c r="K35" s="22"/>
      <c r="L35" s="22"/>
      <c r="M35" s="22"/>
      <c r="N35" s="22"/>
      <c r="O35" s="22"/>
      <c r="P35" s="22"/>
    </row>
    <row r="36" spans="1:16" ht="39" customHeight="1">
      <c r="A36" s="22"/>
      <c r="B36" s="35"/>
      <c r="C36" s="1150" t="s">
        <v>570</v>
      </c>
      <c r="D36" s="1150"/>
      <c r="E36" s="1151"/>
      <c r="F36" s="36">
        <v>0.14000000000000001</v>
      </c>
      <c r="G36" s="37">
        <v>0</v>
      </c>
      <c r="H36" s="37">
        <v>0</v>
      </c>
      <c r="I36" s="37" t="s">
        <v>571</v>
      </c>
      <c r="J36" s="38">
        <v>0.28000000000000003</v>
      </c>
      <c r="K36" s="22"/>
      <c r="L36" s="22"/>
      <c r="M36" s="22"/>
      <c r="N36" s="22"/>
      <c r="O36" s="22"/>
      <c r="P36" s="22"/>
    </row>
    <row r="37" spans="1:16" ht="39" customHeight="1">
      <c r="A37" s="22"/>
      <c r="B37" s="35"/>
      <c r="C37" s="1150" t="s">
        <v>572</v>
      </c>
      <c r="D37" s="1150"/>
      <c r="E37" s="1151"/>
      <c r="F37" s="36">
        <v>0.02</v>
      </c>
      <c r="G37" s="37">
        <v>0.03</v>
      </c>
      <c r="H37" s="37">
        <v>0.01</v>
      </c>
      <c r="I37" s="37">
        <v>0.04</v>
      </c>
      <c r="J37" s="38">
        <v>0.02</v>
      </c>
      <c r="K37" s="22"/>
      <c r="L37" s="22"/>
      <c r="M37" s="22"/>
      <c r="N37" s="22"/>
      <c r="O37" s="22"/>
      <c r="P37" s="22"/>
    </row>
    <row r="38" spans="1:16" ht="39" customHeight="1">
      <c r="A38" s="22"/>
      <c r="B38" s="35"/>
      <c r="C38" s="1150"/>
      <c r="D38" s="1150"/>
      <c r="E38" s="1151"/>
      <c r="F38" s="36"/>
      <c r="G38" s="37"/>
      <c r="H38" s="37"/>
      <c r="I38" s="37"/>
      <c r="J38" s="38"/>
      <c r="K38" s="22"/>
      <c r="L38" s="22"/>
      <c r="M38" s="22"/>
      <c r="N38" s="22"/>
      <c r="O38" s="22"/>
      <c r="P38" s="22"/>
    </row>
    <row r="39" spans="1:16" ht="39" customHeight="1">
      <c r="A39" s="22"/>
      <c r="B39" s="35"/>
      <c r="C39" s="1150"/>
      <c r="D39" s="1150"/>
      <c r="E39" s="1151"/>
      <c r="F39" s="36"/>
      <c r="G39" s="37"/>
      <c r="H39" s="37"/>
      <c r="I39" s="37"/>
      <c r="J39" s="38"/>
      <c r="K39" s="22"/>
      <c r="L39" s="22"/>
      <c r="M39" s="22"/>
      <c r="N39" s="22"/>
      <c r="O39" s="22"/>
      <c r="P39" s="22"/>
    </row>
    <row r="40" spans="1:16" ht="39" customHeight="1">
      <c r="A40" s="22"/>
      <c r="B40" s="35"/>
      <c r="C40" s="1150"/>
      <c r="D40" s="1150"/>
      <c r="E40" s="1151"/>
      <c r="F40" s="36"/>
      <c r="G40" s="37"/>
      <c r="H40" s="37"/>
      <c r="I40" s="37"/>
      <c r="J40" s="38"/>
      <c r="K40" s="22"/>
      <c r="L40" s="22"/>
      <c r="M40" s="22"/>
      <c r="N40" s="22"/>
      <c r="O40" s="22"/>
      <c r="P40" s="22"/>
    </row>
    <row r="41" spans="1:16" ht="39" customHeight="1">
      <c r="A41" s="22"/>
      <c r="B41" s="35"/>
      <c r="C41" s="1150"/>
      <c r="D41" s="1150"/>
      <c r="E41" s="1151"/>
      <c r="F41" s="36"/>
      <c r="G41" s="37"/>
      <c r="H41" s="37"/>
      <c r="I41" s="37"/>
      <c r="J41" s="38"/>
      <c r="K41" s="22"/>
      <c r="L41" s="22"/>
      <c r="M41" s="22"/>
      <c r="N41" s="22"/>
      <c r="O41" s="22"/>
      <c r="P41" s="22"/>
    </row>
    <row r="42" spans="1:16" ht="39" customHeight="1">
      <c r="A42" s="22"/>
      <c r="B42" s="39"/>
      <c r="C42" s="1150" t="s">
        <v>573</v>
      </c>
      <c r="D42" s="1150"/>
      <c r="E42" s="1151"/>
      <c r="F42" s="36" t="s">
        <v>516</v>
      </c>
      <c r="G42" s="37" t="s">
        <v>516</v>
      </c>
      <c r="H42" s="37" t="s">
        <v>516</v>
      </c>
      <c r="I42" s="37" t="s">
        <v>516</v>
      </c>
      <c r="J42" s="38" t="s">
        <v>516</v>
      </c>
      <c r="K42" s="22"/>
      <c r="L42" s="22"/>
      <c r="M42" s="22"/>
      <c r="N42" s="22"/>
      <c r="O42" s="22"/>
      <c r="P42" s="22"/>
    </row>
    <row r="43" spans="1:16" ht="39" customHeight="1" thickBot="1">
      <c r="A43" s="22"/>
      <c r="B43" s="40"/>
      <c r="C43" s="1152" t="s">
        <v>574</v>
      </c>
      <c r="D43" s="1152"/>
      <c r="E43" s="1153"/>
      <c r="F43" s="41" t="s">
        <v>516</v>
      </c>
      <c r="G43" s="42" t="s">
        <v>516</v>
      </c>
      <c r="H43" s="42" t="s">
        <v>516</v>
      </c>
      <c r="I43" s="42" t="s">
        <v>516</v>
      </c>
      <c r="J43" s="43" t="s">
        <v>516</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rdIvJSEEFuNJVwoK6J8tYcrmG26/ASM6vgdlaHO6tN2iX8Ld6V1b7OtxIgkk63/dk5FJn6ZpAa32MyTbRNo4g==" saltValue="Md6SeB8NLyzBUuQYFYHC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130" zoomScaleNormal="13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c r="A45" s="46"/>
      <c r="B45" s="1174" t="s">
        <v>11</v>
      </c>
      <c r="C45" s="1175"/>
      <c r="D45" s="56"/>
      <c r="E45" s="1180" t="s">
        <v>12</v>
      </c>
      <c r="F45" s="1180"/>
      <c r="G45" s="1180"/>
      <c r="H45" s="1180"/>
      <c r="I45" s="1180"/>
      <c r="J45" s="1181"/>
      <c r="K45" s="57">
        <v>250</v>
      </c>
      <c r="L45" s="58">
        <v>207</v>
      </c>
      <c r="M45" s="58">
        <v>221</v>
      </c>
      <c r="N45" s="58">
        <v>256</v>
      </c>
      <c r="O45" s="59">
        <v>269</v>
      </c>
      <c r="P45" s="46"/>
      <c r="Q45" s="46"/>
      <c r="R45" s="46"/>
      <c r="S45" s="46"/>
      <c r="T45" s="46"/>
      <c r="U45" s="46"/>
    </row>
    <row r="46" spans="1:21" ht="30.75" customHeight="1">
      <c r="A46" s="46"/>
      <c r="B46" s="1176"/>
      <c r="C46" s="1177"/>
      <c r="D46" s="60"/>
      <c r="E46" s="1158" t="s">
        <v>13</v>
      </c>
      <c r="F46" s="1158"/>
      <c r="G46" s="1158"/>
      <c r="H46" s="1158"/>
      <c r="I46" s="1158"/>
      <c r="J46" s="1159"/>
      <c r="K46" s="61" t="s">
        <v>516</v>
      </c>
      <c r="L46" s="62" t="s">
        <v>516</v>
      </c>
      <c r="M46" s="62" t="s">
        <v>516</v>
      </c>
      <c r="N46" s="62" t="s">
        <v>516</v>
      </c>
      <c r="O46" s="63" t="s">
        <v>516</v>
      </c>
      <c r="P46" s="46"/>
      <c r="Q46" s="46"/>
      <c r="R46" s="46"/>
      <c r="S46" s="46"/>
      <c r="T46" s="46"/>
      <c r="U46" s="46"/>
    </row>
    <row r="47" spans="1:21" ht="30.75" customHeight="1">
      <c r="A47" s="46"/>
      <c r="B47" s="1176"/>
      <c r="C47" s="1177"/>
      <c r="D47" s="60"/>
      <c r="E47" s="1158" t="s">
        <v>14</v>
      </c>
      <c r="F47" s="1158"/>
      <c r="G47" s="1158"/>
      <c r="H47" s="1158"/>
      <c r="I47" s="1158"/>
      <c r="J47" s="1159"/>
      <c r="K47" s="61" t="s">
        <v>516</v>
      </c>
      <c r="L47" s="62" t="s">
        <v>516</v>
      </c>
      <c r="M47" s="62" t="s">
        <v>516</v>
      </c>
      <c r="N47" s="62" t="s">
        <v>516</v>
      </c>
      <c r="O47" s="63" t="s">
        <v>516</v>
      </c>
      <c r="P47" s="46"/>
      <c r="Q47" s="46"/>
      <c r="R47" s="46"/>
      <c r="S47" s="46"/>
      <c r="T47" s="46"/>
      <c r="U47" s="46"/>
    </row>
    <row r="48" spans="1:21" ht="30.75" customHeight="1">
      <c r="A48" s="46"/>
      <c r="B48" s="1176"/>
      <c r="C48" s="1177"/>
      <c r="D48" s="60"/>
      <c r="E48" s="1158" t="s">
        <v>15</v>
      </c>
      <c r="F48" s="1158"/>
      <c r="G48" s="1158"/>
      <c r="H48" s="1158"/>
      <c r="I48" s="1158"/>
      <c r="J48" s="1159"/>
      <c r="K48" s="61">
        <v>17</v>
      </c>
      <c r="L48" s="62">
        <v>13</v>
      </c>
      <c r="M48" s="62">
        <v>10</v>
      </c>
      <c r="N48" s="62">
        <v>13</v>
      </c>
      <c r="O48" s="63">
        <v>17</v>
      </c>
      <c r="P48" s="46"/>
      <c r="Q48" s="46"/>
      <c r="R48" s="46"/>
      <c r="S48" s="46"/>
      <c r="T48" s="46"/>
      <c r="U48" s="46"/>
    </row>
    <row r="49" spans="1:21" ht="30.75" customHeight="1">
      <c r="A49" s="46"/>
      <c r="B49" s="1176"/>
      <c r="C49" s="1177"/>
      <c r="D49" s="60"/>
      <c r="E49" s="1158" t="s">
        <v>16</v>
      </c>
      <c r="F49" s="1158"/>
      <c r="G49" s="1158"/>
      <c r="H49" s="1158"/>
      <c r="I49" s="1158"/>
      <c r="J49" s="1159"/>
      <c r="K49" s="61">
        <v>26</v>
      </c>
      <c r="L49" s="62">
        <v>19</v>
      </c>
      <c r="M49" s="62">
        <v>13</v>
      </c>
      <c r="N49" s="62">
        <v>16</v>
      </c>
      <c r="O49" s="63">
        <v>10</v>
      </c>
      <c r="P49" s="46"/>
      <c r="Q49" s="46"/>
      <c r="R49" s="46"/>
      <c r="S49" s="46"/>
      <c r="T49" s="46"/>
      <c r="U49" s="46"/>
    </row>
    <row r="50" spans="1:21" ht="30.75" customHeight="1">
      <c r="A50" s="46"/>
      <c r="B50" s="1176"/>
      <c r="C50" s="1177"/>
      <c r="D50" s="60"/>
      <c r="E50" s="1158" t="s">
        <v>17</v>
      </c>
      <c r="F50" s="1158"/>
      <c r="G50" s="1158"/>
      <c r="H50" s="1158"/>
      <c r="I50" s="1158"/>
      <c r="J50" s="1159"/>
      <c r="K50" s="61">
        <v>4</v>
      </c>
      <c r="L50" s="62">
        <v>4</v>
      </c>
      <c r="M50" s="62" t="s">
        <v>516</v>
      </c>
      <c r="N50" s="62" t="s">
        <v>516</v>
      </c>
      <c r="O50" s="63" t="s">
        <v>516</v>
      </c>
      <c r="P50" s="46"/>
      <c r="Q50" s="46"/>
      <c r="R50" s="46"/>
      <c r="S50" s="46"/>
      <c r="T50" s="46"/>
      <c r="U50" s="46"/>
    </row>
    <row r="51" spans="1:21" ht="30.75" customHeight="1">
      <c r="A51" s="46"/>
      <c r="B51" s="1178"/>
      <c r="C51" s="1179"/>
      <c r="D51" s="64"/>
      <c r="E51" s="1158" t="s">
        <v>18</v>
      </c>
      <c r="F51" s="1158"/>
      <c r="G51" s="1158"/>
      <c r="H51" s="1158"/>
      <c r="I51" s="1158"/>
      <c r="J51" s="1159"/>
      <c r="K51" s="61" t="s">
        <v>516</v>
      </c>
      <c r="L51" s="62" t="s">
        <v>516</v>
      </c>
      <c r="M51" s="62" t="s">
        <v>516</v>
      </c>
      <c r="N51" s="62" t="s">
        <v>516</v>
      </c>
      <c r="O51" s="63" t="s">
        <v>516</v>
      </c>
      <c r="P51" s="46"/>
      <c r="Q51" s="46"/>
      <c r="R51" s="46"/>
      <c r="S51" s="46"/>
      <c r="T51" s="46"/>
      <c r="U51" s="46"/>
    </row>
    <row r="52" spans="1:21" ht="30.75" customHeight="1">
      <c r="A52" s="46"/>
      <c r="B52" s="1156" t="s">
        <v>19</v>
      </c>
      <c r="C52" s="1157"/>
      <c r="D52" s="64"/>
      <c r="E52" s="1158" t="s">
        <v>20</v>
      </c>
      <c r="F52" s="1158"/>
      <c r="G52" s="1158"/>
      <c r="H52" s="1158"/>
      <c r="I52" s="1158"/>
      <c r="J52" s="1159"/>
      <c r="K52" s="61">
        <v>225</v>
      </c>
      <c r="L52" s="62">
        <v>176</v>
      </c>
      <c r="M52" s="62">
        <v>178</v>
      </c>
      <c r="N52" s="62">
        <v>200</v>
      </c>
      <c r="O52" s="63">
        <v>212</v>
      </c>
      <c r="P52" s="46"/>
      <c r="Q52" s="46"/>
      <c r="R52" s="46"/>
      <c r="S52" s="46"/>
      <c r="T52" s="46"/>
      <c r="U52" s="46"/>
    </row>
    <row r="53" spans="1:21" ht="30.75" customHeight="1" thickBot="1">
      <c r="A53" s="46"/>
      <c r="B53" s="1160" t="s">
        <v>21</v>
      </c>
      <c r="C53" s="1161"/>
      <c r="D53" s="65"/>
      <c r="E53" s="1162" t="s">
        <v>22</v>
      </c>
      <c r="F53" s="1162"/>
      <c r="G53" s="1162"/>
      <c r="H53" s="1162"/>
      <c r="I53" s="1162"/>
      <c r="J53" s="1163"/>
      <c r="K53" s="66">
        <v>72</v>
      </c>
      <c r="L53" s="67">
        <v>67</v>
      </c>
      <c r="M53" s="67">
        <v>66</v>
      </c>
      <c r="N53" s="67">
        <v>85</v>
      </c>
      <c r="O53" s="68">
        <v>84</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575</v>
      </c>
      <c r="P55" s="46"/>
      <c r="Q55" s="46"/>
      <c r="R55" s="46"/>
      <c r="S55" s="46"/>
      <c r="T55" s="46"/>
      <c r="U55" s="46"/>
    </row>
    <row r="56" spans="1:21" ht="31.5" customHeight="1" thickBot="1">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c r="B57" s="1164" t="s">
        <v>25</v>
      </c>
      <c r="C57" s="1165"/>
      <c r="D57" s="1168" t="s">
        <v>26</v>
      </c>
      <c r="E57" s="1169"/>
      <c r="F57" s="1169"/>
      <c r="G57" s="1169"/>
      <c r="H57" s="1169"/>
      <c r="I57" s="1169"/>
      <c r="J57" s="1170"/>
      <c r="K57" s="81" t="s">
        <v>600</v>
      </c>
      <c r="L57" s="82" t="s">
        <v>600</v>
      </c>
      <c r="M57" s="82" t="s">
        <v>600</v>
      </c>
      <c r="N57" s="82" t="s">
        <v>600</v>
      </c>
      <c r="O57" s="83" t="s">
        <v>600</v>
      </c>
    </row>
    <row r="58" spans="1:21" ht="31.5" customHeight="1" thickBot="1">
      <c r="B58" s="1166"/>
      <c r="C58" s="1167"/>
      <c r="D58" s="1171" t="s">
        <v>27</v>
      </c>
      <c r="E58" s="1172"/>
      <c r="F58" s="1172"/>
      <c r="G58" s="1172"/>
      <c r="H58" s="1172"/>
      <c r="I58" s="1172"/>
      <c r="J58" s="1173"/>
      <c r="K58" s="84" t="s">
        <v>600</v>
      </c>
      <c r="L58" s="85" t="s">
        <v>600</v>
      </c>
      <c r="M58" s="85" t="s">
        <v>600</v>
      </c>
      <c r="N58" s="85" t="s">
        <v>600</v>
      </c>
      <c r="O58" s="86" t="s">
        <v>600</v>
      </c>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rDpxKqbIJZaatWE4akJiesnqwn21OuCXywtqsuT7qOKQcbHmnKAiOWjRVSgumvtrdAUdRgh/W/GBtIVoMUYwg==" saltValue="nfq8zAHBDNMNF4QoyyGz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2" orientation="landscape"/>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D43" zoomScale="115" zoomScaleNormal="115"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558</v>
      </c>
      <c r="J40" s="98" t="s">
        <v>559</v>
      </c>
      <c r="K40" s="98" t="s">
        <v>560</v>
      </c>
      <c r="L40" s="98" t="s">
        <v>561</v>
      </c>
      <c r="M40" s="99" t="s">
        <v>562</v>
      </c>
    </row>
    <row r="41" spans="2:13" ht="27.75" customHeight="1">
      <c r="B41" s="1194" t="s">
        <v>30</v>
      </c>
      <c r="C41" s="1195"/>
      <c r="D41" s="100"/>
      <c r="E41" s="1196" t="s">
        <v>31</v>
      </c>
      <c r="F41" s="1196"/>
      <c r="G41" s="1196"/>
      <c r="H41" s="1197"/>
      <c r="I41" s="101">
        <v>2420</v>
      </c>
      <c r="J41" s="102">
        <v>2562</v>
      </c>
      <c r="K41" s="102">
        <v>2912</v>
      </c>
      <c r="L41" s="102">
        <v>3515</v>
      </c>
      <c r="M41" s="103">
        <v>4003</v>
      </c>
    </row>
    <row r="42" spans="2:13" ht="27.75" customHeight="1">
      <c r="B42" s="1184"/>
      <c r="C42" s="1185"/>
      <c r="D42" s="104"/>
      <c r="E42" s="1188" t="s">
        <v>32</v>
      </c>
      <c r="F42" s="1188"/>
      <c r="G42" s="1188"/>
      <c r="H42" s="1189"/>
      <c r="I42" s="105">
        <v>4</v>
      </c>
      <c r="J42" s="106" t="s">
        <v>516</v>
      </c>
      <c r="K42" s="106" t="s">
        <v>516</v>
      </c>
      <c r="L42" s="106" t="s">
        <v>516</v>
      </c>
      <c r="M42" s="107" t="s">
        <v>516</v>
      </c>
    </row>
    <row r="43" spans="2:13" ht="27.75" customHeight="1">
      <c r="B43" s="1184"/>
      <c r="C43" s="1185"/>
      <c r="D43" s="104"/>
      <c r="E43" s="1188" t="s">
        <v>33</v>
      </c>
      <c r="F43" s="1188"/>
      <c r="G43" s="1188"/>
      <c r="H43" s="1189"/>
      <c r="I43" s="105">
        <v>138</v>
      </c>
      <c r="J43" s="106">
        <v>149</v>
      </c>
      <c r="K43" s="106">
        <v>155</v>
      </c>
      <c r="L43" s="106">
        <v>140</v>
      </c>
      <c r="M43" s="107">
        <v>137</v>
      </c>
    </row>
    <row r="44" spans="2:13" ht="27.75" customHeight="1">
      <c r="B44" s="1184"/>
      <c r="C44" s="1185"/>
      <c r="D44" s="104"/>
      <c r="E44" s="1188" t="s">
        <v>34</v>
      </c>
      <c r="F44" s="1188"/>
      <c r="G44" s="1188"/>
      <c r="H44" s="1189"/>
      <c r="I44" s="105">
        <v>60</v>
      </c>
      <c r="J44" s="106">
        <v>52</v>
      </c>
      <c r="K44" s="106">
        <v>71</v>
      </c>
      <c r="L44" s="106">
        <v>91</v>
      </c>
      <c r="M44" s="107">
        <v>104</v>
      </c>
    </row>
    <row r="45" spans="2:13" ht="27.75" customHeight="1">
      <c r="B45" s="1184"/>
      <c r="C45" s="1185"/>
      <c r="D45" s="104"/>
      <c r="E45" s="1188" t="s">
        <v>35</v>
      </c>
      <c r="F45" s="1188"/>
      <c r="G45" s="1188"/>
      <c r="H45" s="1189"/>
      <c r="I45" s="105">
        <v>328</v>
      </c>
      <c r="J45" s="106">
        <v>298</v>
      </c>
      <c r="K45" s="106">
        <v>229</v>
      </c>
      <c r="L45" s="106">
        <v>216</v>
      </c>
      <c r="M45" s="107">
        <v>241</v>
      </c>
    </row>
    <row r="46" spans="2:13" ht="27.75" customHeight="1">
      <c r="B46" s="1184"/>
      <c r="C46" s="1185"/>
      <c r="D46" s="108"/>
      <c r="E46" s="1188" t="s">
        <v>36</v>
      </c>
      <c r="F46" s="1188"/>
      <c r="G46" s="1188"/>
      <c r="H46" s="1189"/>
      <c r="I46" s="105" t="s">
        <v>516</v>
      </c>
      <c r="J46" s="106" t="s">
        <v>516</v>
      </c>
      <c r="K46" s="106" t="s">
        <v>516</v>
      </c>
      <c r="L46" s="106" t="s">
        <v>516</v>
      </c>
      <c r="M46" s="107" t="s">
        <v>516</v>
      </c>
    </row>
    <row r="47" spans="2:13" ht="27.75" customHeight="1">
      <c r="B47" s="1184"/>
      <c r="C47" s="1185"/>
      <c r="D47" s="109"/>
      <c r="E47" s="1198" t="s">
        <v>37</v>
      </c>
      <c r="F47" s="1199"/>
      <c r="G47" s="1199"/>
      <c r="H47" s="1200"/>
      <c r="I47" s="105" t="s">
        <v>516</v>
      </c>
      <c r="J47" s="106" t="s">
        <v>516</v>
      </c>
      <c r="K47" s="106" t="s">
        <v>516</v>
      </c>
      <c r="L47" s="106" t="s">
        <v>516</v>
      </c>
      <c r="M47" s="107" t="s">
        <v>516</v>
      </c>
    </row>
    <row r="48" spans="2:13" ht="27.75" customHeight="1">
      <c r="B48" s="1184"/>
      <c r="C48" s="1185"/>
      <c r="D48" s="104"/>
      <c r="E48" s="1188" t="s">
        <v>38</v>
      </c>
      <c r="F48" s="1188"/>
      <c r="G48" s="1188"/>
      <c r="H48" s="1189"/>
      <c r="I48" s="105" t="s">
        <v>516</v>
      </c>
      <c r="J48" s="106" t="s">
        <v>516</v>
      </c>
      <c r="K48" s="106" t="s">
        <v>516</v>
      </c>
      <c r="L48" s="106" t="s">
        <v>516</v>
      </c>
      <c r="M48" s="107" t="s">
        <v>516</v>
      </c>
    </row>
    <row r="49" spans="2:13" ht="27.75" customHeight="1">
      <c r="B49" s="1186"/>
      <c r="C49" s="1187"/>
      <c r="D49" s="104"/>
      <c r="E49" s="1188" t="s">
        <v>39</v>
      </c>
      <c r="F49" s="1188"/>
      <c r="G49" s="1188"/>
      <c r="H49" s="1189"/>
      <c r="I49" s="105" t="s">
        <v>516</v>
      </c>
      <c r="J49" s="106" t="s">
        <v>516</v>
      </c>
      <c r="K49" s="106" t="s">
        <v>516</v>
      </c>
      <c r="L49" s="106" t="s">
        <v>516</v>
      </c>
      <c r="M49" s="107" t="s">
        <v>516</v>
      </c>
    </row>
    <row r="50" spans="2:13" ht="27.75" customHeight="1">
      <c r="B50" s="1182" t="s">
        <v>40</v>
      </c>
      <c r="C50" s="1183"/>
      <c r="D50" s="110"/>
      <c r="E50" s="1188" t="s">
        <v>41</v>
      </c>
      <c r="F50" s="1188"/>
      <c r="G50" s="1188"/>
      <c r="H50" s="1189"/>
      <c r="I50" s="105">
        <v>2873</v>
      </c>
      <c r="J50" s="106">
        <v>2579</v>
      </c>
      <c r="K50" s="106">
        <v>2487</v>
      </c>
      <c r="L50" s="106">
        <v>2525</v>
      </c>
      <c r="M50" s="107">
        <v>2231</v>
      </c>
    </row>
    <row r="51" spans="2:13" ht="27.75" customHeight="1">
      <c r="B51" s="1184"/>
      <c r="C51" s="1185"/>
      <c r="D51" s="104"/>
      <c r="E51" s="1188" t="s">
        <v>42</v>
      </c>
      <c r="F51" s="1188"/>
      <c r="G51" s="1188"/>
      <c r="H51" s="1189"/>
      <c r="I51" s="105">
        <v>69</v>
      </c>
      <c r="J51" s="106">
        <v>66</v>
      </c>
      <c r="K51" s="106">
        <v>59</v>
      </c>
      <c r="L51" s="106">
        <v>53</v>
      </c>
      <c r="M51" s="107">
        <v>47</v>
      </c>
    </row>
    <row r="52" spans="2:13" ht="27.75" customHeight="1">
      <c r="B52" s="1186"/>
      <c r="C52" s="1187"/>
      <c r="D52" s="104"/>
      <c r="E52" s="1188" t="s">
        <v>43</v>
      </c>
      <c r="F52" s="1188"/>
      <c r="G52" s="1188"/>
      <c r="H52" s="1189"/>
      <c r="I52" s="105">
        <v>2031</v>
      </c>
      <c r="J52" s="106">
        <v>2034</v>
      </c>
      <c r="K52" s="106">
        <v>2247</v>
      </c>
      <c r="L52" s="106">
        <v>2612</v>
      </c>
      <c r="M52" s="107">
        <v>2927</v>
      </c>
    </row>
    <row r="53" spans="2:13" ht="27.75" customHeight="1" thickBot="1">
      <c r="B53" s="1190" t="s">
        <v>44</v>
      </c>
      <c r="C53" s="1191"/>
      <c r="D53" s="111"/>
      <c r="E53" s="1192" t="s">
        <v>45</v>
      </c>
      <c r="F53" s="1192"/>
      <c r="G53" s="1192"/>
      <c r="H53" s="1193"/>
      <c r="I53" s="112">
        <v>-2024</v>
      </c>
      <c r="J53" s="113">
        <v>-1617</v>
      </c>
      <c r="K53" s="113">
        <v>-1425</v>
      </c>
      <c r="L53" s="113">
        <v>-1228</v>
      </c>
      <c r="M53" s="114">
        <v>-719</v>
      </c>
    </row>
    <row r="54" spans="2:13" ht="27.75" customHeight="1">
      <c r="B54" s="115" t="s">
        <v>46</v>
      </c>
      <c r="C54" s="116"/>
      <c r="D54" s="116"/>
      <c r="E54" s="117"/>
      <c r="F54" s="117"/>
      <c r="G54" s="117"/>
      <c r="H54" s="117"/>
      <c r="I54" s="118"/>
      <c r="J54" s="118"/>
      <c r="K54" s="118"/>
      <c r="L54" s="118"/>
      <c r="M54" s="118"/>
    </row>
    <row r="55" spans="2:13" ht="12.75" customHeight="1"/>
    <row r="56" spans="2:13" ht="12.75" hidden="1" customHeight="1"/>
    <row r="57" spans="2:13" ht="12.75" hidden="1" customHeight="1"/>
    <row r="58" spans="2:13" ht="12.75" hidden="1" customHeight="1"/>
  </sheetData>
  <sheetProtection algorithmName="SHA-512" hashValue="aQrsHnpxfs9grWh7LrVzfSXKS/Eol3RPnqTGvYb36ybYGYHD5fDeTNHCzMOwlGBmqkUhrQXLfmemOac0BqKXKg==" saltValue="MVUNNONW9AkFRX2gI/V5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8"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9" t="s">
        <v>47</v>
      </c>
    </row>
    <row r="54" spans="2:8" ht="29.25" customHeight="1" thickBot="1">
      <c r="B54" s="120" t="s">
        <v>1</v>
      </c>
      <c r="C54" s="121"/>
      <c r="D54" s="121"/>
      <c r="E54" s="122" t="s">
        <v>2</v>
      </c>
      <c r="F54" s="123" t="s">
        <v>560</v>
      </c>
      <c r="G54" s="123" t="s">
        <v>561</v>
      </c>
      <c r="H54" s="124" t="s">
        <v>562</v>
      </c>
    </row>
    <row r="55" spans="2:8" ht="52.5" customHeight="1">
      <c r="B55" s="125"/>
      <c r="C55" s="1209" t="s">
        <v>48</v>
      </c>
      <c r="D55" s="1209"/>
      <c r="E55" s="1210"/>
      <c r="F55" s="126">
        <v>1189</v>
      </c>
      <c r="G55" s="126">
        <v>1141</v>
      </c>
      <c r="H55" s="127">
        <v>1044</v>
      </c>
    </row>
    <row r="56" spans="2:8" ht="52.5" customHeight="1">
      <c r="B56" s="128"/>
      <c r="C56" s="1211" t="s">
        <v>49</v>
      </c>
      <c r="D56" s="1211"/>
      <c r="E56" s="1212"/>
      <c r="F56" s="129">
        <v>127</v>
      </c>
      <c r="G56" s="129">
        <v>128</v>
      </c>
      <c r="H56" s="130">
        <v>128</v>
      </c>
    </row>
    <row r="57" spans="2:8" ht="53.25" customHeight="1">
      <c r="B57" s="128"/>
      <c r="C57" s="1213" t="s">
        <v>50</v>
      </c>
      <c r="D57" s="1213"/>
      <c r="E57" s="1214"/>
      <c r="F57" s="131">
        <v>2175</v>
      </c>
      <c r="G57" s="131">
        <v>2235</v>
      </c>
      <c r="H57" s="132">
        <v>2025</v>
      </c>
    </row>
    <row r="58" spans="2:8" ht="45.75" customHeight="1">
      <c r="B58" s="133"/>
      <c r="C58" s="1215" t="s">
        <v>596</v>
      </c>
      <c r="D58" s="1202"/>
      <c r="E58" s="1203"/>
      <c r="F58" s="134">
        <v>1004</v>
      </c>
      <c r="G58" s="134">
        <v>978</v>
      </c>
      <c r="H58" s="135">
        <v>959</v>
      </c>
    </row>
    <row r="59" spans="2:8" ht="45.75" customHeight="1">
      <c r="B59" s="133"/>
      <c r="C59" s="1215" t="s">
        <v>601</v>
      </c>
      <c r="D59" s="1202"/>
      <c r="E59" s="1203"/>
      <c r="F59" s="134">
        <v>71</v>
      </c>
      <c r="G59" s="134">
        <v>51</v>
      </c>
      <c r="H59" s="135">
        <v>227</v>
      </c>
    </row>
    <row r="60" spans="2:8" ht="45.75" customHeight="1">
      <c r="B60" s="133"/>
      <c r="C60" s="1215" t="s">
        <v>597</v>
      </c>
      <c r="D60" s="1202"/>
      <c r="E60" s="1203"/>
      <c r="F60" s="134">
        <v>197</v>
      </c>
      <c r="G60" s="134">
        <v>198</v>
      </c>
      <c r="H60" s="135">
        <v>191</v>
      </c>
    </row>
    <row r="61" spans="2:8" ht="45.75" customHeight="1">
      <c r="B61" s="133"/>
      <c r="C61" s="1201" t="s">
        <v>598</v>
      </c>
      <c r="D61" s="1202"/>
      <c r="E61" s="1203"/>
      <c r="F61" s="134">
        <v>166</v>
      </c>
      <c r="G61" s="134">
        <v>158</v>
      </c>
      <c r="H61" s="135">
        <v>158</v>
      </c>
    </row>
    <row r="62" spans="2:8" ht="45.75" customHeight="1" thickBot="1">
      <c r="B62" s="136"/>
      <c r="C62" s="1204" t="s">
        <v>599</v>
      </c>
      <c r="D62" s="1205"/>
      <c r="E62" s="1206"/>
      <c r="F62" s="137">
        <v>144</v>
      </c>
      <c r="G62" s="137">
        <v>140</v>
      </c>
      <c r="H62" s="138">
        <v>135</v>
      </c>
    </row>
    <row r="63" spans="2:8" ht="52.5" customHeight="1" thickBot="1">
      <c r="B63" s="139"/>
      <c r="C63" s="1207" t="s">
        <v>51</v>
      </c>
      <c r="D63" s="1207"/>
      <c r="E63" s="1208"/>
      <c r="F63" s="140">
        <v>3491</v>
      </c>
      <c r="G63" s="140">
        <v>3503</v>
      </c>
      <c r="H63" s="141">
        <v>3197</v>
      </c>
    </row>
    <row r="64" spans="2:8" ht="15" customHeight="1"/>
  </sheetData>
  <sheetProtection algorithmName="SHA-512" hashValue="ChrUJOdI572Sy21oglOcrDE0Q3VWaS3SZVCy8ZoUx3iPPp4vlo/8VD6m/8o5DyAIjKTQXVnD6EvKuqUdMJ0uiw==" saltValue="r35oC5SnUlc28YdXYv9o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39" orientation="landscape"/>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4" zoomScale="85" zoomScaleNormal="85" zoomScaleSheetLayoutView="55" workbookViewId="0">
      <selection activeCell="AN43" sqref="AN43:DC47"/>
    </sheetView>
  </sheetViews>
  <sheetFormatPr defaultColWidth="0" defaultRowHeight="13.5" customHeight="1" zeroHeight="1"/>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c r="A1" s="350"/>
      <c r="B1" s="351"/>
      <c r="DD1" s="263"/>
      <c r="DE1" s="263"/>
    </row>
    <row r="2" spans="1:143" ht="25.5" customHeight="1">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603</v>
      </c>
    </row>
    <row r="11" spans="1:143" s="261" customFormat="1">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603</v>
      </c>
    </row>
    <row r="13" spans="1:143" s="261" customFormat="1">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c r="DD19" s="263"/>
      <c r="DE19" s="263"/>
    </row>
    <row r="20" spans="1:351">
      <c r="DD20" s="263"/>
      <c r="DE20" s="263"/>
    </row>
    <row r="21" spans="1:351" ht="17.2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c r="B22" s="267"/>
      <c r="MM22" s="355"/>
    </row>
    <row r="23" spans="1:351">
      <c r="B23" s="267"/>
    </row>
    <row r="24" spans="1:351">
      <c r="B24" s="267"/>
    </row>
    <row r="25" spans="1:351">
      <c r="B25" s="267"/>
    </row>
    <row r="26" spans="1:351">
      <c r="B26" s="267"/>
    </row>
    <row r="27" spans="1:351">
      <c r="B27" s="267"/>
    </row>
    <row r="28" spans="1:351">
      <c r="B28" s="267"/>
    </row>
    <row r="29" spans="1:351">
      <c r="B29" s="267"/>
    </row>
    <row r="30" spans="1:351">
      <c r="B30" s="267"/>
    </row>
    <row r="31" spans="1:351">
      <c r="B31" s="267"/>
    </row>
    <row r="32" spans="1:351">
      <c r="B32" s="267"/>
    </row>
    <row r="33" spans="2:109">
      <c r="B33" s="267"/>
    </row>
    <row r="34" spans="2:109">
      <c r="B34" s="267"/>
    </row>
    <row r="35" spans="2:109">
      <c r="B35" s="267"/>
    </row>
    <row r="36" spans="2:109">
      <c r="B36" s="267"/>
    </row>
    <row r="37" spans="2:109">
      <c r="B37" s="267"/>
    </row>
    <row r="38" spans="2:109">
      <c r="B38" s="267"/>
    </row>
    <row r="39" spans="2:109">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c r="B40" s="356"/>
      <c r="DD40" s="356"/>
      <c r="DE40" s="263"/>
    </row>
    <row r="41" spans="2:109" ht="17.25">
      <c r="B41" s="264" t="s">
        <v>604</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c r="B42" s="267"/>
      <c r="G42" s="357"/>
      <c r="I42" s="358"/>
      <c r="J42" s="358"/>
      <c r="K42" s="358"/>
      <c r="AM42" s="357"/>
      <c r="AN42" s="357" t="s">
        <v>605</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c r="B43" s="267"/>
      <c r="AN43" s="1239" t="s">
        <v>614</v>
      </c>
      <c r="AO43" s="1225"/>
      <c r="AP43" s="1225"/>
      <c r="AQ43" s="1225"/>
      <c r="AR43" s="1225"/>
      <c r="AS43" s="1225"/>
      <c r="AT43" s="1225"/>
      <c r="AU43" s="1225"/>
      <c r="AV43" s="1225"/>
      <c r="AW43" s="1225"/>
      <c r="AX43" s="1225"/>
      <c r="AY43" s="1225"/>
      <c r="AZ43" s="1225"/>
      <c r="BA43" s="1225"/>
      <c r="BB43" s="1225"/>
      <c r="BC43" s="1225"/>
      <c r="BD43" s="1225"/>
      <c r="BE43" s="1225"/>
      <c r="BF43" s="1225"/>
      <c r="BG43" s="1225"/>
      <c r="BH43" s="1225"/>
      <c r="BI43" s="1225"/>
      <c r="BJ43" s="1225"/>
      <c r="BK43" s="1225"/>
      <c r="BL43" s="1225"/>
      <c r="BM43" s="1225"/>
      <c r="BN43" s="1225"/>
      <c r="BO43" s="1225"/>
      <c r="BP43" s="1225"/>
      <c r="BQ43" s="1225"/>
      <c r="BR43" s="1225"/>
      <c r="BS43" s="1225"/>
      <c r="BT43" s="1225"/>
      <c r="BU43" s="1225"/>
      <c r="BV43" s="1225"/>
      <c r="BW43" s="1225"/>
      <c r="BX43" s="1225"/>
      <c r="BY43" s="1225"/>
      <c r="BZ43" s="1225"/>
      <c r="CA43" s="1225"/>
      <c r="CB43" s="1225"/>
      <c r="CC43" s="1225"/>
      <c r="CD43" s="1225"/>
      <c r="CE43" s="1225"/>
      <c r="CF43" s="1225"/>
      <c r="CG43" s="1225"/>
      <c r="CH43" s="1225"/>
      <c r="CI43" s="1225"/>
      <c r="CJ43" s="1225"/>
      <c r="CK43" s="1225"/>
      <c r="CL43" s="1225"/>
      <c r="CM43" s="1225"/>
      <c r="CN43" s="1225"/>
      <c r="CO43" s="1225"/>
      <c r="CP43" s="1225"/>
      <c r="CQ43" s="1225"/>
      <c r="CR43" s="1225"/>
      <c r="CS43" s="1225"/>
      <c r="CT43" s="1225"/>
      <c r="CU43" s="1225"/>
      <c r="CV43" s="1225"/>
      <c r="CW43" s="1225"/>
      <c r="CX43" s="1225"/>
      <c r="CY43" s="1225"/>
      <c r="CZ43" s="1225"/>
      <c r="DA43" s="1225"/>
      <c r="DB43" s="1225"/>
      <c r="DC43" s="1226"/>
    </row>
    <row r="44" spans="2:109">
      <c r="B44" s="267"/>
      <c r="AN44" s="1227"/>
      <c r="AO44" s="1228"/>
      <c r="AP44" s="1228"/>
      <c r="AQ44" s="1228"/>
      <c r="AR44" s="1228"/>
      <c r="AS44" s="1228"/>
      <c r="AT44" s="1228"/>
      <c r="AU44" s="1228"/>
      <c r="AV44" s="1228"/>
      <c r="AW44" s="1228"/>
      <c r="AX44" s="1228"/>
      <c r="AY44" s="1228"/>
      <c r="AZ44" s="1228"/>
      <c r="BA44" s="1228"/>
      <c r="BB44" s="1228"/>
      <c r="BC44" s="1228"/>
      <c r="BD44" s="1228"/>
      <c r="BE44" s="1228"/>
      <c r="BF44" s="1228"/>
      <c r="BG44" s="1228"/>
      <c r="BH44" s="1228"/>
      <c r="BI44" s="1228"/>
      <c r="BJ44" s="1228"/>
      <c r="BK44" s="1228"/>
      <c r="BL44" s="1228"/>
      <c r="BM44" s="1228"/>
      <c r="BN44" s="1228"/>
      <c r="BO44" s="1228"/>
      <c r="BP44" s="1228"/>
      <c r="BQ44" s="1228"/>
      <c r="BR44" s="1228"/>
      <c r="BS44" s="1228"/>
      <c r="BT44" s="1228"/>
      <c r="BU44" s="1228"/>
      <c r="BV44" s="1228"/>
      <c r="BW44" s="1228"/>
      <c r="BX44" s="1228"/>
      <c r="BY44" s="1228"/>
      <c r="BZ44" s="1228"/>
      <c r="CA44" s="1228"/>
      <c r="CB44" s="1228"/>
      <c r="CC44" s="1228"/>
      <c r="CD44" s="1228"/>
      <c r="CE44" s="1228"/>
      <c r="CF44" s="1228"/>
      <c r="CG44" s="1228"/>
      <c r="CH44" s="1228"/>
      <c r="CI44" s="1228"/>
      <c r="CJ44" s="1228"/>
      <c r="CK44" s="1228"/>
      <c r="CL44" s="1228"/>
      <c r="CM44" s="1228"/>
      <c r="CN44" s="1228"/>
      <c r="CO44" s="1228"/>
      <c r="CP44" s="1228"/>
      <c r="CQ44" s="1228"/>
      <c r="CR44" s="1228"/>
      <c r="CS44" s="1228"/>
      <c r="CT44" s="1228"/>
      <c r="CU44" s="1228"/>
      <c r="CV44" s="1228"/>
      <c r="CW44" s="1228"/>
      <c r="CX44" s="1228"/>
      <c r="CY44" s="1228"/>
      <c r="CZ44" s="1228"/>
      <c r="DA44" s="1228"/>
      <c r="DB44" s="1228"/>
      <c r="DC44" s="1229"/>
    </row>
    <row r="45" spans="2:109">
      <c r="B45" s="267"/>
      <c r="AN45" s="1227"/>
      <c r="AO45" s="1228"/>
      <c r="AP45" s="1228"/>
      <c r="AQ45" s="1228"/>
      <c r="AR45" s="1228"/>
      <c r="AS45" s="1228"/>
      <c r="AT45" s="1228"/>
      <c r="AU45" s="1228"/>
      <c r="AV45" s="1228"/>
      <c r="AW45" s="1228"/>
      <c r="AX45" s="1228"/>
      <c r="AY45" s="1228"/>
      <c r="AZ45" s="1228"/>
      <c r="BA45" s="1228"/>
      <c r="BB45" s="1228"/>
      <c r="BC45" s="1228"/>
      <c r="BD45" s="1228"/>
      <c r="BE45" s="1228"/>
      <c r="BF45" s="1228"/>
      <c r="BG45" s="1228"/>
      <c r="BH45" s="1228"/>
      <c r="BI45" s="1228"/>
      <c r="BJ45" s="1228"/>
      <c r="BK45" s="1228"/>
      <c r="BL45" s="1228"/>
      <c r="BM45" s="1228"/>
      <c r="BN45" s="1228"/>
      <c r="BO45" s="1228"/>
      <c r="BP45" s="1228"/>
      <c r="BQ45" s="1228"/>
      <c r="BR45" s="1228"/>
      <c r="BS45" s="1228"/>
      <c r="BT45" s="1228"/>
      <c r="BU45" s="1228"/>
      <c r="BV45" s="1228"/>
      <c r="BW45" s="1228"/>
      <c r="BX45" s="1228"/>
      <c r="BY45" s="1228"/>
      <c r="BZ45" s="1228"/>
      <c r="CA45" s="1228"/>
      <c r="CB45" s="1228"/>
      <c r="CC45" s="1228"/>
      <c r="CD45" s="1228"/>
      <c r="CE45" s="1228"/>
      <c r="CF45" s="1228"/>
      <c r="CG45" s="1228"/>
      <c r="CH45" s="1228"/>
      <c r="CI45" s="1228"/>
      <c r="CJ45" s="1228"/>
      <c r="CK45" s="1228"/>
      <c r="CL45" s="1228"/>
      <c r="CM45" s="1228"/>
      <c r="CN45" s="1228"/>
      <c r="CO45" s="1228"/>
      <c r="CP45" s="1228"/>
      <c r="CQ45" s="1228"/>
      <c r="CR45" s="1228"/>
      <c r="CS45" s="1228"/>
      <c r="CT45" s="1228"/>
      <c r="CU45" s="1228"/>
      <c r="CV45" s="1228"/>
      <c r="CW45" s="1228"/>
      <c r="CX45" s="1228"/>
      <c r="CY45" s="1228"/>
      <c r="CZ45" s="1228"/>
      <c r="DA45" s="1228"/>
      <c r="DB45" s="1228"/>
      <c r="DC45" s="1229"/>
    </row>
    <row r="46" spans="2:109">
      <c r="B46" s="267"/>
      <c r="AN46" s="1227"/>
      <c r="AO46" s="1228"/>
      <c r="AP46" s="1228"/>
      <c r="AQ46" s="1228"/>
      <c r="AR46" s="1228"/>
      <c r="AS46" s="1228"/>
      <c r="AT46" s="1228"/>
      <c r="AU46" s="1228"/>
      <c r="AV46" s="1228"/>
      <c r="AW46" s="1228"/>
      <c r="AX46" s="1228"/>
      <c r="AY46" s="1228"/>
      <c r="AZ46" s="1228"/>
      <c r="BA46" s="1228"/>
      <c r="BB46" s="1228"/>
      <c r="BC46" s="1228"/>
      <c r="BD46" s="1228"/>
      <c r="BE46" s="1228"/>
      <c r="BF46" s="1228"/>
      <c r="BG46" s="1228"/>
      <c r="BH46" s="1228"/>
      <c r="BI46" s="1228"/>
      <c r="BJ46" s="1228"/>
      <c r="BK46" s="1228"/>
      <c r="BL46" s="1228"/>
      <c r="BM46" s="1228"/>
      <c r="BN46" s="1228"/>
      <c r="BO46" s="1228"/>
      <c r="BP46" s="1228"/>
      <c r="BQ46" s="1228"/>
      <c r="BR46" s="1228"/>
      <c r="BS46" s="1228"/>
      <c r="BT46" s="1228"/>
      <c r="BU46" s="1228"/>
      <c r="BV46" s="1228"/>
      <c r="BW46" s="1228"/>
      <c r="BX46" s="1228"/>
      <c r="BY46" s="1228"/>
      <c r="BZ46" s="1228"/>
      <c r="CA46" s="1228"/>
      <c r="CB46" s="1228"/>
      <c r="CC46" s="1228"/>
      <c r="CD46" s="1228"/>
      <c r="CE46" s="1228"/>
      <c r="CF46" s="1228"/>
      <c r="CG46" s="1228"/>
      <c r="CH46" s="1228"/>
      <c r="CI46" s="1228"/>
      <c r="CJ46" s="1228"/>
      <c r="CK46" s="1228"/>
      <c r="CL46" s="1228"/>
      <c r="CM46" s="1228"/>
      <c r="CN46" s="1228"/>
      <c r="CO46" s="1228"/>
      <c r="CP46" s="1228"/>
      <c r="CQ46" s="1228"/>
      <c r="CR46" s="1228"/>
      <c r="CS46" s="1228"/>
      <c r="CT46" s="1228"/>
      <c r="CU46" s="1228"/>
      <c r="CV46" s="1228"/>
      <c r="CW46" s="1228"/>
      <c r="CX46" s="1228"/>
      <c r="CY46" s="1228"/>
      <c r="CZ46" s="1228"/>
      <c r="DA46" s="1228"/>
      <c r="DB46" s="1228"/>
      <c r="DC46" s="1229"/>
    </row>
    <row r="47" spans="2:109">
      <c r="B47" s="267"/>
      <c r="AN47" s="1230"/>
      <c r="AO47" s="1231"/>
      <c r="AP47" s="1231"/>
      <c r="AQ47" s="1231"/>
      <c r="AR47" s="1231"/>
      <c r="AS47" s="1231"/>
      <c r="AT47" s="1231"/>
      <c r="AU47" s="1231"/>
      <c r="AV47" s="1231"/>
      <c r="AW47" s="1231"/>
      <c r="AX47" s="1231"/>
      <c r="AY47" s="1231"/>
      <c r="AZ47" s="1231"/>
      <c r="BA47" s="1231"/>
      <c r="BB47" s="1231"/>
      <c r="BC47" s="1231"/>
      <c r="BD47" s="1231"/>
      <c r="BE47" s="1231"/>
      <c r="BF47" s="1231"/>
      <c r="BG47" s="1231"/>
      <c r="BH47" s="1231"/>
      <c r="BI47" s="1231"/>
      <c r="BJ47" s="1231"/>
      <c r="BK47" s="1231"/>
      <c r="BL47" s="1231"/>
      <c r="BM47" s="1231"/>
      <c r="BN47" s="1231"/>
      <c r="BO47" s="1231"/>
      <c r="BP47" s="1231"/>
      <c r="BQ47" s="1231"/>
      <c r="BR47" s="1231"/>
      <c r="BS47" s="1231"/>
      <c r="BT47" s="1231"/>
      <c r="BU47" s="1231"/>
      <c r="BV47" s="1231"/>
      <c r="BW47" s="1231"/>
      <c r="BX47" s="1231"/>
      <c r="BY47" s="1231"/>
      <c r="BZ47" s="1231"/>
      <c r="CA47" s="1231"/>
      <c r="CB47" s="1231"/>
      <c r="CC47" s="1231"/>
      <c r="CD47" s="1231"/>
      <c r="CE47" s="1231"/>
      <c r="CF47" s="1231"/>
      <c r="CG47" s="1231"/>
      <c r="CH47" s="1231"/>
      <c r="CI47" s="1231"/>
      <c r="CJ47" s="1231"/>
      <c r="CK47" s="1231"/>
      <c r="CL47" s="1231"/>
      <c r="CM47" s="1231"/>
      <c r="CN47" s="1231"/>
      <c r="CO47" s="1231"/>
      <c r="CP47" s="1231"/>
      <c r="CQ47" s="1231"/>
      <c r="CR47" s="1231"/>
      <c r="CS47" s="1231"/>
      <c r="CT47" s="1231"/>
      <c r="CU47" s="1231"/>
      <c r="CV47" s="1231"/>
      <c r="CW47" s="1231"/>
      <c r="CX47" s="1231"/>
      <c r="CY47" s="1231"/>
      <c r="CZ47" s="1231"/>
      <c r="DA47" s="1231"/>
      <c r="DB47" s="1231"/>
      <c r="DC47" s="1232"/>
    </row>
    <row r="48" spans="2:109">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c r="B49" s="267"/>
      <c r="AN49" s="263" t="s">
        <v>606</v>
      </c>
    </row>
    <row r="50" spans="1:109">
      <c r="B50" s="267"/>
      <c r="G50" s="1216"/>
      <c r="H50" s="1216"/>
      <c r="I50" s="1216"/>
      <c r="J50" s="1216"/>
      <c r="K50" s="360"/>
      <c r="L50" s="360"/>
      <c r="M50" s="361"/>
      <c r="N50" s="361"/>
      <c r="AN50" s="1235"/>
      <c r="AO50" s="1236"/>
      <c r="AP50" s="1236"/>
      <c r="AQ50" s="1236"/>
      <c r="AR50" s="1236"/>
      <c r="AS50" s="1236"/>
      <c r="AT50" s="1236"/>
      <c r="AU50" s="1236"/>
      <c r="AV50" s="1236"/>
      <c r="AW50" s="1236"/>
      <c r="AX50" s="1236"/>
      <c r="AY50" s="1236"/>
      <c r="AZ50" s="1236"/>
      <c r="BA50" s="1236"/>
      <c r="BB50" s="1236"/>
      <c r="BC50" s="1236"/>
      <c r="BD50" s="1236"/>
      <c r="BE50" s="1236"/>
      <c r="BF50" s="1236"/>
      <c r="BG50" s="1236"/>
      <c r="BH50" s="1236"/>
      <c r="BI50" s="1236"/>
      <c r="BJ50" s="1236"/>
      <c r="BK50" s="1236"/>
      <c r="BL50" s="1236"/>
      <c r="BM50" s="1236"/>
      <c r="BN50" s="1236"/>
      <c r="BO50" s="1237"/>
      <c r="BP50" s="1222" t="s">
        <v>558</v>
      </c>
      <c r="BQ50" s="1222"/>
      <c r="BR50" s="1222"/>
      <c r="BS50" s="1222"/>
      <c r="BT50" s="1222"/>
      <c r="BU50" s="1222"/>
      <c r="BV50" s="1222"/>
      <c r="BW50" s="1222"/>
      <c r="BX50" s="1222" t="s">
        <v>559</v>
      </c>
      <c r="BY50" s="1222"/>
      <c r="BZ50" s="1222"/>
      <c r="CA50" s="1222"/>
      <c r="CB50" s="1222"/>
      <c r="CC50" s="1222"/>
      <c r="CD50" s="1222"/>
      <c r="CE50" s="1222"/>
      <c r="CF50" s="1222" t="s">
        <v>560</v>
      </c>
      <c r="CG50" s="1222"/>
      <c r="CH50" s="1222"/>
      <c r="CI50" s="1222"/>
      <c r="CJ50" s="1222"/>
      <c r="CK50" s="1222"/>
      <c r="CL50" s="1222"/>
      <c r="CM50" s="1222"/>
      <c r="CN50" s="1222" t="s">
        <v>561</v>
      </c>
      <c r="CO50" s="1222"/>
      <c r="CP50" s="1222"/>
      <c r="CQ50" s="1222"/>
      <c r="CR50" s="1222"/>
      <c r="CS50" s="1222"/>
      <c r="CT50" s="1222"/>
      <c r="CU50" s="1222"/>
      <c r="CV50" s="1222" t="s">
        <v>562</v>
      </c>
      <c r="CW50" s="1222"/>
      <c r="CX50" s="1222"/>
      <c r="CY50" s="1222"/>
      <c r="CZ50" s="1222"/>
      <c r="DA50" s="1222"/>
      <c r="DB50" s="1222"/>
      <c r="DC50" s="1222"/>
    </row>
    <row r="51" spans="1:109" ht="13.5" customHeight="1">
      <c r="B51" s="267"/>
      <c r="G51" s="1234"/>
      <c r="H51" s="1234"/>
      <c r="I51" s="1238"/>
      <c r="J51" s="1238"/>
      <c r="K51" s="1223"/>
      <c r="L51" s="1223"/>
      <c r="M51" s="1223"/>
      <c r="N51" s="1223"/>
      <c r="AM51" s="359"/>
      <c r="AN51" s="1221" t="s">
        <v>607</v>
      </c>
      <c r="AO51" s="1221"/>
      <c r="AP51" s="1221"/>
      <c r="AQ51" s="1221"/>
      <c r="AR51" s="1221"/>
      <c r="AS51" s="1221"/>
      <c r="AT51" s="1221"/>
      <c r="AU51" s="1221"/>
      <c r="AV51" s="1221"/>
      <c r="AW51" s="1221"/>
      <c r="AX51" s="1221"/>
      <c r="AY51" s="1221"/>
      <c r="AZ51" s="1221"/>
      <c r="BA51" s="1221"/>
      <c r="BB51" s="1221" t="s">
        <v>608</v>
      </c>
      <c r="BC51" s="1221"/>
      <c r="BD51" s="1221"/>
      <c r="BE51" s="1221"/>
      <c r="BF51" s="1221"/>
      <c r="BG51" s="1221"/>
      <c r="BH51" s="1221"/>
      <c r="BI51" s="1221"/>
      <c r="BJ51" s="1221"/>
      <c r="BK51" s="1221"/>
      <c r="BL51" s="1221"/>
      <c r="BM51" s="1221"/>
      <c r="BN51" s="1221"/>
      <c r="BO51" s="1221"/>
      <c r="BP51" s="1233"/>
      <c r="BQ51" s="1218"/>
      <c r="BR51" s="1218"/>
      <c r="BS51" s="1218"/>
      <c r="BT51" s="1218"/>
      <c r="BU51" s="1218"/>
      <c r="BV51" s="1218"/>
      <c r="BW51" s="1218"/>
      <c r="BX51" s="1233"/>
      <c r="BY51" s="1218"/>
      <c r="BZ51" s="1218"/>
      <c r="CA51" s="1218"/>
      <c r="CB51" s="1218"/>
      <c r="CC51" s="1218"/>
      <c r="CD51" s="1218"/>
      <c r="CE51" s="1218"/>
      <c r="CF51" s="1233"/>
      <c r="CG51" s="1218"/>
      <c r="CH51" s="1218"/>
      <c r="CI51" s="1218"/>
      <c r="CJ51" s="1218"/>
      <c r="CK51" s="1218"/>
      <c r="CL51" s="1218"/>
      <c r="CM51" s="1218"/>
      <c r="CN51" s="1233"/>
      <c r="CO51" s="1218"/>
      <c r="CP51" s="1218"/>
      <c r="CQ51" s="1218"/>
      <c r="CR51" s="1218"/>
      <c r="CS51" s="1218"/>
      <c r="CT51" s="1218"/>
      <c r="CU51" s="1218"/>
      <c r="CV51" s="1233"/>
      <c r="CW51" s="1218"/>
      <c r="CX51" s="1218"/>
      <c r="CY51" s="1218"/>
      <c r="CZ51" s="1218"/>
      <c r="DA51" s="1218"/>
      <c r="DB51" s="1218"/>
      <c r="DC51" s="1218"/>
    </row>
    <row r="52" spans="1:109">
      <c r="B52" s="267"/>
      <c r="G52" s="1234"/>
      <c r="H52" s="1234"/>
      <c r="I52" s="1238"/>
      <c r="J52" s="1238"/>
      <c r="K52" s="1223"/>
      <c r="L52" s="1223"/>
      <c r="M52" s="1223"/>
      <c r="N52" s="1223"/>
      <c r="AM52" s="359"/>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18"/>
      <c r="BQ52" s="1218"/>
      <c r="BR52" s="1218"/>
      <c r="BS52" s="1218"/>
      <c r="BT52" s="1218"/>
      <c r="BU52" s="1218"/>
      <c r="BV52" s="1218"/>
      <c r="BW52" s="1218"/>
      <c r="BX52" s="1218"/>
      <c r="BY52" s="1218"/>
      <c r="BZ52" s="1218"/>
      <c r="CA52" s="1218"/>
      <c r="CB52" s="1218"/>
      <c r="CC52" s="1218"/>
      <c r="CD52" s="1218"/>
      <c r="CE52" s="1218"/>
      <c r="CF52" s="1218"/>
      <c r="CG52" s="1218"/>
      <c r="CH52" s="1218"/>
      <c r="CI52" s="1218"/>
      <c r="CJ52" s="1218"/>
      <c r="CK52" s="1218"/>
      <c r="CL52" s="1218"/>
      <c r="CM52" s="1218"/>
      <c r="CN52" s="1218"/>
      <c r="CO52" s="1218"/>
      <c r="CP52" s="1218"/>
      <c r="CQ52" s="1218"/>
      <c r="CR52" s="1218"/>
      <c r="CS52" s="1218"/>
      <c r="CT52" s="1218"/>
      <c r="CU52" s="1218"/>
      <c r="CV52" s="1218"/>
      <c r="CW52" s="1218"/>
      <c r="CX52" s="1218"/>
      <c r="CY52" s="1218"/>
      <c r="CZ52" s="1218"/>
      <c r="DA52" s="1218"/>
      <c r="DB52" s="1218"/>
      <c r="DC52" s="1218"/>
    </row>
    <row r="53" spans="1:109">
      <c r="A53" s="358"/>
      <c r="B53" s="267"/>
      <c r="G53" s="1234"/>
      <c r="H53" s="1234"/>
      <c r="I53" s="1216"/>
      <c r="J53" s="1216"/>
      <c r="K53" s="1223"/>
      <c r="L53" s="1223"/>
      <c r="M53" s="1223"/>
      <c r="N53" s="1223"/>
      <c r="AM53" s="359"/>
      <c r="AN53" s="1221"/>
      <c r="AO53" s="1221"/>
      <c r="AP53" s="1221"/>
      <c r="AQ53" s="1221"/>
      <c r="AR53" s="1221"/>
      <c r="AS53" s="1221"/>
      <c r="AT53" s="1221"/>
      <c r="AU53" s="1221"/>
      <c r="AV53" s="1221"/>
      <c r="AW53" s="1221"/>
      <c r="AX53" s="1221"/>
      <c r="AY53" s="1221"/>
      <c r="AZ53" s="1221"/>
      <c r="BA53" s="1221"/>
      <c r="BB53" s="1221" t="s">
        <v>609</v>
      </c>
      <c r="BC53" s="1221"/>
      <c r="BD53" s="1221"/>
      <c r="BE53" s="1221"/>
      <c r="BF53" s="1221"/>
      <c r="BG53" s="1221"/>
      <c r="BH53" s="1221"/>
      <c r="BI53" s="1221"/>
      <c r="BJ53" s="1221"/>
      <c r="BK53" s="1221"/>
      <c r="BL53" s="1221"/>
      <c r="BM53" s="1221"/>
      <c r="BN53" s="1221"/>
      <c r="BO53" s="1221"/>
      <c r="BP53" s="1233"/>
      <c r="BQ53" s="1218"/>
      <c r="BR53" s="1218"/>
      <c r="BS53" s="1218"/>
      <c r="BT53" s="1218"/>
      <c r="BU53" s="1218"/>
      <c r="BV53" s="1218"/>
      <c r="BW53" s="1218"/>
      <c r="BX53" s="1233"/>
      <c r="BY53" s="1218"/>
      <c r="BZ53" s="1218"/>
      <c r="CA53" s="1218"/>
      <c r="CB53" s="1218"/>
      <c r="CC53" s="1218"/>
      <c r="CD53" s="1218"/>
      <c r="CE53" s="1218"/>
      <c r="CF53" s="1233"/>
      <c r="CG53" s="1218"/>
      <c r="CH53" s="1218"/>
      <c r="CI53" s="1218"/>
      <c r="CJ53" s="1218"/>
      <c r="CK53" s="1218"/>
      <c r="CL53" s="1218"/>
      <c r="CM53" s="1218"/>
      <c r="CN53" s="1233"/>
      <c r="CO53" s="1218"/>
      <c r="CP53" s="1218"/>
      <c r="CQ53" s="1218"/>
      <c r="CR53" s="1218"/>
      <c r="CS53" s="1218"/>
      <c r="CT53" s="1218"/>
      <c r="CU53" s="1218"/>
      <c r="CV53" s="1233"/>
      <c r="CW53" s="1218"/>
      <c r="CX53" s="1218"/>
      <c r="CY53" s="1218"/>
      <c r="CZ53" s="1218"/>
      <c r="DA53" s="1218"/>
      <c r="DB53" s="1218"/>
      <c r="DC53" s="1218"/>
    </row>
    <row r="54" spans="1:109">
      <c r="A54" s="358"/>
      <c r="B54" s="267"/>
      <c r="G54" s="1234"/>
      <c r="H54" s="1234"/>
      <c r="I54" s="1216"/>
      <c r="J54" s="1216"/>
      <c r="K54" s="1223"/>
      <c r="L54" s="1223"/>
      <c r="M54" s="1223"/>
      <c r="N54" s="1223"/>
      <c r="AM54" s="359"/>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18"/>
      <c r="BQ54" s="1218"/>
      <c r="BR54" s="1218"/>
      <c r="BS54" s="1218"/>
      <c r="BT54" s="1218"/>
      <c r="BU54" s="1218"/>
      <c r="BV54" s="1218"/>
      <c r="BW54" s="1218"/>
      <c r="BX54" s="1218"/>
      <c r="BY54" s="1218"/>
      <c r="BZ54" s="1218"/>
      <c r="CA54" s="1218"/>
      <c r="CB54" s="1218"/>
      <c r="CC54" s="1218"/>
      <c r="CD54" s="1218"/>
      <c r="CE54" s="1218"/>
      <c r="CF54" s="1218"/>
      <c r="CG54" s="1218"/>
      <c r="CH54" s="1218"/>
      <c r="CI54" s="1218"/>
      <c r="CJ54" s="1218"/>
      <c r="CK54" s="1218"/>
      <c r="CL54" s="1218"/>
      <c r="CM54" s="1218"/>
      <c r="CN54" s="1218"/>
      <c r="CO54" s="1218"/>
      <c r="CP54" s="1218"/>
      <c r="CQ54" s="1218"/>
      <c r="CR54" s="1218"/>
      <c r="CS54" s="1218"/>
      <c r="CT54" s="1218"/>
      <c r="CU54" s="1218"/>
      <c r="CV54" s="1218"/>
      <c r="CW54" s="1218"/>
      <c r="CX54" s="1218"/>
      <c r="CY54" s="1218"/>
      <c r="CZ54" s="1218"/>
      <c r="DA54" s="1218"/>
      <c r="DB54" s="1218"/>
      <c r="DC54" s="1218"/>
    </row>
    <row r="55" spans="1:109">
      <c r="A55" s="358"/>
      <c r="B55" s="267"/>
      <c r="G55" s="1216"/>
      <c r="H55" s="1216"/>
      <c r="I55" s="1216"/>
      <c r="J55" s="1216"/>
      <c r="K55" s="1223"/>
      <c r="L55" s="1223"/>
      <c r="M55" s="1223"/>
      <c r="N55" s="1223"/>
      <c r="AN55" s="1222" t="s">
        <v>610</v>
      </c>
      <c r="AO55" s="1222"/>
      <c r="AP55" s="1222"/>
      <c r="AQ55" s="1222"/>
      <c r="AR55" s="1222"/>
      <c r="AS55" s="1222"/>
      <c r="AT55" s="1222"/>
      <c r="AU55" s="1222"/>
      <c r="AV55" s="1222"/>
      <c r="AW55" s="1222"/>
      <c r="AX55" s="1222"/>
      <c r="AY55" s="1222"/>
      <c r="AZ55" s="1222"/>
      <c r="BA55" s="1222"/>
      <c r="BB55" s="1221" t="s">
        <v>608</v>
      </c>
      <c r="BC55" s="1221"/>
      <c r="BD55" s="1221"/>
      <c r="BE55" s="1221"/>
      <c r="BF55" s="1221"/>
      <c r="BG55" s="1221"/>
      <c r="BH55" s="1221"/>
      <c r="BI55" s="1221"/>
      <c r="BJ55" s="1221"/>
      <c r="BK55" s="1221"/>
      <c r="BL55" s="1221"/>
      <c r="BM55" s="1221"/>
      <c r="BN55" s="1221"/>
      <c r="BO55" s="1221"/>
      <c r="BP55" s="1233"/>
      <c r="BQ55" s="1218"/>
      <c r="BR55" s="1218"/>
      <c r="BS55" s="1218"/>
      <c r="BT55" s="1218"/>
      <c r="BU55" s="1218"/>
      <c r="BV55" s="1218"/>
      <c r="BW55" s="1218"/>
      <c r="BX55" s="1233"/>
      <c r="BY55" s="1218"/>
      <c r="BZ55" s="1218"/>
      <c r="CA55" s="1218"/>
      <c r="CB55" s="1218"/>
      <c r="CC55" s="1218"/>
      <c r="CD55" s="1218"/>
      <c r="CE55" s="1218"/>
      <c r="CF55" s="1233"/>
      <c r="CG55" s="1218"/>
      <c r="CH55" s="1218"/>
      <c r="CI55" s="1218"/>
      <c r="CJ55" s="1218"/>
      <c r="CK55" s="1218"/>
      <c r="CL55" s="1218"/>
      <c r="CM55" s="1218"/>
      <c r="CN55" s="1233"/>
      <c r="CO55" s="1218"/>
      <c r="CP55" s="1218"/>
      <c r="CQ55" s="1218"/>
      <c r="CR55" s="1218"/>
      <c r="CS55" s="1218"/>
      <c r="CT55" s="1218"/>
      <c r="CU55" s="1218"/>
      <c r="CV55" s="1233"/>
      <c r="CW55" s="1218"/>
      <c r="CX55" s="1218"/>
      <c r="CY55" s="1218"/>
      <c r="CZ55" s="1218"/>
      <c r="DA55" s="1218"/>
      <c r="DB55" s="1218"/>
      <c r="DC55" s="1218"/>
    </row>
    <row r="56" spans="1:109">
      <c r="A56" s="358"/>
      <c r="B56" s="267"/>
      <c r="G56" s="1216"/>
      <c r="H56" s="1216"/>
      <c r="I56" s="1216"/>
      <c r="J56" s="1216"/>
      <c r="K56" s="1223"/>
      <c r="L56" s="1223"/>
      <c r="M56" s="1223"/>
      <c r="N56" s="1223"/>
      <c r="AN56" s="1222"/>
      <c r="AO56" s="1222"/>
      <c r="AP56" s="1222"/>
      <c r="AQ56" s="1222"/>
      <c r="AR56" s="1222"/>
      <c r="AS56" s="1222"/>
      <c r="AT56" s="1222"/>
      <c r="AU56" s="1222"/>
      <c r="AV56" s="1222"/>
      <c r="AW56" s="1222"/>
      <c r="AX56" s="1222"/>
      <c r="AY56" s="1222"/>
      <c r="AZ56" s="1222"/>
      <c r="BA56" s="1222"/>
      <c r="BB56" s="1221"/>
      <c r="BC56" s="1221"/>
      <c r="BD56" s="1221"/>
      <c r="BE56" s="1221"/>
      <c r="BF56" s="1221"/>
      <c r="BG56" s="1221"/>
      <c r="BH56" s="1221"/>
      <c r="BI56" s="1221"/>
      <c r="BJ56" s="1221"/>
      <c r="BK56" s="1221"/>
      <c r="BL56" s="1221"/>
      <c r="BM56" s="1221"/>
      <c r="BN56" s="1221"/>
      <c r="BO56" s="1221"/>
      <c r="BP56" s="1218"/>
      <c r="BQ56" s="1218"/>
      <c r="BR56" s="1218"/>
      <c r="BS56" s="1218"/>
      <c r="BT56" s="1218"/>
      <c r="BU56" s="1218"/>
      <c r="BV56" s="1218"/>
      <c r="BW56" s="1218"/>
      <c r="BX56" s="1218"/>
      <c r="BY56" s="1218"/>
      <c r="BZ56" s="1218"/>
      <c r="CA56" s="1218"/>
      <c r="CB56" s="1218"/>
      <c r="CC56" s="1218"/>
      <c r="CD56" s="1218"/>
      <c r="CE56" s="1218"/>
      <c r="CF56" s="1218"/>
      <c r="CG56" s="1218"/>
      <c r="CH56" s="1218"/>
      <c r="CI56" s="1218"/>
      <c r="CJ56" s="1218"/>
      <c r="CK56" s="1218"/>
      <c r="CL56" s="1218"/>
      <c r="CM56" s="1218"/>
      <c r="CN56" s="1218"/>
      <c r="CO56" s="1218"/>
      <c r="CP56" s="1218"/>
      <c r="CQ56" s="1218"/>
      <c r="CR56" s="1218"/>
      <c r="CS56" s="1218"/>
      <c r="CT56" s="1218"/>
      <c r="CU56" s="1218"/>
      <c r="CV56" s="1218"/>
      <c r="CW56" s="1218"/>
      <c r="CX56" s="1218"/>
      <c r="CY56" s="1218"/>
      <c r="CZ56" s="1218"/>
      <c r="DA56" s="1218"/>
      <c r="DB56" s="1218"/>
      <c r="DC56" s="1218"/>
    </row>
    <row r="57" spans="1:109" s="358" customFormat="1">
      <c r="B57" s="362"/>
      <c r="G57" s="1216"/>
      <c r="H57" s="1216"/>
      <c r="I57" s="1219"/>
      <c r="J57" s="1219"/>
      <c r="K57" s="1223"/>
      <c r="L57" s="1223"/>
      <c r="M57" s="1223"/>
      <c r="N57" s="1223"/>
      <c r="AM57" s="263"/>
      <c r="AN57" s="1222"/>
      <c r="AO57" s="1222"/>
      <c r="AP57" s="1222"/>
      <c r="AQ57" s="1222"/>
      <c r="AR57" s="1222"/>
      <c r="AS57" s="1222"/>
      <c r="AT57" s="1222"/>
      <c r="AU57" s="1222"/>
      <c r="AV57" s="1222"/>
      <c r="AW57" s="1222"/>
      <c r="AX57" s="1222"/>
      <c r="AY57" s="1222"/>
      <c r="AZ57" s="1222"/>
      <c r="BA57" s="1222"/>
      <c r="BB57" s="1221" t="s">
        <v>609</v>
      </c>
      <c r="BC57" s="1221"/>
      <c r="BD57" s="1221"/>
      <c r="BE57" s="1221"/>
      <c r="BF57" s="1221"/>
      <c r="BG57" s="1221"/>
      <c r="BH57" s="1221"/>
      <c r="BI57" s="1221"/>
      <c r="BJ57" s="1221"/>
      <c r="BK57" s="1221"/>
      <c r="BL57" s="1221"/>
      <c r="BM57" s="1221"/>
      <c r="BN57" s="1221"/>
      <c r="BO57" s="1221"/>
      <c r="BP57" s="1233"/>
      <c r="BQ57" s="1218"/>
      <c r="BR57" s="1218"/>
      <c r="BS57" s="1218"/>
      <c r="BT57" s="1218"/>
      <c r="BU57" s="1218"/>
      <c r="BV57" s="1218"/>
      <c r="BW57" s="1218"/>
      <c r="BX57" s="1233"/>
      <c r="BY57" s="1218"/>
      <c r="BZ57" s="1218"/>
      <c r="CA57" s="1218"/>
      <c r="CB57" s="1218"/>
      <c r="CC57" s="1218"/>
      <c r="CD57" s="1218"/>
      <c r="CE57" s="1218"/>
      <c r="CF57" s="1233"/>
      <c r="CG57" s="1218"/>
      <c r="CH57" s="1218"/>
      <c r="CI57" s="1218"/>
      <c r="CJ57" s="1218"/>
      <c r="CK57" s="1218"/>
      <c r="CL57" s="1218"/>
      <c r="CM57" s="1218"/>
      <c r="CN57" s="1233"/>
      <c r="CO57" s="1218"/>
      <c r="CP57" s="1218"/>
      <c r="CQ57" s="1218"/>
      <c r="CR57" s="1218"/>
      <c r="CS57" s="1218"/>
      <c r="CT57" s="1218"/>
      <c r="CU57" s="1218"/>
      <c r="CV57" s="1233"/>
      <c r="CW57" s="1218"/>
      <c r="CX57" s="1218"/>
      <c r="CY57" s="1218"/>
      <c r="CZ57" s="1218"/>
      <c r="DA57" s="1218"/>
      <c r="DB57" s="1218"/>
      <c r="DC57" s="1218"/>
      <c r="DD57" s="363"/>
      <c r="DE57" s="362"/>
    </row>
    <row r="58" spans="1:109" s="358" customFormat="1">
      <c r="A58" s="263"/>
      <c r="B58" s="362"/>
      <c r="G58" s="1216"/>
      <c r="H58" s="1216"/>
      <c r="I58" s="1219"/>
      <c r="J58" s="1219"/>
      <c r="K58" s="1223"/>
      <c r="L58" s="1223"/>
      <c r="M58" s="1223"/>
      <c r="N58" s="1223"/>
      <c r="AM58" s="263"/>
      <c r="AN58" s="1222"/>
      <c r="AO58" s="1222"/>
      <c r="AP58" s="1222"/>
      <c r="AQ58" s="1222"/>
      <c r="AR58" s="1222"/>
      <c r="AS58" s="1222"/>
      <c r="AT58" s="1222"/>
      <c r="AU58" s="1222"/>
      <c r="AV58" s="1222"/>
      <c r="AW58" s="1222"/>
      <c r="AX58" s="1222"/>
      <c r="AY58" s="1222"/>
      <c r="AZ58" s="1222"/>
      <c r="BA58" s="1222"/>
      <c r="BB58" s="1221"/>
      <c r="BC58" s="1221"/>
      <c r="BD58" s="1221"/>
      <c r="BE58" s="1221"/>
      <c r="BF58" s="1221"/>
      <c r="BG58" s="1221"/>
      <c r="BH58" s="1221"/>
      <c r="BI58" s="1221"/>
      <c r="BJ58" s="1221"/>
      <c r="BK58" s="1221"/>
      <c r="BL58" s="1221"/>
      <c r="BM58" s="1221"/>
      <c r="BN58" s="1221"/>
      <c r="BO58" s="1221"/>
      <c r="BP58" s="1218"/>
      <c r="BQ58" s="1218"/>
      <c r="BR58" s="1218"/>
      <c r="BS58" s="1218"/>
      <c r="BT58" s="1218"/>
      <c r="BU58" s="1218"/>
      <c r="BV58" s="1218"/>
      <c r="BW58" s="1218"/>
      <c r="BX58" s="1218"/>
      <c r="BY58" s="1218"/>
      <c r="BZ58" s="1218"/>
      <c r="CA58" s="1218"/>
      <c r="CB58" s="1218"/>
      <c r="CC58" s="1218"/>
      <c r="CD58" s="1218"/>
      <c r="CE58" s="1218"/>
      <c r="CF58" s="1218"/>
      <c r="CG58" s="1218"/>
      <c r="CH58" s="1218"/>
      <c r="CI58" s="1218"/>
      <c r="CJ58" s="1218"/>
      <c r="CK58" s="1218"/>
      <c r="CL58" s="1218"/>
      <c r="CM58" s="1218"/>
      <c r="CN58" s="1218"/>
      <c r="CO58" s="1218"/>
      <c r="CP58" s="1218"/>
      <c r="CQ58" s="1218"/>
      <c r="CR58" s="1218"/>
      <c r="CS58" s="1218"/>
      <c r="CT58" s="1218"/>
      <c r="CU58" s="1218"/>
      <c r="CV58" s="1218"/>
      <c r="CW58" s="1218"/>
      <c r="CX58" s="1218"/>
      <c r="CY58" s="1218"/>
      <c r="CZ58" s="1218"/>
      <c r="DA58" s="1218"/>
      <c r="DB58" s="1218"/>
      <c r="DC58" s="1218"/>
      <c r="DD58" s="363"/>
      <c r="DE58" s="362"/>
    </row>
    <row r="59" spans="1:109" s="358" customFormat="1">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c r="B63" s="320" t="s">
        <v>611</v>
      </c>
    </row>
    <row r="64" spans="1:109">
      <c r="B64" s="267"/>
      <c r="G64" s="357"/>
      <c r="I64" s="369"/>
      <c r="J64" s="369"/>
      <c r="K64" s="369"/>
      <c r="L64" s="369"/>
      <c r="M64" s="369"/>
      <c r="N64" s="370"/>
      <c r="AM64" s="357"/>
      <c r="AN64" s="357" t="s">
        <v>605</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c r="B65" s="267"/>
      <c r="AN65" s="1224" t="s">
        <v>613</v>
      </c>
      <c r="AO65" s="1225"/>
      <c r="AP65" s="1225"/>
      <c r="AQ65" s="1225"/>
      <c r="AR65" s="1225"/>
      <c r="AS65" s="1225"/>
      <c r="AT65" s="1225"/>
      <c r="AU65" s="1225"/>
      <c r="AV65" s="1225"/>
      <c r="AW65" s="1225"/>
      <c r="AX65" s="1225"/>
      <c r="AY65" s="1225"/>
      <c r="AZ65" s="1225"/>
      <c r="BA65" s="1225"/>
      <c r="BB65" s="1225"/>
      <c r="BC65" s="1225"/>
      <c r="BD65" s="1225"/>
      <c r="BE65" s="1225"/>
      <c r="BF65" s="1225"/>
      <c r="BG65" s="1225"/>
      <c r="BH65" s="1225"/>
      <c r="BI65" s="1225"/>
      <c r="BJ65" s="1225"/>
      <c r="BK65" s="1225"/>
      <c r="BL65" s="1225"/>
      <c r="BM65" s="1225"/>
      <c r="BN65" s="1225"/>
      <c r="BO65" s="1225"/>
      <c r="BP65" s="1225"/>
      <c r="BQ65" s="1225"/>
      <c r="BR65" s="1225"/>
      <c r="BS65" s="1225"/>
      <c r="BT65" s="1225"/>
      <c r="BU65" s="1225"/>
      <c r="BV65" s="1225"/>
      <c r="BW65" s="1225"/>
      <c r="BX65" s="1225"/>
      <c r="BY65" s="1225"/>
      <c r="BZ65" s="1225"/>
      <c r="CA65" s="1225"/>
      <c r="CB65" s="1225"/>
      <c r="CC65" s="1225"/>
      <c r="CD65" s="1225"/>
      <c r="CE65" s="1225"/>
      <c r="CF65" s="1225"/>
      <c r="CG65" s="1225"/>
      <c r="CH65" s="1225"/>
      <c r="CI65" s="1225"/>
      <c r="CJ65" s="1225"/>
      <c r="CK65" s="1225"/>
      <c r="CL65" s="1225"/>
      <c r="CM65" s="1225"/>
      <c r="CN65" s="1225"/>
      <c r="CO65" s="1225"/>
      <c r="CP65" s="1225"/>
      <c r="CQ65" s="1225"/>
      <c r="CR65" s="1225"/>
      <c r="CS65" s="1225"/>
      <c r="CT65" s="1225"/>
      <c r="CU65" s="1225"/>
      <c r="CV65" s="1225"/>
      <c r="CW65" s="1225"/>
      <c r="CX65" s="1225"/>
      <c r="CY65" s="1225"/>
      <c r="CZ65" s="1225"/>
      <c r="DA65" s="1225"/>
      <c r="DB65" s="1225"/>
      <c r="DC65" s="1226"/>
    </row>
    <row r="66" spans="2:107">
      <c r="B66" s="267"/>
      <c r="AN66" s="1227"/>
      <c r="AO66" s="1228"/>
      <c r="AP66" s="1228"/>
      <c r="AQ66" s="1228"/>
      <c r="AR66" s="1228"/>
      <c r="AS66" s="1228"/>
      <c r="AT66" s="1228"/>
      <c r="AU66" s="1228"/>
      <c r="AV66" s="1228"/>
      <c r="AW66" s="1228"/>
      <c r="AX66" s="1228"/>
      <c r="AY66" s="1228"/>
      <c r="AZ66" s="1228"/>
      <c r="BA66" s="1228"/>
      <c r="BB66" s="1228"/>
      <c r="BC66" s="1228"/>
      <c r="BD66" s="1228"/>
      <c r="BE66" s="1228"/>
      <c r="BF66" s="1228"/>
      <c r="BG66" s="1228"/>
      <c r="BH66" s="1228"/>
      <c r="BI66" s="1228"/>
      <c r="BJ66" s="1228"/>
      <c r="BK66" s="1228"/>
      <c r="BL66" s="1228"/>
      <c r="BM66" s="1228"/>
      <c r="BN66" s="1228"/>
      <c r="BO66" s="1228"/>
      <c r="BP66" s="1228"/>
      <c r="BQ66" s="1228"/>
      <c r="BR66" s="1228"/>
      <c r="BS66" s="1228"/>
      <c r="BT66" s="1228"/>
      <c r="BU66" s="1228"/>
      <c r="BV66" s="1228"/>
      <c r="BW66" s="1228"/>
      <c r="BX66" s="1228"/>
      <c r="BY66" s="1228"/>
      <c r="BZ66" s="1228"/>
      <c r="CA66" s="1228"/>
      <c r="CB66" s="1228"/>
      <c r="CC66" s="1228"/>
      <c r="CD66" s="1228"/>
      <c r="CE66" s="1228"/>
      <c r="CF66" s="1228"/>
      <c r="CG66" s="1228"/>
      <c r="CH66" s="1228"/>
      <c r="CI66" s="1228"/>
      <c r="CJ66" s="1228"/>
      <c r="CK66" s="1228"/>
      <c r="CL66" s="1228"/>
      <c r="CM66" s="1228"/>
      <c r="CN66" s="1228"/>
      <c r="CO66" s="1228"/>
      <c r="CP66" s="1228"/>
      <c r="CQ66" s="1228"/>
      <c r="CR66" s="1228"/>
      <c r="CS66" s="1228"/>
      <c r="CT66" s="1228"/>
      <c r="CU66" s="1228"/>
      <c r="CV66" s="1228"/>
      <c r="CW66" s="1228"/>
      <c r="CX66" s="1228"/>
      <c r="CY66" s="1228"/>
      <c r="CZ66" s="1228"/>
      <c r="DA66" s="1228"/>
      <c r="DB66" s="1228"/>
      <c r="DC66" s="1229"/>
    </row>
    <row r="67" spans="2:107">
      <c r="B67" s="267"/>
      <c r="AN67" s="1227"/>
      <c r="AO67" s="1228"/>
      <c r="AP67" s="1228"/>
      <c r="AQ67" s="1228"/>
      <c r="AR67" s="1228"/>
      <c r="AS67" s="1228"/>
      <c r="AT67" s="1228"/>
      <c r="AU67" s="1228"/>
      <c r="AV67" s="1228"/>
      <c r="AW67" s="1228"/>
      <c r="AX67" s="1228"/>
      <c r="AY67" s="1228"/>
      <c r="AZ67" s="1228"/>
      <c r="BA67" s="1228"/>
      <c r="BB67" s="1228"/>
      <c r="BC67" s="1228"/>
      <c r="BD67" s="1228"/>
      <c r="BE67" s="1228"/>
      <c r="BF67" s="1228"/>
      <c r="BG67" s="1228"/>
      <c r="BH67" s="1228"/>
      <c r="BI67" s="1228"/>
      <c r="BJ67" s="1228"/>
      <c r="BK67" s="1228"/>
      <c r="BL67" s="1228"/>
      <c r="BM67" s="1228"/>
      <c r="BN67" s="1228"/>
      <c r="BO67" s="1228"/>
      <c r="BP67" s="1228"/>
      <c r="BQ67" s="1228"/>
      <c r="BR67" s="1228"/>
      <c r="BS67" s="1228"/>
      <c r="BT67" s="1228"/>
      <c r="BU67" s="1228"/>
      <c r="BV67" s="1228"/>
      <c r="BW67" s="1228"/>
      <c r="BX67" s="1228"/>
      <c r="BY67" s="1228"/>
      <c r="BZ67" s="1228"/>
      <c r="CA67" s="1228"/>
      <c r="CB67" s="1228"/>
      <c r="CC67" s="1228"/>
      <c r="CD67" s="1228"/>
      <c r="CE67" s="1228"/>
      <c r="CF67" s="1228"/>
      <c r="CG67" s="1228"/>
      <c r="CH67" s="1228"/>
      <c r="CI67" s="1228"/>
      <c r="CJ67" s="1228"/>
      <c r="CK67" s="1228"/>
      <c r="CL67" s="1228"/>
      <c r="CM67" s="1228"/>
      <c r="CN67" s="1228"/>
      <c r="CO67" s="1228"/>
      <c r="CP67" s="1228"/>
      <c r="CQ67" s="1228"/>
      <c r="CR67" s="1228"/>
      <c r="CS67" s="1228"/>
      <c r="CT67" s="1228"/>
      <c r="CU67" s="1228"/>
      <c r="CV67" s="1228"/>
      <c r="CW67" s="1228"/>
      <c r="CX67" s="1228"/>
      <c r="CY67" s="1228"/>
      <c r="CZ67" s="1228"/>
      <c r="DA67" s="1228"/>
      <c r="DB67" s="1228"/>
      <c r="DC67" s="1229"/>
    </row>
    <row r="68" spans="2:107">
      <c r="B68" s="267"/>
      <c r="AN68" s="1227"/>
      <c r="AO68" s="1228"/>
      <c r="AP68" s="1228"/>
      <c r="AQ68" s="1228"/>
      <c r="AR68" s="1228"/>
      <c r="AS68" s="1228"/>
      <c r="AT68" s="1228"/>
      <c r="AU68" s="1228"/>
      <c r="AV68" s="1228"/>
      <c r="AW68" s="1228"/>
      <c r="AX68" s="1228"/>
      <c r="AY68" s="1228"/>
      <c r="AZ68" s="1228"/>
      <c r="BA68" s="1228"/>
      <c r="BB68" s="1228"/>
      <c r="BC68" s="1228"/>
      <c r="BD68" s="1228"/>
      <c r="BE68" s="1228"/>
      <c r="BF68" s="1228"/>
      <c r="BG68" s="1228"/>
      <c r="BH68" s="1228"/>
      <c r="BI68" s="1228"/>
      <c r="BJ68" s="1228"/>
      <c r="BK68" s="1228"/>
      <c r="BL68" s="1228"/>
      <c r="BM68" s="1228"/>
      <c r="BN68" s="1228"/>
      <c r="BO68" s="1228"/>
      <c r="BP68" s="1228"/>
      <c r="BQ68" s="1228"/>
      <c r="BR68" s="1228"/>
      <c r="BS68" s="1228"/>
      <c r="BT68" s="1228"/>
      <c r="BU68" s="1228"/>
      <c r="BV68" s="1228"/>
      <c r="BW68" s="1228"/>
      <c r="BX68" s="1228"/>
      <c r="BY68" s="1228"/>
      <c r="BZ68" s="1228"/>
      <c r="CA68" s="1228"/>
      <c r="CB68" s="1228"/>
      <c r="CC68" s="1228"/>
      <c r="CD68" s="1228"/>
      <c r="CE68" s="1228"/>
      <c r="CF68" s="1228"/>
      <c r="CG68" s="1228"/>
      <c r="CH68" s="1228"/>
      <c r="CI68" s="1228"/>
      <c r="CJ68" s="1228"/>
      <c r="CK68" s="1228"/>
      <c r="CL68" s="1228"/>
      <c r="CM68" s="1228"/>
      <c r="CN68" s="1228"/>
      <c r="CO68" s="1228"/>
      <c r="CP68" s="1228"/>
      <c r="CQ68" s="1228"/>
      <c r="CR68" s="1228"/>
      <c r="CS68" s="1228"/>
      <c r="CT68" s="1228"/>
      <c r="CU68" s="1228"/>
      <c r="CV68" s="1228"/>
      <c r="CW68" s="1228"/>
      <c r="CX68" s="1228"/>
      <c r="CY68" s="1228"/>
      <c r="CZ68" s="1228"/>
      <c r="DA68" s="1228"/>
      <c r="DB68" s="1228"/>
      <c r="DC68" s="1229"/>
    </row>
    <row r="69" spans="2:107">
      <c r="B69" s="267"/>
      <c r="AN69" s="1230"/>
      <c r="AO69" s="1231"/>
      <c r="AP69" s="1231"/>
      <c r="AQ69" s="1231"/>
      <c r="AR69" s="1231"/>
      <c r="AS69" s="1231"/>
      <c r="AT69" s="1231"/>
      <c r="AU69" s="1231"/>
      <c r="AV69" s="1231"/>
      <c r="AW69" s="1231"/>
      <c r="AX69" s="1231"/>
      <c r="AY69" s="1231"/>
      <c r="AZ69" s="1231"/>
      <c r="BA69" s="1231"/>
      <c r="BB69" s="1231"/>
      <c r="BC69" s="1231"/>
      <c r="BD69" s="1231"/>
      <c r="BE69" s="1231"/>
      <c r="BF69" s="1231"/>
      <c r="BG69" s="1231"/>
      <c r="BH69" s="1231"/>
      <c r="BI69" s="1231"/>
      <c r="BJ69" s="1231"/>
      <c r="BK69" s="1231"/>
      <c r="BL69" s="1231"/>
      <c r="BM69" s="1231"/>
      <c r="BN69" s="1231"/>
      <c r="BO69" s="1231"/>
      <c r="BP69" s="1231"/>
      <c r="BQ69" s="1231"/>
      <c r="BR69" s="1231"/>
      <c r="BS69" s="1231"/>
      <c r="BT69" s="1231"/>
      <c r="BU69" s="1231"/>
      <c r="BV69" s="1231"/>
      <c r="BW69" s="1231"/>
      <c r="BX69" s="1231"/>
      <c r="BY69" s="1231"/>
      <c r="BZ69" s="1231"/>
      <c r="CA69" s="1231"/>
      <c r="CB69" s="1231"/>
      <c r="CC69" s="1231"/>
      <c r="CD69" s="1231"/>
      <c r="CE69" s="1231"/>
      <c r="CF69" s="1231"/>
      <c r="CG69" s="1231"/>
      <c r="CH69" s="1231"/>
      <c r="CI69" s="1231"/>
      <c r="CJ69" s="1231"/>
      <c r="CK69" s="1231"/>
      <c r="CL69" s="1231"/>
      <c r="CM69" s="1231"/>
      <c r="CN69" s="1231"/>
      <c r="CO69" s="1231"/>
      <c r="CP69" s="1231"/>
      <c r="CQ69" s="1231"/>
      <c r="CR69" s="1231"/>
      <c r="CS69" s="1231"/>
      <c r="CT69" s="1231"/>
      <c r="CU69" s="1231"/>
      <c r="CV69" s="1231"/>
      <c r="CW69" s="1231"/>
      <c r="CX69" s="1231"/>
      <c r="CY69" s="1231"/>
      <c r="CZ69" s="1231"/>
      <c r="DA69" s="1231"/>
      <c r="DB69" s="1231"/>
      <c r="DC69" s="1232"/>
    </row>
    <row r="70" spans="2:107">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c r="B71" s="267"/>
      <c r="G71" s="374"/>
      <c r="I71" s="375"/>
      <c r="J71" s="372"/>
      <c r="K71" s="372"/>
      <c r="L71" s="373"/>
      <c r="M71" s="372"/>
      <c r="N71" s="373"/>
      <c r="AM71" s="374"/>
      <c r="AN71" s="263" t="s">
        <v>606</v>
      </c>
    </row>
    <row r="72" spans="2:107">
      <c r="B72" s="267"/>
      <c r="G72" s="1216"/>
      <c r="H72" s="1216"/>
      <c r="I72" s="1216"/>
      <c r="J72" s="1216"/>
      <c r="K72" s="360"/>
      <c r="L72" s="360"/>
      <c r="M72" s="361"/>
      <c r="N72" s="361"/>
      <c r="AN72" s="1235"/>
      <c r="AO72" s="1236"/>
      <c r="AP72" s="1236"/>
      <c r="AQ72" s="1236"/>
      <c r="AR72" s="1236"/>
      <c r="AS72" s="1236"/>
      <c r="AT72" s="1236"/>
      <c r="AU72" s="1236"/>
      <c r="AV72" s="1236"/>
      <c r="AW72" s="1236"/>
      <c r="AX72" s="1236"/>
      <c r="AY72" s="1236"/>
      <c r="AZ72" s="1236"/>
      <c r="BA72" s="1236"/>
      <c r="BB72" s="1236"/>
      <c r="BC72" s="1236"/>
      <c r="BD72" s="1236"/>
      <c r="BE72" s="1236"/>
      <c r="BF72" s="1236"/>
      <c r="BG72" s="1236"/>
      <c r="BH72" s="1236"/>
      <c r="BI72" s="1236"/>
      <c r="BJ72" s="1236"/>
      <c r="BK72" s="1236"/>
      <c r="BL72" s="1236"/>
      <c r="BM72" s="1236"/>
      <c r="BN72" s="1236"/>
      <c r="BO72" s="1237"/>
      <c r="BP72" s="1222" t="s">
        <v>558</v>
      </c>
      <c r="BQ72" s="1222"/>
      <c r="BR72" s="1222"/>
      <c r="BS72" s="1222"/>
      <c r="BT72" s="1222"/>
      <c r="BU72" s="1222"/>
      <c r="BV72" s="1222"/>
      <c r="BW72" s="1222"/>
      <c r="BX72" s="1222" t="s">
        <v>559</v>
      </c>
      <c r="BY72" s="1222"/>
      <c r="BZ72" s="1222"/>
      <c r="CA72" s="1222"/>
      <c r="CB72" s="1222"/>
      <c r="CC72" s="1222"/>
      <c r="CD72" s="1222"/>
      <c r="CE72" s="1222"/>
      <c r="CF72" s="1222" t="s">
        <v>560</v>
      </c>
      <c r="CG72" s="1222"/>
      <c r="CH72" s="1222"/>
      <c r="CI72" s="1222"/>
      <c r="CJ72" s="1222"/>
      <c r="CK72" s="1222"/>
      <c r="CL72" s="1222"/>
      <c r="CM72" s="1222"/>
      <c r="CN72" s="1222" t="s">
        <v>561</v>
      </c>
      <c r="CO72" s="1222"/>
      <c r="CP72" s="1222"/>
      <c r="CQ72" s="1222"/>
      <c r="CR72" s="1222"/>
      <c r="CS72" s="1222"/>
      <c r="CT72" s="1222"/>
      <c r="CU72" s="1222"/>
      <c r="CV72" s="1222" t="s">
        <v>562</v>
      </c>
      <c r="CW72" s="1222"/>
      <c r="CX72" s="1222"/>
      <c r="CY72" s="1222"/>
      <c r="CZ72" s="1222"/>
      <c r="DA72" s="1222"/>
      <c r="DB72" s="1222"/>
      <c r="DC72" s="1222"/>
    </row>
    <row r="73" spans="2:107">
      <c r="B73" s="267"/>
      <c r="G73" s="1234"/>
      <c r="H73" s="1234"/>
      <c r="I73" s="1234"/>
      <c r="J73" s="1234"/>
      <c r="K73" s="1217"/>
      <c r="L73" s="1217"/>
      <c r="M73" s="1217"/>
      <c r="N73" s="1217"/>
      <c r="AM73" s="359"/>
      <c r="AN73" s="1221" t="s">
        <v>607</v>
      </c>
      <c r="AO73" s="1221"/>
      <c r="AP73" s="1221"/>
      <c r="AQ73" s="1221"/>
      <c r="AR73" s="1221"/>
      <c r="AS73" s="1221"/>
      <c r="AT73" s="1221"/>
      <c r="AU73" s="1221"/>
      <c r="AV73" s="1221"/>
      <c r="AW73" s="1221"/>
      <c r="AX73" s="1221"/>
      <c r="AY73" s="1221"/>
      <c r="AZ73" s="1221"/>
      <c r="BA73" s="1221"/>
      <c r="BB73" s="1221" t="s">
        <v>608</v>
      </c>
      <c r="BC73" s="1221"/>
      <c r="BD73" s="1221"/>
      <c r="BE73" s="1221"/>
      <c r="BF73" s="1221"/>
      <c r="BG73" s="1221"/>
      <c r="BH73" s="1221"/>
      <c r="BI73" s="1221"/>
      <c r="BJ73" s="1221"/>
      <c r="BK73" s="1221"/>
      <c r="BL73" s="1221"/>
      <c r="BM73" s="1221"/>
      <c r="BN73" s="1221"/>
      <c r="BO73" s="1221"/>
      <c r="BP73" s="1218"/>
      <c r="BQ73" s="1218"/>
      <c r="BR73" s="1218"/>
      <c r="BS73" s="1218"/>
      <c r="BT73" s="1218"/>
      <c r="BU73" s="1218"/>
      <c r="BV73" s="1218"/>
      <c r="BW73" s="1218"/>
      <c r="BX73" s="1218"/>
      <c r="BY73" s="1218"/>
      <c r="BZ73" s="1218"/>
      <c r="CA73" s="1218"/>
      <c r="CB73" s="1218"/>
      <c r="CC73" s="1218"/>
      <c r="CD73" s="1218"/>
      <c r="CE73" s="1218"/>
      <c r="CF73" s="1218"/>
      <c r="CG73" s="1218"/>
      <c r="CH73" s="1218"/>
      <c r="CI73" s="1218"/>
      <c r="CJ73" s="1218"/>
      <c r="CK73" s="1218"/>
      <c r="CL73" s="1218"/>
      <c r="CM73" s="1218"/>
      <c r="CN73" s="1218"/>
      <c r="CO73" s="1218"/>
      <c r="CP73" s="1218"/>
      <c r="CQ73" s="1218"/>
      <c r="CR73" s="1218"/>
      <c r="CS73" s="1218"/>
      <c r="CT73" s="1218"/>
      <c r="CU73" s="1218"/>
      <c r="CV73" s="1218"/>
      <c r="CW73" s="1218"/>
      <c r="CX73" s="1218"/>
      <c r="CY73" s="1218"/>
      <c r="CZ73" s="1218"/>
      <c r="DA73" s="1218"/>
      <c r="DB73" s="1218"/>
      <c r="DC73" s="1218"/>
    </row>
    <row r="74" spans="2:107">
      <c r="B74" s="267"/>
      <c r="G74" s="1234"/>
      <c r="H74" s="1234"/>
      <c r="I74" s="1234"/>
      <c r="J74" s="1234"/>
      <c r="K74" s="1217"/>
      <c r="L74" s="1217"/>
      <c r="M74" s="1217"/>
      <c r="N74" s="1217"/>
      <c r="AM74" s="359"/>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18"/>
      <c r="BQ74" s="1218"/>
      <c r="BR74" s="1218"/>
      <c r="BS74" s="1218"/>
      <c r="BT74" s="1218"/>
      <c r="BU74" s="1218"/>
      <c r="BV74" s="1218"/>
      <c r="BW74" s="1218"/>
      <c r="BX74" s="1218"/>
      <c r="BY74" s="1218"/>
      <c r="BZ74" s="1218"/>
      <c r="CA74" s="1218"/>
      <c r="CB74" s="1218"/>
      <c r="CC74" s="1218"/>
      <c r="CD74" s="1218"/>
      <c r="CE74" s="1218"/>
      <c r="CF74" s="1218"/>
      <c r="CG74" s="1218"/>
      <c r="CH74" s="1218"/>
      <c r="CI74" s="1218"/>
      <c r="CJ74" s="1218"/>
      <c r="CK74" s="1218"/>
      <c r="CL74" s="1218"/>
      <c r="CM74" s="1218"/>
      <c r="CN74" s="1218"/>
      <c r="CO74" s="1218"/>
      <c r="CP74" s="1218"/>
      <c r="CQ74" s="1218"/>
      <c r="CR74" s="1218"/>
      <c r="CS74" s="1218"/>
      <c r="CT74" s="1218"/>
      <c r="CU74" s="1218"/>
      <c r="CV74" s="1218"/>
      <c r="CW74" s="1218"/>
      <c r="CX74" s="1218"/>
      <c r="CY74" s="1218"/>
      <c r="CZ74" s="1218"/>
      <c r="DA74" s="1218"/>
      <c r="DB74" s="1218"/>
      <c r="DC74" s="1218"/>
    </row>
    <row r="75" spans="2:107">
      <c r="B75" s="267"/>
      <c r="G75" s="1234"/>
      <c r="H75" s="1234"/>
      <c r="I75" s="1216"/>
      <c r="J75" s="1216"/>
      <c r="K75" s="1223"/>
      <c r="L75" s="1223"/>
      <c r="M75" s="1223"/>
      <c r="N75" s="1223"/>
      <c r="AM75" s="359"/>
      <c r="AN75" s="1221"/>
      <c r="AO75" s="1221"/>
      <c r="AP75" s="1221"/>
      <c r="AQ75" s="1221"/>
      <c r="AR75" s="1221"/>
      <c r="AS75" s="1221"/>
      <c r="AT75" s="1221"/>
      <c r="AU75" s="1221"/>
      <c r="AV75" s="1221"/>
      <c r="AW75" s="1221"/>
      <c r="AX75" s="1221"/>
      <c r="AY75" s="1221"/>
      <c r="AZ75" s="1221"/>
      <c r="BA75" s="1221"/>
      <c r="BB75" s="1221" t="s">
        <v>612</v>
      </c>
      <c r="BC75" s="1221"/>
      <c r="BD75" s="1221"/>
      <c r="BE75" s="1221"/>
      <c r="BF75" s="1221"/>
      <c r="BG75" s="1221"/>
      <c r="BH75" s="1221"/>
      <c r="BI75" s="1221"/>
      <c r="BJ75" s="1221"/>
      <c r="BK75" s="1221"/>
      <c r="BL75" s="1221"/>
      <c r="BM75" s="1221"/>
      <c r="BN75" s="1221"/>
      <c r="BO75" s="1221"/>
      <c r="BP75" s="1218">
        <v>7.4</v>
      </c>
      <c r="BQ75" s="1218"/>
      <c r="BR75" s="1218"/>
      <c r="BS75" s="1218"/>
      <c r="BT75" s="1218"/>
      <c r="BU75" s="1218"/>
      <c r="BV75" s="1218"/>
      <c r="BW75" s="1218"/>
      <c r="BX75" s="1218">
        <v>6.1</v>
      </c>
      <c r="BY75" s="1218"/>
      <c r="BZ75" s="1218"/>
      <c r="CA75" s="1218"/>
      <c r="CB75" s="1218"/>
      <c r="CC75" s="1218"/>
      <c r="CD75" s="1218"/>
      <c r="CE75" s="1218"/>
      <c r="CF75" s="1218">
        <v>5.5</v>
      </c>
      <c r="CG75" s="1218"/>
      <c r="CH75" s="1218"/>
      <c r="CI75" s="1218"/>
      <c r="CJ75" s="1218"/>
      <c r="CK75" s="1218"/>
      <c r="CL75" s="1218"/>
      <c r="CM75" s="1218"/>
      <c r="CN75" s="1218">
        <v>5.9</v>
      </c>
      <c r="CO75" s="1218"/>
      <c r="CP75" s="1218"/>
      <c r="CQ75" s="1218"/>
      <c r="CR75" s="1218"/>
      <c r="CS75" s="1218"/>
      <c r="CT75" s="1218"/>
      <c r="CU75" s="1218"/>
      <c r="CV75" s="1218">
        <v>6.2</v>
      </c>
      <c r="CW75" s="1218"/>
      <c r="CX75" s="1218"/>
      <c r="CY75" s="1218"/>
      <c r="CZ75" s="1218"/>
      <c r="DA75" s="1218"/>
      <c r="DB75" s="1218"/>
      <c r="DC75" s="1218"/>
    </row>
    <row r="76" spans="2:107">
      <c r="B76" s="267"/>
      <c r="G76" s="1234"/>
      <c r="H76" s="1234"/>
      <c r="I76" s="1216"/>
      <c r="J76" s="1216"/>
      <c r="K76" s="1223"/>
      <c r="L76" s="1223"/>
      <c r="M76" s="1223"/>
      <c r="N76" s="1223"/>
      <c r="AM76" s="359"/>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18"/>
      <c r="BQ76" s="1218"/>
      <c r="BR76" s="1218"/>
      <c r="BS76" s="1218"/>
      <c r="BT76" s="1218"/>
      <c r="BU76" s="1218"/>
      <c r="BV76" s="1218"/>
      <c r="BW76" s="1218"/>
      <c r="BX76" s="1218"/>
      <c r="BY76" s="1218"/>
      <c r="BZ76" s="1218"/>
      <c r="CA76" s="1218"/>
      <c r="CB76" s="1218"/>
      <c r="CC76" s="1218"/>
      <c r="CD76" s="1218"/>
      <c r="CE76" s="1218"/>
      <c r="CF76" s="1218"/>
      <c r="CG76" s="1218"/>
      <c r="CH76" s="1218"/>
      <c r="CI76" s="1218"/>
      <c r="CJ76" s="1218"/>
      <c r="CK76" s="1218"/>
      <c r="CL76" s="1218"/>
      <c r="CM76" s="1218"/>
      <c r="CN76" s="1218"/>
      <c r="CO76" s="1218"/>
      <c r="CP76" s="1218"/>
      <c r="CQ76" s="1218"/>
      <c r="CR76" s="1218"/>
      <c r="CS76" s="1218"/>
      <c r="CT76" s="1218"/>
      <c r="CU76" s="1218"/>
      <c r="CV76" s="1218"/>
      <c r="CW76" s="1218"/>
      <c r="CX76" s="1218"/>
      <c r="CY76" s="1218"/>
      <c r="CZ76" s="1218"/>
      <c r="DA76" s="1218"/>
      <c r="DB76" s="1218"/>
      <c r="DC76" s="1218"/>
    </row>
    <row r="77" spans="2:107">
      <c r="B77" s="267"/>
      <c r="G77" s="1216"/>
      <c r="H77" s="1216"/>
      <c r="I77" s="1216"/>
      <c r="J77" s="1216"/>
      <c r="K77" s="1217"/>
      <c r="L77" s="1217"/>
      <c r="M77" s="1217"/>
      <c r="N77" s="1217"/>
      <c r="AN77" s="1222" t="s">
        <v>610</v>
      </c>
      <c r="AO77" s="1222"/>
      <c r="AP77" s="1222"/>
      <c r="AQ77" s="1222"/>
      <c r="AR77" s="1222"/>
      <c r="AS77" s="1222"/>
      <c r="AT77" s="1222"/>
      <c r="AU77" s="1222"/>
      <c r="AV77" s="1222"/>
      <c r="AW77" s="1222"/>
      <c r="AX77" s="1222"/>
      <c r="AY77" s="1222"/>
      <c r="AZ77" s="1222"/>
      <c r="BA77" s="1222"/>
      <c r="BB77" s="1221" t="s">
        <v>608</v>
      </c>
      <c r="BC77" s="1221"/>
      <c r="BD77" s="1221"/>
      <c r="BE77" s="1221"/>
      <c r="BF77" s="1221"/>
      <c r="BG77" s="1221"/>
      <c r="BH77" s="1221"/>
      <c r="BI77" s="1221"/>
      <c r="BJ77" s="1221"/>
      <c r="BK77" s="1221"/>
      <c r="BL77" s="1221"/>
      <c r="BM77" s="1221"/>
      <c r="BN77" s="1221"/>
      <c r="BO77" s="1221"/>
      <c r="BP77" s="1218">
        <v>0</v>
      </c>
      <c r="BQ77" s="1218"/>
      <c r="BR77" s="1218"/>
      <c r="BS77" s="1218"/>
      <c r="BT77" s="1218"/>
      <c r="BU77" s="1218"/>
      <c r="BV77" s="1218"/>
      <c r="BW77" s="1218"/>
      <c r="BX77" s="1218">
        <v>0</v>
      </c>
      <c r="BY77" s="1218"/>
      <c r="BZ77" s="1218"/>
      <c r="CA77" s="1218"/>
      <c r="CB77" s="1218"/>
      <c r="CC77" s="1218"/>
      <c r="CD77" s="1218"/>
      <c r="CE77" s="1218"/>
      <c r="CF77" s="1218">
        <v>0</v>
      </c>
      <c r="CG77" s="1218"/>
      <c r="CH77" s="1218"/>
      <c r="CI77" s="1218"/>
      <c r="CJ77" s="1218"/>
      <c r="CK77" s="1218"/>
      <c r="CL77" s="1218"/>
      <c r="CM77" s="1218"/>
      <c r="CN77" s="1218">
        <v>0</v>
      </c>
      <c r="CO77" s="1218"/>
      <c r="CP77" s="1218"/>
      <c r="CQ77" s="1218"/>
      <c r="CR77" s="1218"/>
      <c r="CS77" s="1218"/>
      <c r="CT77" s="1218"/>
      <c r="CU77" s="1218"/>
      <c r="CV77" s="1218">
        <v>0</v>
      </c>
      <c r="CW77" s="1218"/>
      <c r="CX77" s="1218"/>
      <c r="CY77" s="1218"/>
      <c r="CZ77" s="1218"/>
      <c r="DA77" s="1218"/>
      <c r="DB77" s="1218"/>
      <c r="DC77" s="1218"/>
    </row>
    <row r="78" spans="2:107">
      <c r="B78" s="267"/>
      <c r="G78" s="1216"/>
      <c r="H78" s="1216"/>
      <c r="I78" s="1216"/>
      <c r="J78" s="1216"/>
      <c r="K78" s="1217"/>
      <c r="L78" s="1217"/>
      <c r="M78" s="1217"/>
      <c r="N78" s="1217"/>
      <c r="AN78" s="1222"/>
      <c r="AO78" s="1222"/>
      <c r="AP78" s="1222"/>
      <c r="AQ78" s="1222"/>
      <c r="AR78" s="1222"/>
      <c r="AS78" s="1222"/>
      <c r="AT78" s="1222"/>
      <c r="AU78" s="1222"/>
      <c r="AV78" s="1222"/>
      <c r="AW78" s="1222"/>
      <c r="AX78" s="1222"/>
      <c r="AY78" s="1222"/>
      <c r="AZ78" s="1222"/>
      <c r="BA78" s="1222"/>
      <c r="BB78" s="1221"/>
      <c r="BC78" s="1221"/>
      <c r="BD78" s="1221"/>
      <c r="BE78" s="1221"/>
      <c r="BF78" s="1221"/>
      <c r="BG78" s="1221"/>
      <c r="BH78" s="1221"/>
      <c r="BI78" s="1221"/>
      <c r="BJ78" s="1221"/>
      <c r="BK78" s="1221"/>
      <c r="BL78" s="1221"/>
      <c r="BM78" s="1221"/>
      <c r="BN78" s="1221"/>
      <c r="BO78" s="1221"/>
      <c r="BP78" s="1218"/>
      <c r="BQ78" s="1218"/>
      <c r="BR78" s="1218"/>
      <c r="BS78" s="1218"/>
      <c r="BT78" s="1218"/>
      <c r="BU78" s="1218"/>
      <c r="BV78" s="1218"/>
      <c r="BW78" s="1218"/>
      <c r="BX78" s="1218"/>
      <c r="BY78" s="1218"/>
      <c r="BZ78" s="1218"/>
      <c r="CA78" s="1218"/>
      <c r="CB78" s="1218"/>
      <c r="CC78" s="1218"/>
      <c r="CD78" s="1218"/>
      <c r="CE78" s="1218"/>
      <c r="CF78" s="1218"/>
      <c r="CG78" s="1218"/>
      <c r="CH78" s="1218"/>
      <c r="CI78" s="1218"/>
      <c r="CJ78" s="1218"/>
      <c r="CK78" s="1218"/>
      <c r="CL78" s="1218"/>
      <c r="CM78" s="1218"/>
      <c r="CN78" s="1218"/>
      <c r="CO78" s="1218"/>
      <c r="CP78" s="1218"/>
      <c r="CQ78" s="1218"/>
      <c r="CR78" s="1218"/>
      <c r="CS78" s="1218"/>
      <c r="CT78" s="1218"/>
      <c r="CU78" s="1218"/>
      <c r="CV78" s="1218"/>
      <c r="CW78" s="1218"/>
      <c r="CX78" s="1218"/>
      <c r="CY78" s="1218"/>
      <c r="CZ78" s="1218"/>
      <c r="DA78" s="1218"/>
      <c r="DB78" s="1218"/>
      <c r="DC78" s="1218"/>
    </row>
    <row r="79" spans="2:107">
      <c r="B79" s="267"/>
      <c r="G79" s="1216"/>
      <c r="H79" s="1216"/>
      <c r="I79" s="1219"/>
      <c r="J79" s="1219"/>
      <c r="K79" s="1220"/>
      <c r="L79" s="1220"/>
      <c r="M79" s="1220"/>
      <c r="N79" s="1220"/>
      <c r="AN79" s="1222"/>
      <c r="AO79" s="1222"/>
      <c r="AP79" s="1222"/>
      <c r="AQ79" s="1222"/>
      <c r="AR79" s="1222"/>
      <c r="AS79" s="1222"/>
      <c r="AT79" s="1222"/>
      <c r="AU79" s="1222"/>
      <c r="AV79" s="1222"/>
      <c r="AW79" s="1222"/>
      <c r="AX79" s="1222"/>
      <c r="AY79" s="1222"/>
      <c r="AZ79" s="1222"/>
      <c r="BA79" s="1222"/>
      <c r="BB79" s="1221" t="s">
        <v>612</v>
      </c>
      <c r="BC79" s="1221"/>
      <c r="BD79" s="1221"/>
      <c r="BE79" s="1221"/>
      <c r="BF79" s="1221"/>
      <c r="BG79" s="1221"/>
      <c r="BH79" s="1221"/>
      <c r="BI79" s="1221"/>
      <c r="BJ79" s="1221"/>
      <c r="BK79" s="1221"/>
      <c r="BL79" s="1221"/>
      <c r="BM79" s="1221"/>
      <c r="BN79" s="1221"/>
      <c r="BO79" s="1221"/>
      <c r="BP79" s="1218">
        <v>6</v>
      </c>
      <c r="BQ79" s="1218"/>
      <c r="BR79" s="1218"/>
      <c r="BS79" s="1218"/>
      <c r="BT79" s="1218"/>
      <c r="BU79" s="1218"/>
      <c r="BV79" s="1218"/>
      <c r="BW79" s="1218"/>
      <c r="BX79" s="1218">
        <v>5.6</v>
      </c>
      <c r="BY79" s="1218"/>
      <c r="BZ79" s="1218"/>
      <c r="CA79" s="1218"/>
      <c r="CB79" s="1218"/>
      <c r="CC79" s="1218"/>
      <c r="CD79" s="1218"/>
      <c r="CE79" s="1218"/>
      <c r="CF79" s="1218">
        <v>5.3</v>
      </c>
      <c r="CG79" s="1218"/>
      <c r="CH79" s="1218"/>
      <c r="CI79" s="1218"/>
      <c r="CJ79" s="1218"/>
      <c r="CK79" s="1218"/>
      <c r="CL79" s="1218"/>
      <c r="CM79" s="1218"/>
      <c r="CN79" s="1218">
        <v>5.8</v>
      </c>
      <c r="CO79" s="1218"/>
      <c r="CP79" s="1218"/>
      <c r="CQ79" s="1218"/>
      <c r="CR79" s="1218"/>
      <c r="CS79" s="1218"/>
      <c r="CT79" s="1218"/>
      <c r="CU79" s="1218"/>
      <c r="CV79" s="1218">
        <v>5.8</v>
      </c>
      <c r="CW79" s="1218"/>
      <c r="CX79" s="1218"/>
      <c r="CY79" s="1218"/>
      <c r="CZ79" s="1218"/>
      <c r="DA79" s="1218"/>
      <c r="DB79" s="1218"/>
      <c r="DC79" s="1218"/>
    </row>
    <row r="80" spans="2:107">
      <c r="B80" s="267"/>
      <c r="G80" s="1216"/>
      <c r="H80" s="1216"/>
      <c r="I80" s="1219"/>
      <c r="J80" s="1219"/>
      <c r="K80" s="1220"/>
      <c r="L80" s="1220"/>
      <c r="M80" s="1220"/>
      <c r="N80" s="1220"/>
      <c r="AN80" s="1222"/>
      <c r="AO80" s="1222"/>
      <c r="AP80" s="1222"/>
      <c r="AQ80" s="1222"/>
      <c r="AR80" s="1222"/>
      <c r="AS80" s="1222"/>
      <c r="AT80" s="1222"/>
      <c r="AU80" s="1222"/>
      <c r="AV80" s="1222"/>
      <c r="AW80" s="1222"/>
      <c r="AX80" s="1222"/>
      <c r="AY80" s="1222"/>
      <c r="AZ80" s="1222"/>
      <c r="BA80" s="1222"/>
      <c r="BB80" s="1221"/>
      <c r="BC80" s="1221"/>
      <c r="BD80" s="1221"/>
      <c r="BE80" s="1221"/>
      <c r="BF80" s="1221"/>
      <c r="BG80" s="1221"/>
      <c r="BH80" s="1221"/>
      <c r="BI80" s="1221"/>
      <c r="BJ80" s="1221"/>
      <c r="BK80" s="1221"/>
      <c r="BL80" s="1221"/>
      <c r="BM80" s="1221"/>
      <c r="BN80" s="1221"/>
      <c r="BO80" s="1221"/>
      <c r="BP80" s="1218"/>
      <c r="BQ80" s="1218"/>
      <c r="BR80" s="1218"/>
      <c r="BS80" s="1218"/>
      <c r="BT80" s="1218"/>
      <c r="BU80" s="1218"/>
      <c r="BV80" s="1218"/>
      <c r="BW80" s="1218"/>
      <c r="BX80" s="1218"/>
      <c r="BY80" s="1218"/>
      <c r="BZ80" s="1218"/>
      <c r="CA80" s="1218"/>
      <c r="CB80" s="1218"/>
      <c r="CC80" s="1218"/>
      <c r="CD80" s="1218"/>
      <c r="CE80" s="1218"/>
      <c r="CF80" s="1218"/>
      <c r="CG80" s="1218"/>
      <c r="CH80" s="1218"/>
      <c r="CI80" s="1218"/>
      <c r="CJ80" s="1218"/>
      <c r="CK80" s="1218"/>
      <c r="CL80" s="1218"/>
      <c r="CM80" s="1218"/>
      <c r="CN80" s="1218"/>
      <c r="CO80" s="1218"/>
      <c r="CP80" s="1218"/>
      <c r="CQ80" s="1218"/>
      <c r="CR80" s="1218"/>
      <c r="CS80" s="1218"/>
      <c r="CT80" s="1218"/>
      <c r="CU80" s="1218"/>
      <c r="CV80" s="1218"/>
      <c r="CW80" s="1218"/>
      <c r="CX80" s="1218"/>
      <c r="CY80" s="1218"/>
      <c r="CZ80" s="1218"/>
      <c r="DA80" s="1218"/>
      <c r="DB80" s="1218"/>
      <c r="DC80" s="1218"/>
    </row>
    <row r="81" spans="2:109">
      <c r="B81" s="267"/>
    </row>
    <row r="82" spans="2:109" ht="17.2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c r="DD84" s="263"/>
      <c r="DE84" s="263"/>
    </row>
    <row r="85" spans="2:109">
      <c r="DD85" s="263"/>
      <c r="DE85" s="263"/>
    </row>
    <row r="86" spans="2:109" hidden="1">
      <c r="DD86" s="263"/>
      <c r="DE86" s="263"/>
    </row>
    <row r="87" spans="2:109" hidden="1">
      <c r="K87" s="377"/>
      <c r="AQ87" s="377"/>
      <c r="BC87" s="377"/>
      <c r="BO87" s="377"/>
      <c r="CA87" s="377"/>
      <c r="CM87" s="377"/>
      <c r="CY87" s="377"/>
      <c r="DD87" s="263"/>
      <c r="DE87" s="263"/>
    </row>
    <row r="88" spans="2:109" hidden="1">
      <c r="DD88" s="263"/>
      <c r="DE88" s="263"/>
    </row>
    <row r="89" spans="2:109" hidden="1">
      <c r="DD89" s="263"/>
      <c r="DE89" s="263"/>
    </row>
    <row r="90" spans="2:109" hidden="1">
      <c r="DD90" s="263"/>
      <c r="DE90" s="263"/>
    </row>
    <row r="91" spans="2:109" hidden="1">
      <c r="DD91" s="263"/>
      <c r="DE91" s="263"/>
    </row>
    <row r="92" spans="2:109" ht="13.5" hidden="1" customHeight="1">
      <c r="DD92" s="263"/>
      <c r="DE92" s="263"/>
    </row>
    <row r="93" spans="2:109" ht="13.5" hidden="1" customHeight="1">
      <c r="DD93" s="263"/>
      <c r="DE93" s="263"/>
    </row>
    <row r="94" spans="2:109" ht="13.5" hidden="1" customHeight="1">
      <c r="DD94" s="263"/>
      <c r="DE94" s="263"/>
    </row>
    <row r="95" spans="2:109" ht="13.5" hidden="1" customHeight="1">
      <c r="DD95" s="263"/>
      <c r="DE95" s="263"/>
    </row>
    <row r="96" spans="2:109" ht="13.5" hidden="1" customHeight="1">
      <c r="DD96" s="263"/>
      <c r="DE96" s="263"/>
    </row>
    <row r="97" s="263" customFormat="1" ht="13.5" hidden="1" customHeight="1"/>
    <row r="98" s="263" customFormat="1" ht="13.5" hidden="1" customHeight="1"/>
    <row r="99" s="263" customFormat="1" ht="13.5" hidden="1" customHeight="1"/>
    <row r="100" s="263" customFormat="1" ht="13.5" hidden="1" customHeight="1"/>
    <row r="101" s="263" customFormat="1" ht="13.5" hidden="1" customHeight="1"/>
    <row r="102" s="263" customFormat="1" ht="13.5" hidden="1" customHeight="1"/>
    <row r="103" s="263" customFormat="1" ht="13.5" hidden="1" customHeight="1"/>
    <row r="104" s="263" customFormat="1" ht="13.5" hidden="1" customHeight="1"/>
    <row r="105" s="263" customFormat="1" ht="13.5" hidden="1" customHeight="1"/>
    <row r="106" s="263" customFormat="1" ht="13.5" hidden="1" customHeight="1"/>
    <row r="107" s="263" customFormat="1" ht="13.5" hidden="1" customHeight="1"/>
    <row r="108" s="263" customFormat="1" ht="13.5" hidden="1" customHeight="1"/>
    <row r="109" s="263" customFormat="1" ht="13.5" hidden="1" customHeight="1"/>
    <row r="110" s="263" customFormat="1" ht="13.5" hidden="1" customHeight="1"/>
    <row r="111" s="263" customFormat="1" ht="13.5" hidden="1" customHeight="1"/>
    <row r="112" s="263" customFormat="1" ht="13.5" hidden="1" customHeight="1"/>
    <row r="113" s="263" customFormat="1" ht="13.5" hidden="1" customHeight="1"/>
    <row r="114" s="263" customFormat="1" ht="13.5" hidden="1" customHeight="1"/>
    <row r="115" s="263" customFormat="1" ht="13.5" hidden="1" customHeight="1"/>
    <row r="116" s="263" customFormat="1" ht="13.5" hidden="1" customHeight="1"/>
    <row r="117" s="263" customFormat="1" ht="13.5" hidden="1" customHeight="1"/>
    <row r="118" s="263" customFormat="1" ht="13.5" hidden="1" customHeight="1"/>
    <row r="119" s="263" customFormat="1" ht="13.5" hidden="1" customHeight="1"/>
    <row r="120" s="263" customFormat="1" ht="13.5" hidden="1" customHeight="1"/>
    <row r="121" s="263" customFormat="1" ht="13.5" hidden="1" customHeight="1"/>
    <row r="122" s="263" customFormat="1" ht="13.5" hidden="1" customHeight="1"/>
    <row r="123" s="263" customFormat="1" ht="13.5" hidden="1" customHeight="1"/>
    <row r="124" s="263" customFormat="1" ht="13.5" hidden="1" customHeight="1"/>
    <row r="125" s="263" customFormat="1" ht="13.5" hidden="1" customHeight="1"/>
    <row r="126" s="263" customFormat="1" ht="13.5" hidden="1" customHeight="1"/>
    <row r="127" s="263" customFormat="1" ht="13.5" hidden="1" customHeight="1"/>
    <row r="128" s="263" customFormat="1" ht="13.5" hidden="1" customHeight="1"/>
    <row r="129" s="263" customFormat="1" ht="13.5" hidden="1" customHeight="1"/>
    <row r="130" s="263" customFormat="1" ht="13.5" hidden="1" customHeight="1"/>
    <row r="131" s="263" customFormat="1" ht="13.5" hidden="1" customHeight="1"/>
    <row r="132" s="263" customFormat="1" ht="13.5" hidden="1" customHeight="1"/>
    <row r="133" s="263" customFormat="1" ht="13.5" hidden="1" customHeight="1"/>
    <row r="134" s="263" customFormat="1" ht="13.5" hidden="1" customHeight="1"/>
    <row r="135" s="263" customFormat="1" ht="13.5" hidden="1" customHeight="1"/>
    <row r="136" s="263" customFormat="1" ht="13.5" hidden="1" customHeight="1"/>
    <row r="137" s="263" customFormat="1" ht="13.5" hidden="1" customHeight="1"/>
    <row r="138" s="263" customFormat="1" ht="13.5" hidden="1" customHeight="1"/>
    <row r="139" s="263" customFormat="1" ht="13.5" hidden="1" customHeight="1"/>
    <row r="140" s="263" customFormat="1" ht="13.5" hidden="1" customHeight="1"/>
    <row r="141" s="263" customFormat="1" ht="13.5" hidden="1" customHeight="1"/>
    <row r="142" s="263" customFormat="1" ht="13.5" hidden="1" customHeight="1"/>
    <row r="143" s="263" customFormat="1" ht="13.5" hidden="1" customHeight="1"/>
    <row r="144" s="263" customFormat="1" ht="13.5" hidden="1" customHeight="1"/>
    <row r="145" s="263" customFormat="1" ht="13.5" hidden="1" customHeight="1"/>
    <row r="146" s="263" customFormat="1" ht="13.5" hidden="1" customHeight="1"/>
    <row r="147" s="263" customFormat="1" ht="13.5" hidden="1" customHeight="1"/>
    <row r="148" s="263" customFormat="1" ht="13.5" hidden="1" customHeight="1"/>
    <row r="149" s="263" customFormat="1" ht="13.5" hidden="1" customHeight="1"/>
    <row r="150" s="263" customFormat="1" ht="13.5" hidden="1" customHeight="1"/>
    <row r="151" s="263" customFormat="1" ht="13.5" hidden="1" customHeight="1"/>
    <row r="152" s="263" customFormat="1" ht="13.5" hidden="1" customHeight="1"/>
    <row r="153" s="263" customFormat="1" ht="13.5" hidden="1" customHeight="1"/>
    <row r="154" s="263" customFormat="1" ht="13.5" hidden="1" customHeight="1"/>
    <row r="155" s="263" customFormat="1" ht="13.5" hidden="1" customHeight="1"/>
    <row r="156" s="263" customFormat="1" ht="13.5" hidden="1" customHeight="1"/>
    <row r="157" s="263" customFormat="1" ht="13.5" hidden="1" customHeight="1"/>
    <row r="158" s="263" customFormat="1" ht="13.5" hidden="1" customHeight="1"/>
    <row r="159" s="263" customFormat="1" ht="13.5" hidden="1" customHeight="1"/>
    <row r="160" s="263" customFormat="1" ht="13.5" hidden="1" customHeight="1"/>
  </sheetData>
  <sheetProtection algorithmName="SHA-512" hashValue="hMzmx5AKzjyi2U9MUP/1b8BYnSYcgNZDBL5ROV2LlFIHxuY8GC8Gbcqs3S2886Eml6i1kinX6/UolM9q/H7Kyg==" saltValue="KDvHaVWLgvYAj4U9u3EGj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25" zoomScaleNormal="25" zoomScaleSheetLayoutView="70" workbookViewId="0"/>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O28" s="261"/>
      <c r="T28" s="261"/>
      <c r="AH28" s="261"/>
    </row>
    <row r="29" spans="12:34"/>
    <row r="30" spans="12:34"/>
    <row r="31" spans="12:34">
      <c r="Q31" s="261"/>
    </row>
    <row r="32" spans="12:34">
      <c r="L32" s="261"/>
    </row>
    <row r="33" spans="2:34">
      <c r="C33" s="261"/>
      <c r="E33" s="261"/>
      <c r="G33" s="261"/>
      <c r="I33" s="261"/>
      <c r="X33" s="261"/>
    </row>
    <row r="34" spans="2:34">
      <c r="B34" s="261"/>
      <c r="P34" s="261"/>
      <c r="R34" s="261"/>
      <c r="T34" s="261"/>
    </row>
    <row r="35" spans="2:34">
      <c r="D35" s="261"/>
      <c r="W35" s="261"/>
      <c r="AC35" s="261"/>
      <c r="AD35" s="261"/>
      <c r="AE35" s="261"/>
      <c r="AF35" s="261"/>
      <c r="AG35" s="261"/>
      <c r="AH35" s="261"/>
    </row>
    <row r="36" spans="2:34">
      <c r="H36" s="261"/>
      <c r="J36" s="261"/>
      <c r="K36" s="261"/>
      <c r="M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Y43" s="261"/>
      <c r="Z43" s="261"/>
      <c r="AA43" s="261"/>
      <c r="AB43" s="261"/>
      <c r="AC43" s="261"/>
      <c r="AD43" s="261"/>
      <c r="AE43" s="261"/>
      <c r="AF43" s="261"/>
      <c r="AG43" s="261"/>
      <c r="AH43" s="261"/>
    </row>
    <row r="44" spans="2:34">
      <c r="AH44" s="261"/>
    </row>
    <row r="45" spans="2:34">
      <c r="X45" s="261"/>
    </row>
    <row r="46" spans="2:34"/>
    <row r="47" spans="2:34"/>
    <row r="48" spans="2:34">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505</v>
      </c>
    </row>
  </sheetData>
  <sheetProtection algorithmName="SHA-512" hashValue="lt7Pd4mxWS+vXm0WLzAt7LUtkznvQBX+JonmuqJWIbkyQ7dw1J6NnnHlCxZSQCU1GCOp5rm2X3EzJCwD594wnw==" saltValue="aqpMknr3KAgPqJN9iq8ZkQ==" spinCount="100000" sheet="1" objects="1" scenarios="1"/>
  <dataConsolidate/>
  <phoneticPr fontId="2"/>
  <printOptions horizontalCentered="1" verticalCentered="1"/>
  <pageMargins left="0" right="0" top="0.19685039370078741" bottom="0" header="0.39370078740157483" footer="0"/>
  <pageSetup paperSize="9" scale="35" orientation="landscape"/>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3" zoomScale="55" zoomScaleNormal="55" zoomScaleSheetLayoutView="55" workbookViewId="0"/>
  </sheetViews>
  <sheetFormatPr defaultColWidth="0" defaultRowHeight="13.5" customHeight="1" zeroHeight="1"/>
  <cols>
    <col min="1" max="34" width="2.5" style="262" customWidth="1"/>
    <col min="35" max="122" width="2.5" style="261" customWidth="1"/>
    <col min="123" max="16384" width="2.5" style="261" hidden="1"/>
  </cols>
  <sheetData>
    <row r="1" spans="2:34" ht="13.5" customHeight="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c r="S2" s="261"/>
      <c r="AH2" s="261"/>
    </row>
    <row r="3" spans="2: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row r="5" spans="2:34"/>
    <row r="6" spans="2:34"/>
    <row r="7" spans="2:34"/>
    <row r="8" spans="2:34"/>
    <row r="9" spans="2:34">
      <c r="AH9" s="261"/>
    </row>
    <row r="10" spans="2:34"/>
    <row r="11" spans="2:34"/>
    <row r="12" spans="2:34"/>
    <row r="13" spans="2:34"/>
    <row r="14" spans="2:34"/>
    <row r="15" spans="2:34"/>
    <row r="16" spans="2: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O28" s="261"/>
      <c r="T28" s="261"/>
      <c r="AH28" s="261"/>
    </row>
    <row r="29" spans="12:34"/>
    <row r="30" spans="12:34"/>
    <row r="31" spans="12:34">
      <c r="Q31" s="261"/>
    </row>
    <row r="32" spans="12:34">
      <c r="L32" s="261"/>
    </row>
    <row r="33" spans="2:34">
      <c r="C33" s="261"/>
      <c r="E33" s="261"/>
      <c r="G33" s="261"/>
      <c r="I33" s="261"/>
      <c r="X33" s="261"/>
    </row>
    <row r="34" spans="2:34">
      <c r="B34" s="261"/>
      <c r="P34" s="261"/>
      <c r="R34" s="261"/>
      <c r="T34" s="261"/>
    </row>
    <row r="35" spans="2:34">
      <c r="D35" s="261"/>
      <c r="W35" s="261"/>
      <c r="AC35" s="261"/>
      <c r="AD35" s="261"/>
      <c r="AE35" s="261"/>
      <c r="AF35" s="261"/>
      <c r="AG35" s="261"/>
      <c r="AH35" s="261"/>
    </row>
    <row r="36" spans="2:34">
      <c r="H36" s="261"/>
      <c r="J36" s="261"/>
      <c r="K36" s="261"/>
      <c r="M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Y43" s="261"/>
      <c r="Z43" s="261"/>
      <c r="AA43" s="261"/>
      <c r="AB43" s="261"/>
      <c r="AC43" s="261"/>
      <c r="AD43" s="261"/>
      <c r="AE43" s="261"/>
      <c r="AF43" s="261"/>
      <c r="AG43" s="261"/>
      <c r="AH43" s="261"/>
    </row>
    <row r="44" spans="2:34">
      <c r="AH44" s="261"/>
    </row>
    <row r="45" spans="2:34">
      <c r="X45" s="261"/>
    </row>
    <row r="46" spans="2:34"/>
    <row r="47" spans="2:34"/>
    <row r="48" spans="2:34">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c r="AG59" s="261"/>
      <c r="AH59" s="261"/>
    </row>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505</v>
      </c>
    </row>
  </sheetData>
  <sheetProtection algorithmName="SHA-512" hashValue="tLEc/VVvw6xZDjzmPoDKvD+ObNjusVyS71aYHh1aRTztVtLnGJrlCM2Rxu+RcO9FJO78jKtOLpDUaYlKiXR2Fg==" saltValue="ch70ZlCLOP8ceFQwp87v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52</v>
      </c>
      <c r="E2" s="153"/>
      <c r="F2" s="154" t="s">
        <v>555</v>
      </c>
      <c r="G2" s="155"/>
      <c r="H2" s="156"/>
    </row>
    <row r="3" spans="1:8">
      <c r="A3" s="152" t="s">
        <v>548</v>
      </c>
      <c r="B3" s="157"/>
      <c r="C3" s="158"/>
      <c r="D3" s="159">
        <v>266834</v>
      </c>
      <c r="E3" s="160"/>
      <c r="F3" s="161">
        <v>237994</v>
      </c>
      <c r="G3" s="162"/>
      <c r="H3" s="163"/>
    </row>
    <row r="4" spans="1:8">
      <c r="A4" s="164"/>
      <c r="B4" s="165"/>
      <c r="C4" s="166"/>
      <c r="D4" s="167">
        <v>104603</v>
      </c>
      <c r="E4" s="168"/>
      <c r="F4" s="169">
        <v>110361</v>
      </c>
      <c r="G4" s="170"/>
      <c r="H4" s="171"/>
    </row>
    <row r="5" spans="1:8">
      <c r="A5" s="152" t="s">
        <v>550</v>
      </c>
      <c r="B5" s="157"/>
      <c r="C5" s="158"/>
      <c r="D5" s="159">
        <v>173304</v>
      </c>
      <c r="E5" s="160"/>
      <c r="F5" s="161">
        <v>267911</v>
      </c>
      <c r="G5" s="162"/>
      <c r="H5" s="163"/>
    </row>
    <row r="6" spans="1:8">
      <c r="A6" s="164"/>
      <c r="B6" s="165"/>
      <c r="C6" s="166"/>
      <c r="D6" s="167">
        <v>67346</v>
      </c>
      <c r="E6" s="168"/>
      <c r="F6" s="169">
        <v>106425</v>
      </c>
      <c r="G6" s="170"/>
      <c r="H6" s="171"/>
    </row>
    <row r="7" spans="1:8">
      <c r="A7" s="152" t="s">
        <v>551</v>
      </c>
      <c r="B7" s="157"/>
      <c r="C7" s="158"/>
      <c r="D7" s="159">
        <v>206370</v>
      </c>
      <c r="E7" s="160"/>
      <c r="F7" s="161">
        <v>228215</v>
      </c>
      <c r="G7" s="162"/>
      <c r="H7" s="163"/>
    </row>
    <row r="8" spans="1:8">
      <c r="A8" s="164"/>
      <c r="B8" s="165"/>
      <c r="C8" s="166"/>
      <c r="D8" s="167">
        <v>71570</v>
      </c>
      <c r="E8" s="168"/>
      <c r="F8" s="169">
        <v>117571</v>
      </c>
      <c r="G8" s="170"/>
      <c r="H8" s="171"/>
    </row>
    <row r="9" spans="1:8">
      <c r="A9" s="152" t="s">
        <v>552</v>
      </c>
      <c r="B9" s="157"/>
      <c r="C9" s="158"/>
      <c r="D9" s="159">
        <v>317190</v>
      </c>
      <c r="E9" s="160"/>
      <c r="F9" s="161">
        <v>264232</v>
      </c>
      <c r="G9" s="162"/>
      <c r="H9" s="163"/>
    </row>
    <row r="10" spans="1:8">
      <c r="A10" s="164"/>
      <c r="B10" s="165"/>
      <c r="C10" s="166"/>
      <c r="D10" s="167">
        <v>97304</v>
      </c>
      <c r="E10" s="168"/>
      <c r="F10" s="169">
        <v>133959</v>
      </c>
      <c r="G10" s="170"/>
      <c r="H10" s="171"/>
    </row>
    <row r="11" spans="1:8">
      <c r="A11" s="152" t="s">
        <v>553</v>
      </c>
      <c r="B11" s="157"/>
      <c r="C11" s="158"/>
      <c r="D11" s="159">
        <v>401068</v>
      </c>
      <c r="E11" s="160"/>
      <c r="F11" s="161">
        <v>263613</v>
      </c>
      <c r="G11" s="162"/>
      <c r="H11" s="163"/>
    </row>
    <row r="12" spans="1:8">
      <c r="A12" s="164"/>
      <c r="B12" s="165"/>
      <c r="C12" s="172"/>
      <c r="D12" s="167">
        <v>362512</v>
      </c>
      <c r="E12" s="168"/>
      <c r="F12" s="169">
        <v>128823</v>
      </c>
      <c r="G12" s="170"/>
      <c r="H12" s="171"/>
    </row>
    <row r="13" spans="1:8">
      <c r="A13" s="152"/>
      <c r="B13" s="157"/>
      <c r="C13" s="158"/>
      <c r="D13" s="159">
        <v>272953</v>
      </c>
      <c r="E13" s="160"/>
      <c r="F13" s="161">
        <v>252393</v>
      </c>
      <c r="G13" s="173"/>
      <c r="H13" s="163"/>
    </row>
    <row r="14" spans="1:8">
      <c r="A14" s="164"/>
      <c r="B14" s="165"/>
      <c r="C14" s="166"/>
      <c r="D14" s="167">
        <v>140667</v>
      </c>
      <c r="E14" s="168"/>
      <c r="F14" s="169">
        <v>119428</v>
      </c>
      <c r="G14" s="170"/>
      <c r="H14" s="171"/>
    </row>
    <row r="17" spans="1:11">
      <c r="A17" s="148" t="s">
        <v>53</v>
      </c>
    </row>
    <row r="18" spans="1:11">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c r="A19" s="174" t="s">
        <v>54</v>
      </c>
      <c r="B19" s="174">
        <f>ROUND(VALUE(SUBSTITUTE(実質収支比率等に係る経年分析!F$48,"▲","-")),2)</f>
        <v>8.42</v>
      </c>
      <c r="C19" s="174">
        <f>ROUND(VALUE(SUBSTITUTE(実質収支比率等に係る経年分析!G$48,"▲","-")),2)</f>
        <v>7.22</v>
      </c>
      <c r="D19" s="174">
        <f>ROUND(VALUE(SUBSTITUTE(実質収支比率等に係る経年分析!H$48,"▲","-")),2)</f>
        <v>7.31</v>
      </c>
      <c r="E19" s="174">
        <f>ROUND(VALUE(SUBSTITUTE(実質収支比率等に係る経年分析!I$48,"▲","-")),2)</f>
        <v>6.57</v>
      </c>
      <c r="F19" s="174">
        <f>ROUND(VALUE(SUBSTITUTE(実質収支比率等に係る経年分析!J$48,"▲","-")),2)</f>
        <v>4.58</v>
      </c>
    </row>
    <row r="20" spans="1:11">
      <c r="A20" s="174" t="s">
        <v>55</v>
      </c>
      <c r="B20" s="174">
        <f>ROUND(VALUE(SUBSTITUTE(実質収支比率等に係る経年分析!F$47,"▲","-")),2)</f>
        <v>110.94</v>
      </c>
      <c r="C20" s="174">
        <f>ROUND(VALUE(SUBSTITUTE(実質収支比率等に係る経年分析!G$47,"▲","-")),2)</f>
        <v>97.71</v>
      </c>
      <c r="D20" s="174">
        <f>ROUND(VALUE(SUBSTITUTE(実質収支比率等に係る経年分析!H$47,"▲","-")),2)</f>
        <v>85.98</v>
      </c>
      <c r="E20" s="174">
        <f>ROUND(VALUE(SUBSTITUTE(実質収支比率等に係る経年分析!I$47,"▲","-")),2)</f>
        <v>81.569999999999993</v>
      </c>
      <c r="F20" s="174">
        <f>ROUND(VALUE(SUBSTITUTE(実質収支比率等に係る経年分析!J$47,"▲","-")),2)</f>
        <v>70.099999999999994</v>
      </c>
    </row>
    <row r="21" spans="1:11">
      <c r="A21" s="174" t="s">
        <v>56</v>
      </c>
      <c r="B21" s="174">
        <f>IF(ISNUMBER(VALUE(SUBSTITUTE(実質収支比率等に係る経年分析!F$49,"▲","-"))),ROUND(VALUE(SUBSTITUTE(実質収支比率等に係る経年分析!F$49,"▲","-")),2),NA())</f>
        <v>-2.2999999999999998</v>
      </c>
      <c r="C21" s="174">
        <f>IF(ISNUMBER(VALUE(SUBSTITUTE(実質収支比率等に係る経年分析!G$49,"▲","-"))),ROUND(VALUE(SUBSTITUTE(実質収支比率等に係る経年分析!G$49,"▲","-")),2),NA())</f>
        <v>-23.58</v>
      </c>
      <c r="D21" s="174">
        <f>IF(ISNUMBER(VALUE(SUBSTITUTE(実質収支比率等に係る経年分析!H$49,"▲","-"))),ROUND(VALUE(SUBSTITUTE(実質収支比率等に係る経年分析!H$49,"▲","-")),2),NA())</f>
        <v>-10.51</v>
      </c>
      <c r="E21" s="174">
        <f>IF(ISNUMBER(VALUE(SUBSTITUTE(実質収支比率等に係る経年分析!I$49,"▲","-"))),ROUND(VALUE(SUBSTITUTE(実質収支比率等に係る経年分析!I$49,"▲","-")),2),NA())</f>
        <v>-4.08</v>
      </c>
      <c r="F21" s="174">
        <f>IF(ISNUMBER(VALUE(SUBSTITUTE(実質収支比率等に係る経年分析!J$49,"▲","-"))),ROUND(VALUE(SUBSTITUTE(実質収支比率等に係る経年分析!J$49,"▲","-")),2),NA())</f>
        <v>-8.1300000000000008</v>
      </c>
    </row>
    <row r="24" spans="1:11">
      <c r="A24" s="148" t="s">
        <v>57</v>
      </c>
    </row>
    <row r="25" spans="1:11">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c r="A26" s="175"/>
      <c r="B26" s="175" t="s">
        <v>58</v>
      </c>
      <c r="C26" s="175" t="s">
        <v>59</v>
      </c>
      <c r="D26" s="175" t="s">
        <v>58</v>
      </c>
      <c r="E26" s="175" t="s">
        <v>59</v>
      </c>
      <c r="F26" s="175" t="s">
        <v>58</v>
      </c>
      <c r="G26" s="175" t="s">
        <v>59</v>
      </c>
      <c r="H26" s="175" t="s">
        <v>58</v>
      </c>
      <c r="I26" s="175" t="s">
        <v>59</v>
      </c>
      <c r="J26" s="175" t="s">
        <v>58</v>
      </c>
      <c r="K26" s="175" t="s">
        <v>59</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c r="A33" s="175" t="str">
        <f>IF(連結実質赤字比率に係る赤字・黒字の構成分析!C$37="",NA(),連結実質赤字比率に係る赤字・黒字の構成分析!C$37)</f>
        <v>後期高齢者医療</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0.02</v>
      </c>
    </row>
    <row r="34" spans="1:16">
      <c r="A34" s="175" t="str">
        <f>IF(連結実質赤字比率に係る赤字・黒字の構成分析!C$36="",NA(),連結実質赤字比率に係る赤字・黒字の構成分析!C$36)</f>
        <v>簡易水道事業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0.14000000000000001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f>IF(ROUND(VALUE(SUBSTITUTE(連結実質赤字比率に係る赤字・黒字の構成分析!I$36,"▲", "-")), 2) &lt; 0, ABS(ROUND(VALUE(SUBSTITUTE(連結実質赤字比率に係る赤字・黒字の構成分析!I$36,"▲", "-")), 2)), NA())</f>
        <v>1.59</v>
      </c>
      <c r="I34" s="175" t="e">
        <f>IF(ROUND(VALUE(SUBSTITUTE(連結実質赤字比率に係る赤字・黒字の構成分析!I$36,"▲", "-")), 2) &gt;= 0, ABS(ROUND(VALUE(SUBSTITUTE(連結実質赤字比率に係る赤字・黒字の構成分析!I$36,"▲", "-")), 2)), NA())</f>
        <v>#N/A</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0.28000000000000003</v>
      </c>
    </row>
    <row r="35" spans="1:16">
      <c r="A35" s="175" t="str">
        <f>IF(連結実質赤字比率に係る赤字・黒字の構成分析!C$35="",NA(),連結実質赤字比率に係る赤字・黒字の構成分析!C$35)</f>
        <v>国民健康保険事業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2.94</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7.22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4.58</v>
      </c>
    </row>
    <row r="39" spans="1:16">
      <c r="A39" s="148" t="s">
        <v>60</v>
      </c>
    </row>
    <row r="40" spans="1:16">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c r="A42" s="176" t="s">
        <v>63</v>
      </c>
      <c r="B42" s="176"/>
      <c r="C42" s="176"/>
      <c r="D42" s="176">
        <f>'実質公債費比率（分子）の構造'!K$52</f>
        <v>225</v>
      </c>
      <c r="E42" s="176"/>
      <c r="F42" s="176"/>
      <c r="G42" s="176">
        <f>'実質公債費比率（分子）の構造'!L$52</f>
        <v>176</v>
      </c>
      <c r="H42" s="176"/>
      <c r="I42" s="176"/>
      <c r="J42" s="176">
        <f>'実質公債費比率（分子）の構造'!M$52</f>
        <v>178</v>
      </c>
      <c r="K42" s="176"/>
      <c r="L42" s="176"/>
      <c r="M42" s="176">
        <f>'実質公債費比率（分子）の構造'!N$52</f>
        <v>200</v>
      </c>
      <c r="N42" s="176"/>
      <c r="O42" s="176"/>
      <c r="P42" s="176">
        <f>'実質公債費比率（分子）の構造'!O$52</f>
        <v>212</v>
      </c>
    </row>
    <row r="43" spans="1:16">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65</v>
      </c>
      <c r="B44" s="176">
        <f>'実質公債費比率（分子）の構造'!K$50</f>
        <v>4</v>
      </c>
      <c r="C44" s="176"/>
      <c r="D44" s="176"/>
      <c r="E44" s="176">
        <f>'実質公債費比率（分子）の構造'!L$50</f>
        <v>4</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66</v>
      </c>
      <c r="B45" s="176">
        <f>'実質公債費比率（分子）の構造'!K$49</f>
        <v>26</v>
      </c>
      <c r="C45" s="176"/>
      <c r="D45" s="176"/>
      <c r="E45" s="176">
        <f>'実質公債費比率（分子）の構造'!L$49</f>
        <v>19</v>
      </c>
      <c r="F45" s="176"/>
      <c r="G45" s="176"/>
      <c r="H45" s="176">
        <f>'実質公債費比率（分子）の構造'!M$49</f>
        <v>13</v>
      </c>
      <c r="I45" s="176"/>
      <c r="J45" s="176"/>
      <c r="K45" s="176">
        <f>'実質公債費比率（分子）の構造'!N$49</f>
        <v>16</v>
      </c>
      <c r="L45" s="176"/>
      <c r="M45" s="176"/>
      <c r="N45" s="176">
        <f>'実質公債費比率（分子）の構造'!O$49</f>
        <v>10</v>
      </c>
      <c r="O45" s="176"/>
      <c r="P45" s="176"/>
    </row>
    <row r="46" spans="1:16">
      <c r="A46" s="176" t="s">
        <v>67</v>
      </c>
      <c r="B46" s="176">
        <f>'実質公債費比率（分子）の構造'!K$48</f>
        <v>17</v>
      </c>
      <c r="C46" s="176"/>
      <c r="D46" s="176"/>
      <c r="E46" s="176">
        <f>'実質公債費比率（分子）の構造'!L$48</f>
        <v>13</v>
      </c>
      <c r="F46" s="176"/>
      <c r="G46" s="176"/>
      <c r="H46" s="176">
        <f>'実質公債費比率（分子）の構造'!M$48</f>
        <v>10</v>
      </c>
      <c r="I46" s="176"/>
      <c r="J46" s="176"/>
      <c r="K46" s="176">
        <f>'実質公債費比率（分子）の構造'!N$48</f>
        <v>13</v>
      </c>
      <c r="L46" s="176"/>
      <c r="M46" s="176"/>
      <c r="N46" s="176">
        <f>'実質公債費比率（分子）の構造'!O$48</f>
        <v>17</v>
      </c>
      <c r="O46" s="176"/>
      <c r="P46" s="176"/>
    </row>
    <row r="47" spans="1:16">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70</v>
      </c>
      <c r="B49" s="176">
        <f>'実質公債費比率（分子）の構造'!K$45</f>
        <v>250</v>
      </c>
      <c r="C49" s="176"/>
      <c r="D49" s="176"/>
      <c r="E49" s="176">
        <f>'実質公債費比率（分子）の構造'!L$45</f>
        <v>207</v>
      </c>
      <c r="F49" s="176"/>
      <c r="G49" s="176"/>
      <c r="H49" s="176">
        <f>'実質公債費比率（分子）の構造'!M$45</f>
        <v>221</v>
      </c>
      <c r="I49" s="176"/>
      <c r="J49" s="176"/>
      <c r="K49" s="176">
        <f>'実質公債費比率（分子）の構造'!N$45</f>
        <v>256</v>
      </c>
      <c r="L49" s="176"/>
      <c r="M49" s="176"/>
      <c r="N49" s="176">
        <f>'実質公債費比率（分子）の構造'!O$45</f>
        <v>269</v>
      </c>
      <c r="O49" s="176"/>
      <c r="P49" s="176"/>
    </row>
    <row r="50" spans="1:16">
      <c r="A50" s="176" t="s">
        <v>71</v>
      </c>
      <c r="B50" s="176" t="e">
        <f>NA()</f>
        <v>#N/A</v>
      </c>
      <c r="C50" s="176">
        <f>IF(ISNUMBER('実質公債費比率（分子）の構造'!K$53),'実質公債費比率（分子）の構造'!K$53,NA())</f>
        <v>72</v>
      </c>
      <c r="D50" s="176" t="e">
        <f>NA()</f>
        <v>#N/A</v>
      </c>
      <c r="E50" s="176" t="e">
        <f>NA()</f>
        <v>#N/A</v>
      </c>
      <c r="F50" s="176">
        <f>IF(ISNUMBER('実質公債費比率（分子）の構造'!L$53),'実質公債費比率（分子）の構造'!L$53,NA())</f>
        <v>67</v>
      </c>
      <c r="G50" s="176" t="e">
        <f>NA()</f>
        <v>#N/A</v>
      </c>
      <c r="H50" s="176" t="e">
        <f>NA()</f>
        <v>#N/A</v>
      </c>
      <c r="I50" s="176">
        <f>IF(ISNUMBER('実質公債費比率（分子）の構造'!M$53),'実質公債費比率（分子）の構造'!M$53,NA())</f>
        <v>66</v>
      </c>
      <c r="J50" s="176" t="e">
        <f>NA()</f>
        <v>#N/A</v>
      </c>
      <c r="K50" s="176" t="e">
        <f>NA()</f>
        <v>#N/A</v>
      </c>
      <c r="L50" s="176">
        <f>IF(ISNUMBER('実質公債費比率（分子）の構造'!N$53),'実質公債費比率（分子）の構造'!N$53,NA())</f>
        <v>85</v>
      </c>
      <c r="M50" s="176" t="e">
        <f>NA()</f>
        <v>#N/A</v>
      </c>
      <c r="N50" s="176" t="e">
        <f>NA()</f>
        <v>#N/A</v>
      </c>
      <c r="O50" s="176">
        <f>IF(ISNUMBER('実質公債費比率（分子）の構造'!O$53),'実質公債費比率（分子）の構造'!O$53,NA())</f>
        <v>84</v>
      </c>
      <c r="P50" s="176" t="e">
        <f>NA()</f>
        <v>#N/A</v>
      </c>
    </row>
    <row r="53" spans="1:16">
      <c r="A53" s="148" t="s">
        <v>72</v>
      </c>
    </row>
    <row r="54" spans="1:16">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c r="A56" s="175" t="s">
        <v>43</v>
      </c>
      <c r="B56" s="175"/>
      <c r="C56" s="175"/>
      <c r="D56" s="175">
        <f>'将来負担比率（分子）の構造'!I$52</f>
        <v>2031</v>
      </c>
      <c r="E56" s="175"/>
      <c r="F56" s="175"/>
      <c r="G56" s="175">
        <f>'将来負担比率（分子）の構造'!J$52</f>
        <v>2034</v>
      </c>
      <c r="H56" s="175"/>
      <c r="I56" s="175"/>
      <c r="J56" s="175">
        <f>'将来負担比率（分子）の構造'!K$52</f>
        <v>2247</v>
      </c>
      <c r="K56" s="175"/>
      <c r="L56" s="175"/>
      <c r="M56" s="175">
        <f>'将来負担比率（分子）の構造'!L$52</f>
        <v>2612</v>
      </c>
      <c r="N56" s="175"/>
      <c r="O56" s="175"/>
      <c r="P56" s="175">
        <f>'将来負担比率（分子）の構造'!M$52</f>
        <v>2927</v>
      </c>
    </row>
    <row r="57" spans="1:16">
      <c r="A57" s="175" t="s">
        <v>42</v>
      </c>
      <c r="B57" s="175"/>
      <c r="C57" s="175"/>
      <c r="D57" s="175">
        <f>'将来負担比率（分子）の構造'!I$51</f>
        <v>69</v>
      </c>
      <c r="E57" s="175"/>
      <c r="F57" s="175"/>
      <c r="G57" s="175">
        <f>'将来負担比率（分子）の構造'!J$51</f>
        <v>66</v>
      </c>
      <c r="H57" s="175"/>
      <c r="I57" s="175"/>
      <c r="J57" s="175">
        <f>'将来負担比率（分子）の構造'!K$51</f>
        <v>59</v>
      </c>
      <c r="K57" s="175"/>
      <c r="L57" s="175"/>
      <c r="M57" s="175">
        <f>'将来負担比率（分子）の構造'!L$51</f>
        <v>53</v>
      </c>
      <c r="N57" s="175"/>
      <c r="O57" s="175"/>
      <c r="P57" s="175">
        <f>'将来負担比率（分子）の構造'!M$51</f>
        <v>47</v>
      </c>
    </row>
    <row r="58" spans="1:16">
      <c r="A58" s="175" t="s">
        <v>41</v>
      </c>
      <c r="B58" s="175"/>
      <c r="C58" s="175"/>
      <c r="D58" s="175">
        <f>'将来負担比率（分子）の構造'!I$50</f>
        <v>2873</v>
      </c>
      <c r="E58" s="175"/>
      <c r="F58" s="175"/>
      <c r="G58" s="175">
        <f>'将来負担比率（分子）の構造'!J$50</f>
        <v>2579</v>
      </c>
      <c r="H58" s="175"/>
      <c r="I58" s="175"/>
      <c r="J58" s="175">
        <f>'将来負担比率（分子）の構造'!K$50</f>
        <v>2487</v>
      </c>
      <c r="K58" s="175"/>
      <c r="L58" s="175"/>
      <c r="M58" s="175">
        <f>'将来負担比率（分子）の構造'!L$50</f>
        <v>2525</v>
      </c>
      <c r="N58" s="175"/>
      <c r="O58" s="175"/>
      <c r="P58" s="175">
        <f>'将来負担比率（分子）の構造'!M$50</f>
        <v>2231</v>
      </c>
    </row>
    <row r="59" spans="1:16">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35</v>
      </c>
      <c r="B62" s="175">
        <f>'将来負担比率（分子）の構造'!I$45</f>
        <v>328</v>
      </c>
      <c r="C62" s="175"/>
      <c r="D62" s="175"/>
      <c r="E62" s="175">
        <f>'将来負担比率（分子）の構造'!J$45</f>
        <v>298</v>
      </c>
      <c r="F62" s="175"/>
      <c r="G62" s="175"/>
      <c r="H62" s="175">
        <f>'将来負担比率（分子）の構造'!K$45</f>
        <v>229</v>
      </c>
      <c r="I62" s="175"/>
      <c r="J62" s="175"/>
      <c r="K62" s="175">
        <f>'将来負担比率（分子）の構造'!L$45</f>
        <v>216</v>
      </c>
      <c r="L62" s="175"/>
      <c r="M62" s="175"/>
      <c r="N62" s="175">
        <f>'将来負担比率（分子）の構造'!M$45</f>
        <v>241</v>
      </c>
      <c r="O62" s="175"/>
      <c r="P62" s="175"/>
    </row>
    <row r="63" spans="1:16">
      <c r="A63" s="175" t="s">
        <v>34</v>
      </c>
      <c r="B63" s="175">
        <f>'将来負担比率（分子）の構造'!I$44</f>
        <v>60</v>
      </c>
      <c r="C63" s="175"/>
      <c r="D63" s="175"/>
      <c r="E63" s="175">
        <f>'将来負担比率（分子）の構造'!J$44</f>
        <v>52</v>
      </c>
      <c r="F63" s="175"/>
      <c r="G63" s="175"/>
      <c r="H63" s="175">
        <f>'将来負担比率（分子）の構造'!K$44</f>
        <v>71</v>
      </c>
      <c r="I63" s="175"/>
      <c r="J63" s="175"/>
      <c r="K63" s="175">
        <f>'将来負担比率（分子）の構造'!L$44</f>
        <v>91</v>
      </c>
      <c r="L63" s="175"/>
      <c r="M63" s="175"/>
      <c r="N63" s="175">
        <f>'将来負担比率（分子）の構造'!M$44</f>
        <v>104</v>
      </c>
      <c r="O63" s="175"/>
      <c r="P63" s="175"/>
    </row>
    <row r="64" spans="1:16">
      <c r="A64" s="175" t="s">
        <v>33</v>
      </c>
      <c r="B64" s="175">
        <f>'将来負担比率（分子）の構造'!I$43</f>
        <v>138</v>
      </c>
      <c r="C64" s="175"/>
      <c r="D64" s="175"/>
      <c r="E64" s="175">
        <f>'将来負担比率（分子）の構造'!J$43</f>
        <v>149</v>
      </c>
      <c r="F64" s="175"/>
      <c r="G64" s="175"/>
      <c r="H64" s="175">
        <f>'将来負担比率（分子）の構造'!K$43</f>
        <v>155</v>
      </c>
      <c r="I64" s="175"/>
      <c r="J64" s="175"/>
      <c r="K64" s="175">
        <f>'将来負担比率（分子）の構造'!L$43</f>
        <v>140</v>
      </c>
      <c r="L64" s="175"/>
      <c r="M64" s="175"/>
      <c r="N64" s="175">
        <f>'将来負担比率（分子）の構造'!M$43</f>
        <v>137</v>
      </c>
      <c r="O64" s="175"/>
      <c r="P64" s="175"/>
    </row>
    <row r="65" spans="1:16">
      <c r="A65" s="175" t="s">
        <v>32</v>
      </c>
      <c r="B65" s="175">
        <f>'将来負担比率（分子）の構造'!I$42</f>
        <v>4</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31</v>
      </c>
      <c r="B66" s="175">
        <f>'将来負担比率（分子）の構造'!I$41</f>
        <v>2420</v>
      </c>
      <c r="C66" s="175"/>
      <c r="D66" s="175"/>
      <c r="E66" s="175">
        <f>'将来負担比率（分子）の構造'!J$41</f>
        <v>2562</v>
      </c>
      <c r="F66" s="175"/>
      <c r="G66" s="175"/>
      <c r="H66" s="175">
        <f>'将来負担比率（分子）の構造'!K$41</f>
        <v>2912</v>
      </c>
      <c r="I66" s="175"/>
      <c r="J66" s="175"/>
      <c r="K66" s="175">
        <f>'将来負担比率（分子）の構造'!L$41</f>
        <v>3515</v>
      </c>
      <c r="L66" s="175"/>
      <c r="M66" s="175"/>
      <c r="N66" s="175">
        <f>'将来負担比率（分子）の構造'!M$41</f>
        <v>4003</v>
      </c>
      <c r="O66" s="175"/>
      <c r="P66" s="175"/>
    </row>
    <row r="67" spans="1:16">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76</v>
      </c>
      <c r="B70" s="177"/>
      <c r="C70" s="177"/>
      <c r="D70" s="177"/>
      <c r="E70" s="177"/>
      <c r="F70" s="177"/>
    </row>
    <row r="71" spans="1:16">
      <c r="A71" s="178"/>
      <c r="B71" s="178" t="str">
        <f>基金残高に係る経年分析!F54</f>
        <v>H30</v>
      </c>
      <c r="C71" s="178" t="str">
        <f>基金残高に係る経年分析!G54</f>
        <v>R01</v>
      </c>
      <c r="D71" s="178" t="str">
        <f>基金残高に係る経年分析!H54</f>
        <v>R02</v>
      </c>
    </row>
    <row r="72" spans="1:16">
      <c r="A72" s="178" t="s">
        <v>77</v>
      </c>
      <c r="B72" s="179">
        <f>基金残高に係る経年分析!F55</f>
        <v>1189</v>
      </c>
      <c r="C72" s="179">
        <f>基金残高に係る経年分析!G55</f>
        <v>1141</v>
      </c>
      <c r="D72" s="179">
        <f>基金残高に係る経年分析!H55</f>
        <v>1044</v>
      </c>
    </row>
    <row r="73" spans="1:16">
      <c r="A73" s="178" t="s">
        <v>78</v>
      </c>
      <c r="B73" s="179">
        <f>基金残高に係る経年分析!F56</f>
        <v>127</v>
      </c>
      <c r="C73" s="179">
        <f>基金残高に係る経年分析!G56</f>
        <v>128</v>
      </c>
      <c r="D73" s="179">
        <f>基金残高に係る経年分析!H56</f>
        <v>128</v>
      </c>
    </row>
    <row r="74" spans="1:16">
      <c r="A74" s="178" t="s">
        <v>79</v>
      </c>
      <c r="B74" s="179">
        <f>基金残高に係る経年分析!F57</f>
        <v>2175</v>
      </c>
      <c r="C74" s="179">
        <f>基金残高に係る経年分析!G57</f>
        <v>2235</v>
      </c>
      <c r="D74" s="179">
        <f>基金残高に係る経年分析!H57</f>
        <v>2025</v>
      </c>
    </row>
  </sheetData>
  <sheetProtection algorithmName="SHA-512" hashValue="vFXycItfGGo5eWQbwZoZBvy2HaIcs5k37V7u54JJHw5iXyFwR7LvefZxbF78Sy8kOPL88Ey3SbyG5oQ9Bo4VOA==" saltValue="ZI1ginYze2mOngtwwyrPj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15" customWidth="1"/>
    <col min="96" max="133" width="1.625" style="227" customWidth="1"/>
    <col min="134" max="143" width="1.625" style="215" customWidth="1"/>
    <col min="144" max="16384" width="0" style="215" hidden="1"/>
  </cols>
  <sheetData>
    <row r="1" spans="2:143" ht="22.5" customHeight="1" thickBot="1">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215</v>
      </c>
      <c r="DI1" s="727"/>
      <c r="DJ1" s="727"/>
      <c r="DK1" s="727"/>
      <c r="DL1" s="727"/>
      <c r="DM1" s="727"/>
      <c r="DN1" s="728"/>
      <c r="DO1" s="215"/>
      <c r="DP1" s="726" t="s">
        <v>216</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c r="B2" s="216" t="s">
        <v>217</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220</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29" t="s">
        <v>224</v>
      </c>
      <c r="AQ4" s="729"/>
      <c r="AR4" s="729"/>
      <c r="AS4" s="729"/>
      <c r="AT4" s="729"/>
      <c r="AU4" s="729"/>
      <c r="AV4" s="729"/>
      <c r="AW4" s="729"/>
      <c r="AX4" s="729"/>
      <c r="AY4" s="729"/>
      <c r="AZ4" s="729"/>
      <c r="BA4" s="729"/>
      <c r="BB4" s="729"/>
      <c r="BC4" s="729"/>
      <c r="BD4" s="729"/>
      <c r="BE4" s="729"/>
      <c r="BF4" s="729"/>
      <c r="BG4" s="729" t="s">
        <v>225</v>
      </c>
      <c r="BH4" s="729"/>
      <c r="BI4" s="729"/>
      <c r="BJ4" s="729"/>
      <c r="BK4" s="729"/>
      <c r="BL4" s="729"/>
      <c r="BM4" s="729"/>
      <c r="BN4" s="729"/>
      <c r="BO4" s="729" t="s">
        <v>222</v>
      </c>
      <c r="BP4" s="729"/>
      <c r="BQ4" s="729"/>
      <c r="BR4" s="729"/>
      <c r="BS4" s="729" t="s">
        <v>226</v>
      </c>
      <c r="BT4" s="729"/>
      <c r="BU4" s="729"/>
      <c r="BV4" s="729"/>
      <c r="BW4" s="729"/>
      <c r="BX4" s="729"/>
      <c r="BY4" s="729"/>
      <c r="BZ4" s="729"/>
      <c r="CA4" s="729"/>
      <c r="CB4" s="729"/>
      <c r="CD4" s="688" t="s">
        <v>227</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c r="B5" s="685" t="s">
        <v>228</v>
      </c>
      <c r="C5" s="686"/>
      <c r="D5" s="686"/>
      <c r="E5" s="686"/>
      <c r="F5" s="686"/>
      <c r="G5" s="686"/>
      <c r="H5" s="686"/>
      <c r="I5" s="686"/>
      <c r="J5" s="686"/>
      <c r="K5" s="686"/>
      <c r="L5" s="686"/>
      <c r="M5" s="686"/>
      <c r="N5" s="686"/>
      <c r="O5" s="686"/>
      <c r="P5" s="686"/>
      <c r="Q5" s="687"/>
      <c r="R5" s="682">
        <v>163615</v>
      </c>
      <c r="S5" s="683"/>
      <c r="T5" s="683"/>
      <c r="U5" s="683"/>
      <c r="V5" s="683"/>
      <c r="W5" s="683"/>
      <c r="X5" s="683"/>
      <c r="Y5" s="711"/>
      <c r="Z5" s="724">
        <v>3</v>
      </c>
      <c r="AA5" s="724"/>
      <c r="AB5" s="724"/>
      <c r="AC5" s="724"/>
      <c r="AD5" s="725">
        <v>163615</v>
      </c>
      <c r="AE5" s="725"/>
      <c r="AF5" s="725"/>
      <c r="AG5" s="725"/>
      <c r="AH5" s="725"/>
      <c r="AI5" s="725"/>
      <c r="AJ5" s="725"/>
      <c r="AK5" s="725"/>
      <c r="AL5" s="712">
        <v>11.1</v>
      </c>
      <c r="AM5" s="694"/>
      <c r="AN5" s="694"/>
      <c r="AO5" s="713"/>
      <c r="AP5" s="685" t="s">
        <v>229</v>
      </c>
      <c r="AQ5" s="686"/>
      <c r="AR5" s="686"/>
      <c r="AS5" s="686"/>
      <c r="AT5" s="686"/>
      <c r="AU5" s="686"/>
      <c r="AV5" s="686"/>
      <c r="AW5" s="686"/>
      <c r="AX5" s="686"/>
      <c r="AY5" s="686"/>
      <c r="AZ5" s="686"/>
      <c r="BA5" s="686"/>
      <c r="BB5" s="686"/>
      <c r="BC5" s="686"/>
      <c r="BD5" s="686"/>
      <c r="BE5" s="686"/>
      <c r="BF5" s="687"/>
      <c r="BG5" s="632">
        <v>163615</v>
      </c>
      <c r="BH5" s="633"/>
      <c r="BI5" s="633"/>
      <c r="BJ5" s="633"/>
      <c r="BK5" s="633"/>
      <c r="BL5" s="633"/>
      <c r="BM5" s="633"/>
      <c r="BN5" s="634"/>
      <c r="BO5" s="663">
        <v>100</v>
      </c>
      <c r="BP5" s="663"/>
      <c r="BQ5" s="663"/>
      <c r="BR5" s="663"/>
      <c r="BS5" s="664" t="s">
        <v>230</v>
      </c>
      <c r="BT5" s="664"/>
      <c r="BU5" s="664"/>
      <c r="BV5" s="664"/>
      <c r="BW5" s="664"/>
      <c r="BX5" s="664"/>
      <c r="BY5" s="664"/>
      <c r="BZ5" s="664"/>
      <c r="CA5" s="664"/>
      <c r="CB5" s="709"/>
      <c r="CD5" s="688" t="s">
        <v>224</v>
      </c>
      <c r="CE5" s="689"/>
      <c r="CF5" s="689"/>
      <c r="CG5" s="689"/>
      <c r="CH5" s="689"/>
      <c r="CI5" s="689"/>
      <c r="CJ5" s="689"/>
      <c r="CK5" s="689"/>
      <c r="CL5" s="689"/>
      <c r="CM5" s="689"/>
      <c r="CN5" s="689"/>
      <c r="CO5" s="689"/>
      <c r="CP5" s="689"/>
      <c r="CQ5" s="690"/>
      <c r="CR5" s="688" t="s">
        <v>231</v>
      </c>
      <c r="CS5" s="689"/>
      <c r="CT5" s="689"/>
      <c r="CU5" s="689"/>
      <c r="CV5" s="689"/>
      <c r="CW5" s="689"/>
      <c r="CX5" s="689"/>
      <c r="CY5" s="690"/>
      <c r="CZ5" s="688" t="s">
        <v>222</v>
      </c>
      <c r="DA5" s="689"/>
      <c r="DB5" s="689"/>
      <c r="DC5" s="690"/>
      <c r="DD5" s="688" t="s">
        <v>232</v>
      </c>
      <c r="DE5" s="689"/>
      <c r="DF5" s="689"/>
      <c r="DG5" s="689"/>
      <c r="DH5" s="689"/>
      <c r="DI5" s="689"/>
      <c r="DJ5" s="689"/>
      <c r="DK5" s="689"/>
      <c r="DL5" s="689"/>
      <c r="DM5" s="689"/>
      <c r="DN5" s="689"/>
      <c r="DO5" s="689"/>
      <c r="DP5" s="690"/>
      <c r="DQ5" s="688" t="s">
        <v>233</v>
      </c>
      <c r="DR5" s="689"/>
      <c r="DS5" s="689"/>
      <c r="DT5" s="689"/>
      <c r="DU5" s="689"/>
      <c r="DV5" s="689"/>
      <c r="DW5" s="689"/>
      <c r="DX5" s="689"/>
      <c r="DY5" s="689"/>
      <c r="DZ5" s="689"/>
      <c r="EA5" s="689"/>
      <c r="EB5" s="689"/>
      <c r="EC5" s="690"/>
    </row>
    <row r="6" spans="2:143" ht="11.25" customHeight="1">
      <c r="B6" s="629" t="s">
        <v>234</v>
      </c>
      <c r="C6" s="630"/>
      <c r="D6" s="630"/>
      <c r="E6" s="630"/>
      <c r="F6" s="630"/>
      <c r="G6" s="630"/>
      <c r="H6" s="630"/>
      <c r="I6" s="630"/>
      <c r="J6" s="630"/>
      <c r="K6" s="630"/>
      <c r="L6" s="630"/>
      <c r="M6" s="630"/>
      <c r="N6" s="630"/>
      <c r="O6" s="630"/>
      <c r="P6" s="630"/>
      <c r="Q6" s="631"/>
      <c r="R6" s="632">
        <v>22395</v>
      </c>
      <c r="S6" s="633"/>
      <c r="T6" s="633"/>
      <c r="U6" s="633"/>
      <c r="V6" s="633"/>
      <c r="W6" s="633"/>
      <c r="X6" s="633"/>
      <c r="Y6" s="634"/>
      <c r="Z6" s="663">
        <v>0.4</v>
      </c>
      <c r="AA6" s="663"/>
      <c r="AB6" s="663"/>
      <c r="AC6" s="663"/>
      <c r="AD6" s="664">
        <v>22395</v>
      </c>
      <c r="AE6" s="664"/>
      <c r="AF6" s="664"/>
      <c r="AG6" s="664"/>
      <c r="AH6" s="664"/>
      <c r="AI6" s="664"/>
      <c r="AJ6" s="664"/>
      <c r="AK6" s="664"/>
      <c r="AL6" s="635">
        <v>1.5</v>
      </c>
      <c r="AM6" s="636"/>
      <c r="AN6" s="636"/>
      <c r="AO6" s="665"/>
      <c r="AP6" s="629" t="s">
        <v>235</v>
      </c>
      <c r="AQ6" s="630"/>
      <c r="AR6" s="630"/>
      <c r="AS6" s="630"/>
      <c r="AT6" s="630"/>
      <c r="AU6" s="630"/>
      <c r="AV6" s="630"/>
      <c r="AW6" s="630"/>
      <c r="AX6" s="630"/>
      <c r="AY6" s="630"/>
      <c r="AZ6" s="630"/>
      <c r="BA6" s="630"/>
      <c r="BB6" s="630"/>
      <c r="BC6" s="630"/>
      <c r="BD6" s="630"/>
      <c r="BE6" s="630"/>
      <c r="BF6" s="631"/>
      <c r="BG6" s="632">
        <v>163615</v>
      </c>
      <c r="BH6" s="633"/>
      <c r="BI6" s="633"/>
      <c r="BJ6" s="633"/>
      <c r="BK6" s="633"/>
      <c r="BL6" s="633"/>
      <c r="BM6" s="633"/>
      <c r="BN6" s="634"/>
      <c r="BO6" s="663">
        <v>100</v>
      </c>
      <c r="BP6" s="663"/>
      <c r="BQ6" s="663"/>
      <c r="BR6" s="663"/>
      <c r="BS6" s="664" t="s">
        <v>175</v>
      </c>
      <c r="BT6" s="664"/>
      <c r="BU6" s="664"/>
      <c r="BV6" s="664"/>
      <c r="BW6" s="664"/>
      <c r="BX6" s="664"/>
      <c r="BY6" s="664"/>
      <c r="BZ6" s="664"/>
      <c r="CA6" s="664"/>
      <c r="CB6" s="709"/>
      <c r="CD6" s="685" t="s">
        <v>236</v>
      </c>
      <c r="CE6" s="686"/>
      <c r="CF6" s="686"/>
      <c r="CG6" s="686"/>
      <c r="CH6" s="686"/>
      <c r="CI6" s="686"/>
      <c r="CJ6" s="686"/>
      <c r="CK6" s="686"/>
      <c r="CL6" s="686"/>
      <c r="CM6" s="686"/>
      <c r="CN6" s="686"/>
      <c r="CO6" s="686"/>
      <c r="CP6" s="686"/>
      <c r="CQ6" s="687"/>
      <c r="CR6" s="632">
        <v>53344</v>
      </c>
      <c r="CS6" s="633"/>
      <c r="CT6" s="633"/>
      <c r="CU6" s="633"/>
      <c r="CV6" s="633"/>
      <c r="CW6" s="633"/>
      <c r="CX6" s="633"/>
      <c r="CY6" s="634"/>
      <c r="CZ6" s="712">
        <v>1</v>
      </c>
      <c r="DA6" s="694"/>
      <c r="DB6" s="694"/>
      <c r="DC6" s="714"/>
      <c r="DD6" s="638" t="s">
        <v>230</v>
      </c>
      <c r="DE6" s="633"/>
      <c r="DF6" s="633"/>
      <c r="DG6" s="633"/>
      <c r="DH6" s="633"/>
      <c r="DI6" s="633"/>
      <c r="DJ6" s="633"/>
      <c r="DK6" s="633"/>
      <c r="DL6" s="633"/>
      <c r="DM6" s="633"/>
      <c r="DN6" s="633"/>
      <c r="DO6" s="633"/>
      <c r="DP6" s="634"/>
      <c r="DQ6" s="638">
        <v>53344</v>
      </c>
      <c r="DR6" s="633"/>
      <c r="DS6" s="633"/>
      <c r="DT6" s="633"/>
      <c r="DU6" s="633"/>
      <c r="DV6" s="633"/>
      <c r="DW6" s="633"/>
      <c r="DX6" s="633"/>
      <c r="DY6" s="633"/>
      <c r="DZ6" s="633"/>
      <c r="EA6" s="633"/>
      <c r="EB6" s="633"/>
      <c r="EC6" s="674"/>
    </row>
    <row r="7" spans="2:143" ht="11.25" customHeight="1">
      <c r="B7" s="629" t="s">
        <v>237</v>
      </c>
      <c r="C7" s="630"/>
      <c r="D7" s="630"/>
      <c r="E7" s="630"/>
      <c r="F7" s="630"/>
      <c r="G7" s="630"/>
      <c r="H7" s="630"/>
      <c r="I7" s="630"/>
      <c r="J7" s="630"/>
      <c r="K7" s="630"/>
      <c r="L7" s="630"/>
      <c r="M7" s="630"/>
      <c r="N7" s="630"/>
      <c r="O7" s="630"/>
      <c r="P7" s="630"/>
      <c r="Q7" s="631"/>
      <c r="R7" s="632">
        <v>90</v>
      </c>
      <c r="S7" s="633"/>
      <c r="T7" s="633"/>
      <c r="U7" s="633"/>
      <c r="V7" s="633"/>
      <c r="W7" s="633"/>
      <c r="X7" s="633"/>
      <c r="Y7" s="634"/>
      <c r="Z7" s="663">
        <v>0</v>
      </c>
      <c r="AA7" s="663"/>
      <c r="AB7" s="663"/>
      <c r="AC7" s="663"/>
      <c r="AD7" s="664">
        <v>90</v>
      </c>
      <c r="AE7" s="664"/>
      <c r="AF7" s="664"/>
      <c r="AG7" s="664"/>
      <c r="AH7" s="664"/>
      <c r="AI7" s="664"/>
      <c r="AJ7" s="664"/>
      <c r="AK7" s="664"/>
      <c r="AL7" s="635">
        <v>0</v>
      </c>
      <c r="AM7" s="636"/>
      <c r="AN7" s="636"/>
      <c r="AO7" s="665"/>
      <c r="AP7" s="629" t="s">
        <v>238</v>
      </c>
      <c r="AQ7" s="630"/>
      <c r="AR7" s="630"/>
      <c r="AS7" s="630"/>
      <c r="AT7" s="630"/>
      <c r="AU7" s="630"/>
      <c r="AV7" s="630"/>
      <c r="AW7" s="630"/>
      <c r="AX7" s="630"/>
      <c r="AY7" s="630"/>
      <c r="AZ7" s="630"/>
      <c r="BA7" s="630"/>
      <c r="BB7" s="630"/>
      <c r="BC7" s="630"/>
      <c r="BD7" s="630"/>
      <c r="BE7" s="630"/>
      <c r="BF7" s="631"/>
      <c r="BG7" s="632">
        <v>68057</v>
      </c>
      <c r="BH7" s="633"/>
      <c r="BI7" s="633"/>
      <c r="BJ7" s="633"/>
      <c r="BK7" s="633"/>
      <c r="BL7" s="633"/>
      <c r="BM7" s="633"/>
      <c r="BN7" s="634"/>
      <c r="BO7" s="663">
        <v>41.6</v>
      </c>
      <c r="BP7" s="663"/>
      <c r="BQ7" s="663"/>
      <c r="BR7" s="663"/>
      <c r="BS7" s="664" t="s">
        <v>230</v>
      </c>
      <c r="BT7" s="664"/>
      <c r="BU7" s="664"/>
      <c r="BV7" s="664"/>
      <c r="BW7" s="664"/>
      <c r="BX7" s="664"/>
      <c r="BY7" s="664"/>
      <c r="BZ7" s="664"/>
      <c r="CA7" s="664"/>
      <c r="CB7" s="709"/>
      <c r="CD7" s="629" t="s">
        <v>239</v>
      </c>
      <c r="CE7" s="630"/>
      <c r="CF7" s="630"/>
      <c r="CG7" s="630"/>
      <c r="CH7" s="630"/>
      <c r="CI7" s="630"/>
      <c r="CJ7" s="630"/>
      <c r="CK7" s="630"/>
      <c r="CL7" s="630"/>
      <c r="CM7" s="630"/>
      <c r="CN7" s="630"/>
      <c r="CO7" s="630"/>
      <c r="CP7" s="630"/>
      <c r="CQ7" s="631"/>
      <c r="CR7" s="632">
        <v>1310027</v>
      </c>
      <c r="CS7" s="633"/>
      <c r="CT7" s="633"/>
      <c r="CU7" s="633"/>
      <c r="CV7" s="633"/>
      <c r="CW7" s="633"/>
      <c r="CX7" s="633"/>
      <c r="CY7" s="634"/>
      <c r="CZ7" s="663">
        <v>24.9</v>
      </c>
      <c r="DA7" s="663"/>
      <c r="DB7" s="663"/>
      <c r="DC7" s="663"/>
      <c r="DD7" s="638">
        <v>82681</v>
      </c>
      <c r="DE7" s="633"/>
      <c r="DF7" s="633"/>
      <c r="DG7" s="633"/>
      <c r="DH7" s="633"/>
      <c r="DI7" s="633"/>
      <c r="DJ7" s="633"/>
      <c r="DK7" s="633"/>
      <c r="DL7" s="633"/>
      <c r="DM7" s="633"/>
      <c r="DN7" s="633"/>
      <c r="DO7" s="633"/>
      <c r="DP7" s="634"/>
      <c r="DQ7" s="638">
        <v>795541</v>
      </c>
      <c r="DR7" s="633"/>
      <c r="DS7" s="633"/>
      <c r="DT7" s="633"/>
      <c r="DU7" s="633"/>
      <c r="DV7" s="633"/>
      <c r="DW7" s="633"/>
      <c r="DX7" s="633"/>
      <c r="DY7" s="633"/>
      <c r="DZ7" s="633"/>
      <c r="EA7" s="633"/>
      <c r="EB7" s="633"/>
      <c r="EC7" s="674"/>
    </row>
    <row r="8" spans="2:143" ht="11.25" customHeight="1">
      <c r="B8" s="629" t="s">
        <v>240</v>
      </c>
      <c r="C8" s="630"/>
      <c r="D8" s="630"/>
      <c r="E8" s="630"/>
      <c r="F8" s="630"/>
      <c r="G8" s="630"/>
      <c r="H8" s="630"/>
      <c r="I8" s="630"/>
      <c r="J8" s="630"/>
      <c r="K8" s="630"/>
      <c r="L8" s="630"/>
      <c r="M8" s="630"/>
      <c r="N8" s="630"/>
      <c r="O8" s="630"/>
      <c r="P8" s="630"/>
      <c r="Q8" s="631"/>
      <c r="R8" s="632">
        <v>453</v>
      </c>
      <c r="S8" s="633"/>
      <c r="T8" s="633"/>
      <c r="U8" s="633"/>
      <c r="V8" s="633"/>
      <c r="W8" s="633"/>
      <c r="X8" s="633"/>
      <c r="Y8" s="634"/>
      <c r="Z8" s="663">
        <v>0</v>
      </c>
      <c r="AA8" s="663"/>
      <c r="AB8" s="663"/>
      <c r="AC8" s="663"/>
      <c r="AD8" s="664">
        <v>453</v>
      </c>
      <c r="AE8" s="664"/>
      <c r="AF8" s="664"/>
      <c r="AG8" s="664"/>
      <c r="AH8" s="664"/>
      <c r="AI8" s="664"/>
      <c r="AJ8" s="664"/>
      <c r="AK8" s="664"/>
      <c r="AL8" s="635">
        <v>0</v>
      </c>
      <c r="AM8" s="636"/>
      <c r="AN8" s="636"/>
      <c r="AO8" s="665"/>
      <c r="AP8" s="629" t="s">
        <v>241</v>
      </c>
      <c r="AQ8" s="630"/>
      <c r="AR8" s="630"/>
      <c r="AS8" s="630"/>
      <c r="AT8" s="630"/>
      <c r="AU8" s="630"/>
      <c r="AV8" s="630"/>
      <c r="AW8" s="630"/>
      <c r="AX8" s="630"/>
      <c r="AY8" s="630"/>
      <c r="AZ8" s="630"/>
      <c r="BA8" s="630"/>
      <c r="BB8" s="630"/>
      <c r="BC8" s="630"/>
      <c r="BD8" s="630"/>
      <c r="BE8" s="630"/>
      <c r="BF8" s="631"/>
      <c r="BG8" s="632">
        <v>2929</v>
      </c>
      <c r="BH8" s="633"/>
      <c r="BI8" s="633"/>
      <c r="BJ8" s="633"/>
      <c r="BK8" s="633"/>
      <c r="BL8" s="633"/>
      <c r="BM8" s="633"/>
      <c r="BN8" s="634"/>
      <c r="BO8" s="663">
        <v>1.8</v>
      </c>
      <c r="BP8" s="663"/>
      <c r="BQ8" s="663"/>
      <c r="BR8" s="663"/>
      <c r="BS8" s="638" t="s">
        <v>175</v>
      </c>
      <c r="BT8" s="633"/>
      <c r="BU8" s="633"/>
      <c r="BV8" s="633"/>
      <c r="BW8" s="633"/>
      <c r="BX8" s="633"/>
      <c r="BY8" s="633"/>
      <c r="BZ8" s="633"/>
      <c r="CA8" s="633"/>
      <c r="CB8" s="674"/>
      <c r="CD8" s="629" t="s">
        <v>242</v>
      </c>
      <c r="CE8" s="630"/>
      <c r="CF8" s="630"/>
      <c r="CG8" s="630"/>
      <c r="CH8" s="630"/>
      <c r="CI8" s="630"/>
      <c r="CJ8" s="630"/>
      <c r="CK8" s="630"/>
      <c r="CL8" s="630"/>
      <c r="CM8" s="630"/>
      <c r="CN8" s="630"/>
      <c r="CO8" s="630"/>
      <c r="CP8" s="630"/>
      <c r="CQ8" s="631"/>
      <c r="CR8" s="632">
        <v>580997</v>
      </c>
      <c r="CS8" s="633"/>
      <c r="CT8" s="633"/>
      <c r="CU8" s="633"/>
      <c r="CV8" s="633"/>
      <c r="CW8" s="633"/>
      <c r="CX8" s="633"/>
      <c r="CY8" s="634"/>
      <c r="CZ8" s="663">
        <v>11.1</v>
      </c>
      <c r="DA8" s="663"/>
      <c r="DB8" s="663"/>
      <c r="DC8" s="663"/>
      <c r="DD8" s="638">
        <v>7748</v>
      </c>
      <c r="DE8" s="633"/>
      <c r="DF8" s="633"/>
      <c r="DG8" s="633"/>
      <c r="DH8" s="633"/>
      <c r="DI8" s="633"/>
      <c r="DJ8" s="633"/>
      <c r="DK8" s="633"/>
      <c r="DL8" s="633"/>
      <c r="DM8" s="633"/>
      <c r="DN8" s="633"/>
      <c r="DO8" s="633"/>
      <c r="DP8" s="634"/>
      <c r="DQ8" s="638">
        <v>356506</v>
      </c>
      <c r="DR8" s="633"/>
      <c r="DS8" s="633"/>
      <c r="DT8" s="633"/>
      <c r="DU8" s="633"/>
      <c r="DV8" s="633"/>
      <c r="DW8" s="633"/>
      <c r="DX8" s="633"/>
      <c r="DY8" s="633"/>
      <c r="DZ8" s="633"/>
      <c r="EA8" s="633"/>
      <c r="EB8" s="633"/>
      <c r="EC8" s="674"/>
    </row>
    <row r="9" spans="2:143" ht="11.25" customHeight="1">
      <c r="B9" s="629" t="s">
        <v>243</v>
      </c>
      <c r="C9" s="630"/>
      <c r="D9" s="630"/>
      <c r="E9" s="630"/>
      <c r="F9" s="630"/>
      <c r="G9" s="630"/>
      <c r="H9" s="630"/>
      <c r="I9" s="630"/>
      <c r="J9" s="630"/>
      <c r="K9" s="630"/>
      <c r="L9" s="630"/>
      <c r="M9" s="630"/>
      <c r="N9" s="630"/>
      <c r="O9" s="630"/>
      <c r="P9" s="630"/>
      <c r="Q9" s="631"/>
      <c r="R9" s="632">
        <v>590</v>
      </c>
      <c r="S9" s="633"/>
      <c r="T9" s="633"/>
      <c r="U9" s="633"/>
      <c r="V9" s="633"/>
      <c r="W9" s="633"/>
      <c r="X9" s="633"/>
      <c r="Y9" s="634"/>
      <c r="Z9" s="663">
        <v>0</v>
      </c>
      <c r="AA9" s="663"/>
      <c r="AB9" s="663"/>
      <c r="AC9" s="663"/>
      <c r="AD9" s="664">
        <v>590</v>
      </c>
      <c r="AE9" s="664"/>
      <c r="AF9" s="664"/>
      <c r="AG9" s="664"/>
      <c r="AH9" s="664"/>
      <c r="AI9" s="664"/>
      <c r="AJ9" s="664"/>
      <c r="AK9" s="664"/>
      <c r="AL9" s="635">
        <v>0</v>
      </c>
      <c r="AM9" s="636"/>
      <c r="AN9" s="636"/>
      <c r="AO9" s="665"/>
      <c r="AP9" s="629" t="s">
        <v>244</v>
      </c>
      <c r="AQ9" s="630"/>
      <c r="AR9" s="630"/>
      <c r="AS9" s="630"/>
      <c r="AT9" s="630"/>
      <c r="AU9" s="630"/>
      <c r="AV9" s="630"/>
      <c r="AW9" s="630"/>
      <c r="AX9" s="630"/>
      <c r="AY9" s="630"/>
      <c r="AZ9" s="630"/>
      <c r="BA9" s="630"/>
      <c r="BB9" s="630"/>
      <c r="BC9" s="630"/>
      <c r="BD9" s="630"/>
      <c r="BE9" s="630"/>
      <c r="BF9" s="631"/>
      <c r="BG9" s="632">
        <v>48808</v>
      </c>
      <c r="BH9" s="633"/>
      <c r="BI9" s="633"/>
      <c r="BJ9" s="633"/>
      <c r="BK9" s="633"/>
      <c r="BL9" s="633"/>
      <c r="BM9" s="633"/>
      <c r="BN9" s="634"/>
      <c r="BO9" s="663">
        <v>29.8</v>
      </c>
      <c r="BP9" s="663"/>
      <c r="BQ9" s="663"/>
      <c r="BR9" s="663"/>
      <c r="BS9" s="638" t="s">
        <v>230</v>
      </c>
      <c r="BT9" s="633"/>
      <c r="BU9" s="633"/>
      <c r="BV9" s="633"/>
      <c r="BW9" s="633"/>
      <c r="BX9" s="633"/>
      <c r="BY9" s="633"/>
      <c r="BZ9" s="633"/>
      <c r="CA9" s="633"/>
      <c r="CB9" s="674"/>
      <c r="CD9" s="629" t="s">
        <v>245</v>
      </c>
      <c r="CE9" s="630"/>
      <c r="CF9" s="630"/>
      <c r="CG9" s="630"/>
      <c r="CH9" s="630"/>
      <c r="CI9" s="630"/>
      <c r="CJ9" s="630"/>
      <c r="CK9" s="630"/>
      <c r="CL9" s="630"/>
      <c r="CM9" s="630"/>
      <c r="CN9" s="630"/>
      <c r="CO9" s="630"/>
      <c r="CP9" s="630"/>
      <c r="CQ9" s="631"/>
      <c r="CR9" s="632">
        <v>247162</v>
      </c>
      <c r="CS9" s="633"/>
      <c r="CT9" s="633"/>
      <c r="CU9" s="633"/>
      <c r="CV9" s="633"/>
      <c r="CW9" s="633"/>
      <c r="CX9" s="633"/>
      <c r="CY9" s="634"/>
      <c r="CZ9" s="663">
        <v>4.7</v>
      </c>
      <c r="DA9" s="663"/>
      <c r="DB9" s="663"/>
      <c r="DC9" s="663"/>
      <c r="DD9" s="638">
        <v>14332</v>
      </c>
      <c r="DE9" s="633"/>
      <c r="DF9" s="633"/>
      <c r="DG9" s="633"/>
      <c r="DH9" s="633"/>
      <c r="DI9" s="633"/>
      <c r="DJ9" s="633"/>
      <c r="DK9" s="633"/>
      <c r="DL9" s="633"/>
      <c r="DM9" s="633"/>
      <c r="DN9" s="633"/>
      <c r="DO9" s="633"/>
      <c r="DP9" s="634"/>
      <c r="DQ9" s="638">
        <v>147446</v>
      </c>
      <c r="DR9" s="633"/>
      <c r="DS9" s="633"/>
      <c r="DT9" s="633"/>
      <c r="DU9" s="633"/>
      <c r="DV9" s="633"/>
      <c r="DW9" s="633"/>
      <c r="DX9" s="633"/>
      <c r="DY9" s="633"/>
      <c r="DZ9" s="633"/>
      <c r="EA9" s="633"/>
      <c r="EB9" s="633"/>
      <c r="EC9" s="674"/>
    </row>
    <row r="10" spans="2:143" ht="11.25" customHeight="1">
      <c r="B10" s="629" t="s">
        <v>246</v>
      </c>
      <c r="C10" s="630"/>
      <c r="D10" s="630"/>
      <c r="E10" s="630"/>
      <c r="F10" s="630"/>
      <c r="G10" s="630"/>
      <c r="H10" s="630"/>
      <c r="I10" s="630"/>
      <c r="J10" s="630"/>
      <c r="K10" s="630"/>
      <c r="L10" s="630"/>
      <c r="M10" s="630"/>
      <c r="N10" s="630"/>
      <c r="O10" s="630"/>
      <c r="P10" s="630"/>
      <c r="Q10" s="631"/>
      <c r="R10" s="632" t="s">
        <v>230</v>
      </c>
      <c r="S10" s="633"/>
      <c r="T10" s="633"/>
      <c r="U10" s="633"/>
      <c r="V10" s="633"/>
      <c r="W10" s="633"/>
      <c r="X10" s="633"/>
      <c r="Y10" s="634"/>
      <c r="Z10" s="663" t="s">
        <v>175</v>
      </c>
      <c r="AA10" s="663"/>
      <c r="AB10" s="663"/>
      <c r="AC10" s="663"/>
      <c r="AD10" s="664" t="s">
        <v>175</v>
      </c>
      <c r="AE10" s="664"/>
      <c r="AF10" s="664"/>
      <c r="AG10" s="664"/>
      <c r="AH10" s="664"/>
      <c r="AI10" s="664"/>
      <c r="AJ10" s="664"/>
      <c r="AK10" s="664"/>
      <c r="AL10" s="635" t="s">
        <v>175</v>
      </c>
      <c r="AM10" s="636"/>
      <c r="AN10" s="636"/>
      <c r="AO10" s="665"/>
      <c r="AP10" s="629" t="s">
        <v>247</v>
      </c>
      <c r="AQ10" s="630"/>
      <c r="AR10" s="630"/>
      <c r="AS10" s="630"/>
      <c r="AT10" s="630"/>
      <c r="AU10" s="630"/>
      <c r="AV10" s="630"/>
      <c r="AW10" s="630"/>
      <c r="AX10" s="630"/>
      <c r="AY10" s="630"/>
      <c r="AZ10" s="630"/>
      <c r="BA10" s="630"/>
      <c r="BB10" s="630"/>
      <c r="BC10" s="630"/>
      <c r="BD10" s="630"/>
      <c r="BE10" s="630"/>
      <c r="BF10" s="631"/>
      <c r="BG10" s="632">
        <v>4878</v>
      </c>
      <c r="BH10" s="633"/>
      <c r="BI10" s="633"/>
      <c r="BJ10" s="633"/>
      <c r="BK10" s="633"/>
      <c r="BL10" s="633"/>
      <c r="BM10" s="633"/>
      <c r="BN10" s="634"/>
      <c r="BO10" s="663">
        <v>3</v>
      </c>
      <c r="BP10" s="663"/>
      <c r="BQ10" s="663"/>
      <c r="BR10" s="663"/>
      <c r="BS10" s="638" t="s">
        <v>175</v>
      </c>
      <c r="BT10" s="633"/>
      <c r="BU10" s="633"/>
      <c r="BV10" s="633"/>
      <c r="BW10" s="633"/>
      <c r="BX10" s="633"/>
      <c r="BY10" s="633"/>
      <c r="BZ10" s="633"/>
      <c r="CA10" s="633"/>
      <c r="CB10" s="674"/>
      <c r="CD10" s="629" t="s">
        <v>248</v>
      </c>
      <c r="CE10" s="630"/>
      <c r="CF10" s="630"/>
      <c r="CG10" s="630"/>
      <c r="CH10" s="630"/>
      <c r="CI10" s="630"/>
      <c r="CJ10" s="630"/>
      <c r="CK10" s="630"/>
      <c r="CL10" s="630"/>
      <c r="CM10" s="630"/>
      <c r="CN10" s="630"/>
      <c r="CO10" s="630"/>
      <c r="CP10" s="630"/>
      <c r="CQ10" s="631"/>
      <c r="CR10" s="632" t="s">
        <v>175</v>
      </c>
      <c r="CS10" s="633"/>
      <c r="CT10" s="633"/>
      <c r="CU10" s="633"/>
      <c r="CV10" s="633"/>
      <c r="CW10" s="633"/>
      <c r="CX10" s="633"/>
      <c r="CY10" s="634"/>
      <c r="CZ10" s="663" t="s">
        <v>230</v>
      </c>
      <c r="DA10" s="663"/>
      <c r="DB10" s="663"/>
      <c r="DC10" s="663"/>
      <c r="DD10" s="638" t="s">
        <v>230</v>
      </c>
      <c r="DE10" s="633"/>
      <c r="DF10" s="633"/>
      <c r="DG10" s="633"/>
      <c r="DH10" s="633"/>
      <c r="DI10" s="633"/>
      <c r="DJ10" s="633"/>
      <c r="DK10" s="633"/>
      <c r="DL10" s="633"/>
      <c r="DM10" s="633"/>
      <c r="DN10" s="633"/>
      <c r="DO10" s="633"/>
      <c r="DP10" s="634"/>
      <c r="DQ10" s="638" t="s">
        <v>230</v>
      </c>
      <c r="DR10" s="633"/>
      <c r="DS10" s="633"/>
      <c r="DT10" s="633"/>
      <c r="DU10" s="633"/>
      <c r="DV10" s="633"/>
      <c r="DW10" s="633"/>
      <c r="DX10" s="633"/>
      <c r="DY10" s="633"/>
      <c r="DZ10" s="633"/>
      <c r="EA10" s="633"/>
      <c r="EB10" s="633"/>
      <c r="EC10" s="674"/>
    </row>
    <row r="11" spans="2:143" ht="11.25" customHeight="1">
      <c r="B11" s="629" t="s">
        <v>249</v>
      </c>
      <c r="C11" s="630"/>
      <c r="D11" s="630"/>
      <c r="E11" s="630"/>
      <c r="F11" s="630"/>
      <c r="G11" s="630"/>
      <c r="H11" s="630"/>
      <c r="I11" s="630"/>
      <c r="J11" s="630"/>
      <c r="K11" s="630"/>
      <c r="L11" s="630"/>
      <c r="M11" s="630"/>
      <c r="N11" s="630"/>
      <c r="O11" s="630"/>
      <c r="P11" s="630"/>
      <c r="Q11" s="631"/>
      <c r="R11" s="632">
        <v>45755</v>
      </c>
      <c r="S11" s="633"/>
      <c r="T11" s="633"/>
      <c r="U11" s="633"/>
      <c r="V11" s="633"/>
      <c r="W11" s="633"/>
      <c r="X11" s="633"/>
      <c r="Y11" s="634"/>
      <c r="Z11" s="635">
        <v>0.8</v>
      </c>
      <c r="AA11" s="636"/>
      <c r="AB11" s="636"/>
      <c r="AC11" s="637"/>
      <c r="AD11" s="638">
        <v>45755</v>
      </c>
      <c r="AE11" s="633"/>
      <c r="AF11" s="633"/>
      <c r="AG11" s="633"/>
      <c r="AH11" s="633"/>
      <c r="AI11" s="633"/>
      <c r="AJ11" s="633"/>
      <c r="AK11" s="634"/>
      <c r="AL11" s="635">
        <v>3.1</v>
      </c>
      <c r="AM11" s="636"/>
      <c r="AN11" s="636"/>
      <c r="AO11" s="665"/>
      <c r="AP11" s="629" t="s">
        <v>250</v>
      </c>
      <c r="AQ11" s="630"/>
      <c r="AR11" s="630"/>
      <c r="AS11" s="630"/>
      <c r="AT11" s="630"/>
      <c r="AU11" s="630"/>
      <c r="AV11" s="630"/>
      <c r="AW11" s="630"/>
      <c r="AX11" s="630"/>
      <c r="AY11" s="630"/>
      <c r="AZ11" s="630"/>
      <c r="BA11" s="630"/>
      <c r="BB11" s="630"/>
      <c r="BC11" s="630"/>
      <c r="BD11" s="630"/>
      <c r="BE11" s="630"/>
      <c r="BF11" s="631"/>
      <c r="BG11" s="632">
        <v>11442</v>
      </c>
      <c r="BH11" s="633"/>
      <c r="BI11" s="633"/>
      <c r="BJ11" s="633"/>
      <c r="BK11" s="633"/>
      <c r="BL11" s="633"/>
      <c r="BM11" s="633"/>
      <c r="BN11" s="634"/>
      <c r="BO11" s="663">
        <v>7</v>
      </c>
      <c r="BP11" s="663"/>
      <c r="BQ11" s="663"/>
      <c r="BR11" s="663"/>
      <c r="BS11" s="638" t="s">
        <v>139</v>
      </c>
      <c r="BT11" s="633"/>
      <c r="BU11" s="633"/>
      <c r="BV11" s="633"/>
      <c r="BW11" s="633"/>
      <c r="BX11" s="633"/>
      <c r="BY11" s="633"/>
      <c r="BZ11" s="633"/>
      <c r="CA11" s="633"/>
      <c r="CB11" s="674"/>
      <c r="CD11" s="629" t="s">
        <v>251</v>
      </c>
      <c r="CE11" s="630"/>
      <c r="CF11" s="630"/>
      <c r="CG11" s="630"/>
      <c r="CH11" s="630"/>
      <c r="CI11" s="630"/>
      <c r="CJ11" s="630"/>
      <c r="CK11" s="630"/>
      <c r="CL11" s="630"/>
      <c r="CM11" s="630"/>
      <c r="CN11" s="630"/>
      <c r="CO11" s="630"/>
      <c r="CP11" s="630"/>
      <c r="CQ11" s="631"/>
      <c r="CR11" s="632">
        <v>278273</v>
      </c>
      <c r="CS11" s="633"/>
      <c r="CT11" s="633"/>
      <c r="CU11" s="633"/>
      <c r="CV11" s="633"/>
      <c r="CW11" s="633"/>
      <c r="CX11" s="633"/>
      <c r="CY11" s="634"/>
      <c r="CZ11" s="663">
        <v>5.3</v>
      </c>
      <c r="DA11" s="663"/>
      <c r="DB11" s="663"/>
      <c r="DC11" s="663"/>
      <c r="DD11" s="638">
        <v>82669</v>
      </c>
      <c r="DE11" s="633"/>
      <c r="DF11" s="633"/>
      <c r="DG11" s="633"/>
      <c r="DH11" s="633"/>
      <c r="DI11" s="633"/>
      <c r="DJ11" s="633"/>
      <c r="DK11" s="633"/>
      <c r="DL11" s="633"/>
      <c r="DM11" s="633"/>
      <c r="DN11" s="633"/>
      <c r="DO11" s="633"/>
      <c r="DP11" s="634"/>
      <c r="DQ11" s="638">
        <v>98707</v>
      </c>
      <c r="DR11" s="633"/>
      <c r="DS11" s="633"/>
      <c r="DT11" s="633"/>
      <c r="DU11" s="633"/>
      <c r="DV11" s="633"/>
      <c r="DW11" s="633"/>
      <c r="DX11" s="633"/>
      <c r="DY11" s="633"/>
      <c r="DZ11" s="633"/>
      <c r="EA11" s="633"/>
      <c r="EB11" s="633"/>
      <c r="EC11" s="674"/>
    </row>
    <row r="12" spans="2:143" ht="11.25" customHeight="1">
      <c r="B12" s="629" t="s">
        <v>252</v>
      </c>
      <c r="C12" s="630"/>
      <c r="D12" s="630"/>
      <c r="E12" s="630"/>
      <c r="F12" s="630"/>
      <c r="G12" s="630"/>
      <c r="H12" s="630"/>
      <c r="I12" s="630"/>
      <c r="J12" s="630"/>
      <c r="K12" s="630"/>
      <c r="L12" s="630"/>
      <c r="M12" s="630"/>
      <c r="N12" s="630"/>
      <c r="O12" s="630"/>
      <c r="P12" s="630"/>
      <c r="Q12" s="631"/>
      <c r="R12" s="632" t="s">
        <v>175</v>
      </c>
      <c r="S12" s="633"/>
      <c r="T12" s="633"/>
      <c r="U12" s="633"/>
      <c r="V12" s="633"/>
      <c r="W12" s="633"/>
      <c r="X12" s="633"/>
      <c r="Y12" s="634"/>
      <c r="Z12" s="663" t="s">
        <v>175</v>
      </c>
      <c r="AA12" s="663"/>
      <c r="AB12" s="663"/>
      <c r="AC12" s="663"/>
      <c r="AD12" s="664" t="s">
        <v>230</v>
      </c>
      <c r="AE12" s="664"/>
      <c r="AF12" s="664"/>
      <c r="AG12" s="664"/>
      <c r="AH12" s="664"/>
      <c r="AI12" s="664"/>
      <c r="AJ12" s="664"/>
      <c r="AK12" s="664"/>
      <c r="AL12" s="635" t="s">
        <v>230</v>
      </c>
      <c r="AM12" s="636"/>
      <c r="AN12" s="636"/>
      <c r="AO12" s="665"/>
      <c r="AP12" s="629" t="s">
        <v>253</v>
      </c>
      <c r="AQ12" s="630"/>
      <c r="AR12" s="630"/>
      <c r="AS12" s="630"/>
      <c r="AT12" s="630"/>
      <c r="AU12" s="630"/>
      <c r="AV12" s="630"/>
      <c r="AW12" s="630"/>
      <c r="AX12" s="630"/>
      <c r="AY12" s="630"/>
      <c r="AZ12" s="630"/>
      <c r="BA12" s="630"/>
      <c r="BB12" s="630"/>
      <c r="BC12" s="630"/>
      <c r="BD12" s="630"/>
      <c r="BE12" s="630"/>
      <c r="BF12" s="631"/>
      <c r="BG12" s="632">
        <v>85203</v>
      </c>
      <c r="BH12" s="633"/>
      <c r="BI12" s="633"/>
      <c r="BJ12" s="633"/>
      <c r="BK12" s="633"/>
      <c r="BL12" s="633"/>
      <c r="BM12" s="633"/>
      <c r="BN12" s="634"/>
      <c r="BO12" s="663">
        <v>52.1</v>
      </c>
      <c r="BP12" s="663"/>
      <c r="BQ12" s="663"/>
      <c r="BR12" s="663"/>
      <c r="BS12" s="638" t="s">
        <v>175</v>
      </c>
      <c r="BT12" s="633"/>
      <c r="BU12" s="633"/>
      <c r="BV12" s="633"/>
      <c r="BW12" s="633"/>
      <c r="BX12" s="633"/>
      <c r="BY12" s="633"/>
      <c r="BZ12" s="633"/>
      <c r="CA12" s="633"/>
      <c r="CB12" s="674"/>
      <c r="CD12" s="629" t="s">
        <v>254</v>
      </c>
      <c r="CE12" s="630"/>
      <c r="CF12" s="630"/>
      <c r="CG12" s="630"/>
      <c r="CH12" s="630"/>
      <c r="CI12" s="630"/>
      <c r="CJ12" s="630"/>
      <c r="CK12" s="630"/>
      <c r="CL12" s="630"/>
      <c r="CM12" s="630"/>
      <c r="CN12" s="630"/>
      <c r="CO12" s="630"/>
      <c r="CP12" s="630"/>
      <c r="CQ12" s="631"/>
      <c r="CR12" s="632">
        <v>123293</v>
      </c>
      <c r="CS12" s="633"/>
      <c r="CT12" s="633"/>
      <c r="CU12" s="633"/>
      <c r="CV12" s="633"/>
      <c r="CW12" s="633"/>
      <c r="CX12" s="633"/>
      <c r="CY12" s="634"/>
      <c r="CZ12" s="663">
        <v>2.2999999999999998</v>
      </c>
      <c r="DA12" s="663"/>
      <c r="DB12" s="663"/>
      <c r="DC12" s="663"/>
      <c r="DD12" s="638">
        <v>15345</v>
      </c>
      <c r="DE12" s="633"/>
      <c r="DF12" s="633"/>
      <c r="DG12" s="633"/>
      <c r="DH12" s="633"/>
      <c r="DI12" s="633"/>
      <c r="DJ12" s="633"/>
      <c r="DK12" s="633"/>
      <c r="DL12" s="633"/>
      <c r="DM12" s="633"/>
      <c r="DN12" s="633"/>
      <c r="DO12" s="633"/>
      <c r="DP12" s="634"/>
      <c r="DQ12" s="638">
        <v>62465</v>
      </c>
      <c r="DR12" s="633"/>
      <c r="DS12" s="633"/>
      <c r="DT12" s="633"/>
      <c r="DU12" s="633"/>
      <c r="DV12" s="633"/>
      <c r="DW12" s="633"/>
      <c r="DX12" s="633"/>
      <c r="DY12" s="633"/>
      <c r="DZ12" s="633"/>
      <c r="EA12" s="633"/>
      <c r="EB12" s="633"/>
      <c r="EC12" s="674"/>
    </row>
    <row r="13" spans="2:143" ht="11.25" customHeight="1">
      <c r="B13" s="629" t="s">
        <v>255</v>
      </c>
      <c r="C13" s="630"/>
      <c r="D13" s="630"/>
      <c r="E13" s="630"/>
      <c r="F13" s="630"/>
      <c r="G13" s="630"/>
      <c r="H13" s="630"/>
      <c r="I13" s="630"/>
      <c r="J13" s="630"/>
      <c r="K13" s="630"/>
      <c r="L13" s="630"/>
      <c r="M13" s="630"/>
      <c r="N13" s="630"/>
      <c r="O13" s="630"/>
      <c r="P13" s="630"/>
      <c r="Q13" s="631"/>
      <c r="R13" s="632" t="s">
        <v>230</v>
      </c>
      <c r="S13" s="633"/>
      <c r="T13" s="633"/>
      <c r="U13" s="633"/>
      <c r="V13" s="633"/>
      <c r="W13" s="633"/>
      <c r="X13" s="633"/>
      <c r="Y13" s="634"/>
      <c r="Z13" s="663" t="s">
        <v>175</v>
      </c>
      <c r="AA13" s="663"/>
      <c r="AB13" s="663"/>
      <c r="AC13" s="663"/>
      <c r="AD13" s="664" t="s">
        <v>230</v>
      </c>
      <c r="AE13" s="664"/>
      <c r="AF13" s="664"/>
      <c r="AG13" s="664"/>
      <c r="AH13" s="664"/>
      <c r="AI13" s="664"/>
      <c r="AJ13" s="664"/>
      <c r="AK13" s="664"/>
      <c r="AL13" s="635" t="s">
        <v>230</v>
      </c>
      <c r="AM13" s="636"/>
      <c r="AN13" s="636"/>
      <c r="AO13" s="665"/>
      <c r="AP13" s="629" t="s">
        <v>256</v>
      </c>
      <c r="AQ13" s="630"/>
      <c r="AR13" s="630"/>
      <c r="AS13" s="630"/>
      <c r="AT13" s="630"/>
      <c r="AU13" s="630"/>
      <c r="AV13" s="630"/>
      <c r="AW13" s="630"/>
      <c r="AX13" s="630"/>
      <c r="AY13" s="630"/>
      <c r="AZ13" s="630"/>
      <c r="BA13" s="630"/>
      <c r="BB13" s="630"/>
      <c r="BC13" s="630"/>
      <c r="BD13" s="630"/>
      <c r="BE13" s="630"/>
      <c r="BF13" s="631"/>
      <c r="BG13" s="632">
        <v>82279</v>
      </c>
      <c r="BH13" s="633"/>
      <c r="BI13" s="633"/>
      <c r="BJ13" s="633"/>
      <c r="BK13" s="633"/>
      <c r="BL13" s="633"/>
      <c r="BM13" s="633"/>
      <c r="BN13" s="634"/>
      <c r="BO13" s="663">
        <v>50.3</v>
      </c>
      <c r="BP13" s="663"/>
      <c r="BQ13" s="663"/>
      <c r="BR13" s="663"/>
      <c r="BS13" s="638" t="s">
        <v>230</v>
      </c>
      <c r="BT13" s="633"/>
      <c r="BU13" s="633"/>
      <c r="BV13" s="633"/>
      <c r="BW13" s="633"/>
      <c r="BX13" s="633"/>
      <c r="BY13" s="633"/>
      <c r="BZ13" s="633"/>
      <c r="CA13" s="633"/>
      <c r="CB13" s="674"/>
      <c r="CD13" s="629" t="s">
        <v>257</v>
      </c>
      <c r="CE13" s="630"/>
      <c r="CF13" s="630"/>
      <c r="CG13" s="630"/>
      <c r="CH13" s="630"/>
      <c r="CI13" s="630"/>
      <c r="CJ13" s="630"/>
      <c r="CK13" s="630"/>
      <c r="CL13" s="630"/>
      <c r="CM13" s="630"/>
      <c r="CN13" s="630"/>
      <c r="CO13" s="630"/>
      <c r="CP13" s="630"/>
      <c r="CQ13" s="631"/>
      <c r="CR13" s="632">
        <v>686999</v>
      </c>
      <c r="CS13" s="633"/>
      <c r="CT13" s="633"/>
      <c r="CU13" s="633"/>
      <c r="CV13" s="633"/>
      <c r="CW13" s="633"/>
      <c r="CX13" s="633"/>
      <c r="CY13" s="634"/>
      <c r="CZ13" s="663">
        <v>13.1</v>
      </c>
      <c r="DA13" s="663"/>
      <c r="DB13" s="663"/>
      <c r="DC13" s="663"/>
      <c r="DD13" s="638">
        <v>546241</v>
      </c>
      <c r="DE13" s="633"/>
      <c r="DF13" s="633"/>
      <c r="DG13" s="633"/>
      <c r="DH13" s="633"/>
      <c r="DI13" s="633"/>
      <c r="DJ13" s="633"/>
      <c r="DK13" s="633"/>
      <c r="DL13" s="633"/>
      <c r="DM13" s="633"/>
      <c r="DN13" s="633"/>
      <c r="DO13" s="633"/>
      <c r="DP13" s="634"/>
      <c r="DQ13" s="638">
        <v>166040</v>
      </c>
      <c r="DR13" s="633"/>
      <c r="DS13" s="633"/>
      <c r="DT13" s="633"/>
      <c r="DU13" s="633"/>
      <c r="DV13" s="633"/>
      <c r="DW13" s="633"/>
      <c r="DX13" s="633"/>
      <c r="DY13" s="633"/>
      <c r="DZ13" s="633"/>
      <c r="EA13" s="633"/>
      <c r="EB13" s="633"/>
      <c r="EC13" s="674"/>
    </row>
    <row r="14" spans="2:143" ht="11.25" customHeight="1">
      <c r="B14" s="629" t="s">
        <v>258</v>
      </c>
      <c r="C14" s="630"/>
      <c r="D14" s="630"/>
      <c r="E14" s="630"/>
      <c r="F14" s="630"/>
      <c r="G14" s="630"/>
      <c r="H14" s="630"/>
      <c r="I14" s="630"/>
      <c r="J14" s="630"/>
      <c r="K14" s="630"/>
      <c r="L14" s="630"/>
      <c r="M14" s="630"/>
      <c r="N14" s="630"/>
      <c r="O14" s="630"/>
      <c r="P14" s="630"/>
      <c r="Q14" s="631"/>
      <c r="R14" s="632" t="s">
        <v>230</v>
      </c>
      <c r="S14" s="633"/>
      <c r="T14" s="633"/>
      <c r="U14" s="633"/>
      <c r="V14" s="633"/>
      <c r="W14" s="633"/>
      <c r="X14" s="633"/>
      <c r="Y14" s="634"/>
      <c r="Z14" s="663" t="s">
        <v>175</v>
      </c>
      <c r="AA14" s="663"/>
      <c r="AB14" s="663"/>
      <c r="AC14" s="663"/>
      <c r="AD14" s="664" t="s">
        <v>175</v>
      </c>
      <c r="AE14" s="664"/>
      <c r="AF14" s="664"/>
      <c r="AG14" s="664"/>
      <c r="AH14" s="664"/>
      <c r="AI14" s="664"/>
      <c r="AJ14" s="664"/>
      <c r="AK14" s="664"/>
      <c r="AL14" s="635" t="s">
        <v>175</v>
      </c>
      <c r="AM14" s="636"/>
      <c r="AN14" s="636"/>
      <c r="AO14" s="665"/>
      <c r="AP14" s="629" t="s">
        <v>259</v>
      </c>
      <c r="AQ14" s="630"/>
      <c r="AR14" s="630"/>
      <c r="AS14" s="630"/>
      <c r="AT14" s="630"/>
      <c r="AU14" s="630"/>
      <c r="AV14" s="630"/>
      <c r="AW14" s="630"/>
      <c r="AX14" s="630"/>
      <c r="AY14" s="630"/>
      <c r="AZ14" s="630"/>
      <c r="BA14" s="630"/>
      <c r="BB14" s="630"/>
      <c r="BC14" s="630"/>
      <c r="BD14" s="630"/>
      <c r="BE14" s="630"/>
      <c r="BF14" s="631"/>
      <c r="BG14" s="632">
        <v>8848</v>
      </c>
      <c r="BH14" s="633"/>
      <c r="BI14" s="633"/>
      <c r="BJ14" s="633"/>
      <c r="BK14" s="633"/>
      <c r="BL14" s="633"/>
      <c r="BM14" s="633"/>
      <c r="BN14" s="634"/>
      <c r="BO14" s="663">
        <v>5.4</v>
      </c>
      <c r="BP14" s="663"/>
      <c r="BQ14" s="663"/>
      <c r="BR14" s="663"/>
      <c r="BS14" s="638" t="s">
        <v>230</v>
      </c>
      <c r="BT14" s="633"/>
      <c r="BU14" s="633"/>
      <c r="BV14" s="633"/>
      <c r="BW14" s="633"/>
      <c r="BX14" s="633"/>
      <c r="BY14" s="633"/>
      <c r="BZ14" s="633"/>
      <c r="CA14" s="633"/>
      <c r="CB14" s="674"/>
      <c r="CD14" s="629" t="s">
        <v>260</v>
      </c>
      <c r="CE14" s="630"/>
      <c r="CF14" s="630"/>
      <c r="CG14" s="630"/>
      <c r="CH14" s="630"/>
      <c r="CI14" s="630"/>
      <c r="CJ14" s="630"/>
      <c r="CK14" s="630"/>
      <c r="CL14" s="630"/>
      <c r="CM14" s="630"/>
      <c r="CN14" s="630"/>
      <c r="CO14" s="630"/>
      <c r="CP14" s="630"/>
      <c r="CQ14" s="631"/>
      <c r="CR14" s="632">
        <v>140037</v>
      </c>
      <c r="CS14" s="633"/>
      <c r="CT14" s="633"/>
      <c r="CU14" s="633"/>
      <c r="CV14" s="633"/>
      <c r="CW14" s="633"/>
      <c r="CX14" s="633"/>
      <c r="CY14" s="634"/>
      <c r="CZ14" s="663">
        <v>2.7</v>
      </c>
      <c r="DA14" s="663"/>
      <c r="DB14" s="663"/>
      <c r="DC14" s="663"/>
      <c r="DD14" s="638">
        <v>58334</v>
      </c>
      <c r="DE14" s="633"/>
      <c r="DF14" s="633"/>
      <c r="DG14" s="633"/>
      <c r="DH14" s="633"/>
      <c r="DI14" s="633"/>
      <c r="DJ14" s="633"/>
      <c r="DK14" s="633"/>
      <c r="DL14" s="633"/>
      <c r="DM14" s="633"/>
      <c r="DN14" s="633"/>
      <c r="DO14" s="633"/>
      <c r="DP14" s="634"/>
      <c r="DQ14" s="638">
        <v>86475</v>
      </c>
      <c r="DR14" s="633"/>
      <c r="DS14" s="633"/>
      <c r="DT14" s="633"/>
      <c r="DU14" s="633"/>
      <c r="DV14" s="633"/>
      <c r="DW14" s="633"/>
      <c r="DX14" s="633"/>
      <c r="DY14" s="633"/>
      <c r="DZ14" s="633"/>
      <c r="EA14" s="633"/>
      <c r="EB14" s="633"/>
      <c r="EC14" s="674"/>
    </row>
    <row r="15" spans="2:143" ht="11.25" customHeight="1">
      <c r="B15" s="629" t="s">
        <v>261</v>
      </c>
      <c r="C15" s="630"/>
      <c r="D15" s="630"/>
      <c r="E15" s="630"/>
      <c r="F15" s="630"/>
      <c r="G15" s="630"/>
      <c r="H15" s="630"/>
      <c r="I15" s="630"/>
      <c r="J15" s="630"/>
      <c r="K15" s="630"/>
      <c r="L15" s="630"/>
      <c r="M15" s="630"/>
      <c r="N15" s="630"/>
      <c r="O15" s="630"/>
      <c r="P15" s="630"/>
      <c r="Q15" s="631"/>
      <c r="R15" s="632" t="s">
        <v>230</v>
      </c>
      <c r="S15" s="633"/>
      <c r="T15" s="633"/>
      <c r="U15" s="633"/>
      <c r="V15" s="633"/>
      <c r="W15" s="633"/>
      <c r="X15" s="633"/>
      <c r="Y15" s="634"/>
      <c r="Z15" s="663" t="s">
        <v>230</v>
      </c>
      <c r="AA15" s="663"/>
      <c r="AB15" s="663"/>
      <c r="AC15" s="663"/>
      <c r="AD15" s="664" t="s">
        <v>175</v>
      </c>
      <c r="AE15" s="664"/>
      <c r="AF15" s="664"/>
      <c r="AG15" s="664"/>
      <c r="AH15" s="664"/>
      <c r="AI15" s="664"/>
      <c r="AJ15" s="664"/>
      <c r="AK15" s="664"/>
      <c r="AL15" s="635" t="s">
        <v>230</v>
      </c>
      <c r="AM15" s="636"/>
      <c r="AN15" s="636"/>
      <c r="AO15" s="665"/>
      <c r="AP15" s="629" t="s">
        <v>262</v>
      </c>
      <c r="AQ15" s="630"/>
      <c r="AR15" s="630"/>
      <c r="AS15" s="630"/>
      <c r="AT15" s="630"/>
      <c r="AU15" s="630"/>
      <c r="AV15" s="630"/>
      <c r="AW15" s="630"/>
      <c r="AX15" s="630"/>
      <c r="AY15" s="630"/>
      <c r="AZ15" s="630"/>
      <c r="BA15" s="630"/>
      <c r="BB15" s="630"/>
      <c r="BC15" s="630"/>
      <c r="BD15" s="630"/>
      <c r="BE15" s="630"/>
      <c r="BF15" s="631"/>
      <c r="BG15" s="632">
        <v>1507</v>
      </c>
      <c r="BH15" s="633"/>
      <c r="BI15" s="633"/>
      <c r="BJ15" s="633"/>
      <c r="BK15" s="633"/>
      <c r="BL15" s="633"/>
      <c r="BM15" s="633"/>
      <c r="BN15" s="634"/>
      <c r="BO15" s="663">
        <v>0.9</v>
      </c>
      <c r="BP15" s="663"/>
      <c r="BQ15" s="663"/>
      <c r="BR15" s="663"/>
      <c r="BS15" s="638" t="s">
        <v>230</v>
      </c>
      <c r="BT15" s="633"/>
      <c r="BU15" s="633"/>
      <c r="BV15" s="633"/>
      <c r="BW15" s="633"/>
      <c r="BX15" s="633"/>
      <c r="BY15" s="633"/>
      <c r="BZ15" s="633"/>
      <c r="CA15" s="633"/>
      <c r="CB15" s="674"/>
      <c r="CD15" s="629" t="s">
        <v>263</v>
      </c>
      <c r="CE15" s="630"/>
      <c r="CF15" s="630"/>
      <c r="CG15" s="630"/>
      <c r="CH15" s="630"/>
      <c r="CI15" s="630"/>
      <c r="CJ15" s="630"/>
      <c r="CK15" s="630"/>
      <c r="CL15" s="630"/>
      <c r="CM15" s="630"/>
      <c r="CN15" s="630"/>
      <c r="CO15" s="630"/>
      <c r="CP15" s="630"/>
      <c r="CQ15" s="631"/>
      <c r="CR15" s="632">
        <v>174072</v>
      </c>
      <c r="CS15" s="633"/>
      <c r="CT15" s="633"/>
      <c r="CU15" s="633"/>
      <c r="CV15" s="633"/>
      <c r="CW15" s="633"/>
      <c r="CX15" s="633"/>
      <c r="CY15" s="634"/>
      <c r="CZ15" s="663">
        <v>3.3</v>
      </c>
      <c r="DA15" s="663"/>
      <c r="DB15" s="663"/>
      <c r="DC15" s="663"/>
      <c r="DD15" s="638" t="s">
        <v>230</v>
      </c>
      <c r="DE15" s="633"/>
      <c r="DF15" s="633"/>
      <c r="DG15" s="633"/>
      <c r="DH15" s="633"/>
      <c r="DI15" s="633"/>
      <c r="DJ15" s="633"/>
      <c r="DK15" s="633"/>
      <c r="DL15" s="633"/>
      <c r="DM15" s="633"/>
      <c r="DN15" s="633"/>
      <c r="DO15" s="633"/>
      <c r="DP15" s="634"/>
      <c r="DQ15" s="638">
        <v>146036</v>
      </c>
      <c r="DR15" s="633"/>
      <c r="DS15" s="633"/>
      <c r="DT15" s="633"/>
      <c r="DU15" s="633"/>
      <c r="DV15" s="633"/>
      <c r="DW15" s="633"/>
      <c r="DX15" s="633"/>
      <c r="DY15" s="633"/>
      <c r="DZ15" s="633"/>
      <c r="EA15" s="633"/>
      <c r="EB15" s="633"/>
      <c r="EC15" s="674"/>
    </row>
    <row r="16" spans="2:143" ht="11.25" customHeight="1">
      <c r="B16" s="629" t="s">
        <v>264</v>
      </c>
      <c r="C16" s="630"/>
      <c r="D16" s="630"/>
      <c r="E16" s="630"/>
      <c r="F16" s="630"/>
      <c r="G16" s="630"/>
      <c r="H16" s="630"/>
      <c r="I16" s="630"/>
      <c r="J16" s="630"/>
      <c r="K16" s="630"/>
      <c r="L16" s="630"/>
      <c r="M16" s="630"/>
      <c r="N16" s="630"/>
      <c r="O16" s="630"/>
      <c r="P16" s="630"/>
      <c r="Q16" s="631"/>
      <c r="R16" s="632">
        <v>1720</v>
      </c>
      <c r="S16" s="633"/>
      <c r="T16" s="633"/>
      <c r="U16" s="633"/>
      <c r="V16" s="633"/>
      <c r="W16" s="633"/>
      <c r="X16" s="633"/>
      <c r="Y16" s="634"/>
      <c r="Z16" s="663">
        <v>0</v>
      </c>
      <c r="AA16" s="663"/>
      <c r="AB16" s="663"/>
      <c r="AC16" s="663"/>
      <c r="AD16" s="664">
        <v>1720</v>
      </c>
      <c r="AE16" s="664"/>
      <c r="AF16" s="664"/>
      <c r="AG16" s="664"/>
      <c r="AH16" s="664"/>
      <c r="AI16" s="664"/>
      <c r="AJ16" s="664"/>
      <c r="AK16" s="664"/>
      <c r="AL16" s="635">
        <v>0.1</v>
      </c>
      <c r="AM16" s="636"/>
      <c r="AN16" s="636"/>
      <c r="AO16" s="665"/>
      <c r="AP16" s="629" t="s">
        <v>265</v>
      </c>
      <c r="AQ16" s="630"/>
      <c r="AR16" s="630"/>
      <c r="AS16" s="630"/>
      <c r="AT16" s="630"/>
      <c r="AU16" s="630"/>
      <c r="AV16" s="630"/>
      <c r="AW16" s="630"/>
      <c r="AX16" s="630"/>
      <c r="AY16" s="630"/>
      <c r="AZ16" s="630"/>
      <c r="BA16" s="630"/>
      <c r="BB16" s="630"/>
      <c r="BC16" s="630"/>
      <c r="BD16" s="630"/>
      <c r="BE16" s="630"/>
      <c r="BF16" s="631"/>
      <c r="BG16" s="632" t="s">
        <v>175</v>
      </c>
      <c r="BH16" s="633"/>
      <c r="BI16" s="633"/>
      <c r="BJ16" s="633"/>
      <c r="BK16" s="633"/>
      <c r="BL16" s="633"/>
      <c r="BM16" s="633"/>
      <c r="BN16" s="634"/>
      <c r="BO16" s="663" t="s">
        <v>230</v>
      </c>
      <c r="BP16" s="663"/>
      <c r="BQ16" s="663"/>
      <c r="BR16" s="663"/>
      <c r="BS16" s="638" t="s">
        <v>230</v>
      </c>
      <c r="BT16" s="633"/>
      <c r="BU16" s="633"/>
      <c r="BV16" s="633"/>
      <c r="BW16" s="633"/>
      <c r="BX16" s="633"/>
      <c r="BY16" s="633"/>
      <c r="BZ16" s="633"/>
      <c r="CA16" s="633"/>
      <c r="CB16" s="674"/>
      <c r="CD16" s="629" t="s">
        <v>266</v>
      </c>
      <c r="CE16" s="630"/>
      <c r="CF16" s="630"/>
      <c r="CG16" s="630"/>
      <c r="CH16" s="630"/>
      <c r="CI16" s="630"/>
      <c r="CJ16" s="630"/>
      <c r="CK16" s="630"/>
      <c r="CL16" s="630"/>
      <c r="CM16" s="630"/>
      <c r="CN16" s="630"/>
      <c r="CO16" s="630"/>
      <c r="CP16" s="630"/>
      <c r="CQ16" s="631"/>
      <c r="CR16" s="632">
        <v>1393550</v>
      </c>
      <c r="CS16" s="633"/>
      <c r="CT16" s="633"/>
      <c r="CU16" s="633"/>
      <c r="CV16" s="633"/>
      <c r="CW16" s="633"/>
      <c r="CX16" s="633"/>
      <c r="CY16" s="634"/>
      <c r="CZ16" s="663">
        <v>26.5</v>
      </c>
      <c r="DA16" s="663"/>
      <c r="DB16" s="663"/>
      <c r="DC16" s="663"/>
      <c r="DD16" s="638" t="s">
        <v>230</v>
      </c>
      <c r="DE16" s="633"/>
      <c r="DF16" s="633"/>
      <c r="DG16" s="633"/>
      <c r="DH16" s="633"/>
      <c r="DI16" s="633"/>
      <c r="DJ16" s="633"/>
      <c r="DK16" s="633"/>
      <c r="DL16" s="633"/>
      <c r="DM16" s="633"/>
      <c r="DN16" s="633"/>
      <c r="DO16" s="633"/>
      <c r="DP16" s="634"/>
      <c r="DQ16" s="638">
        <v>187515</v>
      </c>
      <c r="DR16" s="633"/>
      <c r="DS16" s="633"/>
      <c r="DT16" s="633"/>
      <c r="DU16" s="633"/>
      <c r="DV16" s="633"/>
      <c r="DW16" s="633"/>
      <c r="DX16" s="633"/>
      <c r="DY16" s="633"/>
      <c r="DZ16" s="633"/>
      <c r="EA16" s="633"/>
      <c r="EB16" s="633"/>
      <c r="EC16" s="674"/>
    </row>
    <row r="17" spans="2:133" ht="11.25" customHeight="1">
      <c r="B17" s="629" t="s">
        <v>267</v>
      </c>
      <c r="C17" s="630"/>
      <c r="D17" s="630"/>
      <c r="E17" s="630"/>
      <c r="F17" s="630"/>
      <c r="G17" s="630"/>
      <c r="H17" s="630"/>
      <c r="I17" s="630"/>
      <c r="J17" s="630"/>
      <c r="K17" s="630"/>
      <c r="L17" s="630"/>
      <c r="M17" s="630"/>
      <c r="N17" s="630"/>
      <c r="O17" s="630"/>
      <c r="P17" s="630"/>
      <c r="Q17" s="631"/>
      <c r="R17" s="632">
        <v>468</v>
      </c>
      <c r="S17" s="633"/>
      <c r="T17" s="633"/>
      <c r="U17" s="633"/>
      <c r="V17" s="633"/>
      <c r="W17" s="633"/>
      <c r="X17" s="633"/>
      <c r="Y17" s="634"/>
      <c r="Z17" s="663">
        <v>0</v>
      </c>
      <c r="AA17" s="663"/>
      <c r="AB17" s="663"/>
      <c r="AC17" s="663"/>
      <c r="AD17" s="664">
        <v>468</v>
      </c>
      <c r="AE17" s="664"/>
      <c r="AF17" s="664"/>
      <c r="AG17" s="664"/>
      <c r="AH17" s="664"/>
      <c r="AI17" s="664"/>
      <c r="AJ17" s="664"/>
      <c r="AK17" s="664"/>
      <c r="AL17" s="635">
        <v>0</v>
      </c>
      <c r="AM17" s="636"/>
      <c r="AN17" s="636"/>
      <c r="AO17" s="665"/>
      <c r="AP17" s="629" t="s">
        <v>268</v>
      </c>
      <c r="AQ17" s="630"/>
      <c r="AR17" s="630"/>
      <c r="AS17" s="630"/>
      <c r="AT17" s="630"/>
      <c r="AU17" s="630"/>
      <c r="AV17" s="630"/>
      <c r="AW17" s="630"/>
      <c r="AX17" s="630"/>
      <c r="AY17" s="630"/>
      <c r="AZ17" s="630"/>
      <c r="BA17" s="630"/>
      <c r="BB17" s="630"/>
      <c r="BC17" s="630"/>
      <c r="BD17" s="630"/>
      <c r="BE17" s="630"/>
      <c r="BF17" s="631"/>
      <c r="BG17" s="632" t="s">
        <v>175</v>
      </c>
      <c r="BH17" s="633"/>
      <c r="BI17" s="633"/>
      <c r="BJ17" s="633"/>
      <c r="BK17" s="633"/>
      <c r="BL17" s="633"/>
      <c r="BM17" s="633"/>
      <c r="BN17" s="634"/>
      <c r="BO17" s="663" t="s">
        <v>175</v>
      </c>
      <c r="BP17" s="663"/>
      <c r="BQ17" s="663"/>
      <c r="BR17" s="663"/>
      <c r="BS17" s="638" t="s">
        <v>230</v>
      </c>
      <c r="BT17" s="633"/>
      <c r="BU17" s="633"/>
      <c r="BV17" s="633"/>
      <c r="BW17" s="633"/>
      <c r="BX17" s="633"/>
      <c r="BY17" s="633"/>
      <c r="BZ17" s="633"/>
      <c r="CA17" s="633"/>
      <c r="CB17" s="674"/>
      <c r="CD17" s="629" t="s">
        <v>269</v>
      </c>
      <c r="CE17" s="630"/>
      <c r="CF17" s="630"/>
      <c r="CG17" s="630"/>
      <c r="CH17" s="630"/>
      <c r="CI17" s="630"/>
      <c r="CJ17" s="630"/>
      <c r="CK17" s="630"/>
      <c r="CL17" s="630"/>
      <c r="CM17" s="630"/>
      <c r="CN17" s="630"/>
      <c r="CO17" s="630"/>
      <c r="CP17" s="630"/>
      <c r="CQ17" s="631"/>
      <c r="CR17" s="632">
        <v>269453</v>
      </c>
      <c r="CS17" s="633"/>
      <c r="CT17" s="633"/>
      <c r="CU17" s="633"/>
      <c r="CV17" s="633"/>
      <c r="CW17" s="633"/>
      <c r="CX17" s="633"/>
      <c r="CY17" s="634"/>
      <c r="CZ17" s="663">
        <v>5.0999999999999996</v>
      </c>
      <c r="DA17" s="663"/>
      <c r="DB17" s="663"/>
      <c r="DC17" s="663"/>
      <c r="DD17" s="638" t="s">
        <v>175</v>
      </c>
      <c r="DE17" s="633"/>
      <c r="DF17" s="633"/>
      <c r="DG17" s="633"/>
      <c r="DH17" s="633"/>
      <c r="DI17" s="633"/>
      <c r="DJ17" s="633"/>
      <c r="DK17" s="633"/>
      <c r="DL17" s="633"/>
      <c r="DM17" s="633"/>
      <c r="DN17" s="633"/>
      <c r="DO17" s="633"/>
      <c r="DP17" s="634"/>
      <c r="DQ17" s="638">
        <v>261648</v>
      </c>
      <c r="DR17" s="633"/>
      <c r="DS17" s="633"/>
      <c r="DT17" s="633"/>
      <c r="DU17" s="633"/>
      <c r="DV17" s="633"/>
      <c r="DW17" s="633"/>
      <c r="DX17" s="633"/>
      <c r="DY17" s="633"/>
      <c r="DZ17" s="633"/>
      <c r="EA17" s="633"/>
      <c r="EB17" s="633"/>
      <c r="EC17" s="674"/>
    </row>
    <row r="18" spans="2:133" ht="11.25" customHeight="1">
      <c r="B18" s="629" t="s">
        <v>270</v>
      </c>
      <c r="C18" s="630"/>
      <c r="D18" s="630"/>
      <c r="E18" s="630"/>
      <c r="F18" s="630"/>
      <c r="G18" s="630"/>
      <c r="H18" s="630"/>
      <c r="I18" s="630"/>
      <c r="J18" s="630"/>
      <c r="K18" s="630"/>
      <c r="L18" s="630"/>
      <c r="M18" s="630"/>
      <c r="N18" s="630"/>
      <c r="O18" s="630"/>
      <c r="P18" s="630"/>
      <c r="Q18" s="631"/>
      <c r="R18" s="632">
        <v>1048</v>
      </c>
      <c r="S18" s="633"/>
      <c r="T18" s="633"/>
      <c r="U18" s="633"/>
      <c r="V18" s="633"/>
      <c r="W18" s="633"/>
      <c r="X18" s="633"/>
      <c r="Y18" s="634"/>
      <c r="Z18" s="663">
        <v>0</v>
      </c>
      <c r="AA18" s="663"/>
      <c r="AB18" s="663"/>
      <c r="AC18" s="663"/>
      <c r="AD18" s="664">
        <v>1048</v>
      </c>
      <c r="AE18" s="664"/>
      <c r="AF18" s="664"/>
      <c r="AG18" s="664"/>
      <c r="AH18" s="664"/>
      <c r="AI18" s="664"/>
      <c r="AJ18" s="664"/>
      <c r="AK18" s="664"/>
      <c r="AL18" s="635">
        <v>0.1</v>
      </c>
      <c r="AM18" s="636"/>
      <c r="AN18" s="636"/>
      <c r="AO18" s="665"/>
      <c r="AP18" s="629" t="s">
        <v>271</v>
      </c>
      <c r="AQ18" s="630"/>
      <c r="AR18" s="630"/>
      <c r="AS18" s="630"/>
      <c r="AT18" s="630"/>
      <c r="AU18" s="630"/>
      <c r="AV18" s="630"/>
      <c r="AW18" s="630"/>
      <c r="AX18" s="630"/>
      <c r="AY18" s="630"/>
      <c r="AZ18" s="630"/>
      <c r="BA18" s="630"/>
      <c r="BB18" s="630"/>
      <c r="BC18" s="630"/>
      <c r="BD18" s="630"/>
      <c r="BE18" s="630"/>
      <c r="BF18" s="631"/>
      <c r="BG18" s="632" t="s">
        <v>175</v>
      </c>
      <c r="BH18" s="633"/>
      <c r="BI18" s="633"/>
      <c r="BJ18" s="633"/>
      <c r="BK18" s="633"/>
      <c r="BL18" s="633"/>
      <c r="BM18" s="633"/>
      <c r="BN18" s="634"/>
      <c r="BO18" s="663" t="s">
        <v>175</v>
      </c>
      <c r="BP18" s="663"/>
      <c r="BQ18" s="663"/>
      <c r="BR18" s="663"/>
      <c r="BS18" s="638" t="s">
        <v>175</v>
      </c>
      <c r="BT18" s="633"/>
      <c r="BU18" s="633"/>
      <c r="BV18" s="633"/>
      <c r="BW18" s="633"/>
      <c r="BX18" s="633"/>
      <c r="BY18" s="633"/>
      <c r="BZ18" s="633"/>
      <c r="CA18" s="633"/>
      <c r="CB18" s="674"/>
      <c r="CD18" s="629" t="s">
        <v>272</v>
      </c>
      <c r="CE18" s="630"/>
      <c r="CF18" s="630"/>
      <c r="CG18" s="630"/>
      <c r="CH18" s="630"/>
      <c r="CI18" s="630"/>
      <c r="CJ18" s="630"/>
      <c r="CK18" s="630"/>
      <c r="CL18" s="630"/>
      <c r="CM18" s="630"/>
      <c r="CN18" s="630"/>
      <c r="CO18" s="630"/>
      <c r="CP18" s="630"/>
      <c r="CQ18" s="631"/>
      <c r="CR18" s="632" t="s">
        <v>230</v>
      </c>
      <c r="CS18" s="633"/>
      <c r="CT18" s="633"/>
      <c r="CU18" s="633"/>
      <c r="CV18" s="633"/>
      <c r="CW18" s="633"/>
      <c r="CX18" s="633"/>
      <c r="CY18" s="634"/>
      <c r="CZ18" s="663" t="s">
        <v>175</v>
      </c>
      <c r="DA18" s="663"/>
      <c r="DB18" s="663"/>
      <c r="DC18" s="663"/>
      <c r="DD18" s="638" t="s">
        <v>139</v>
      </c>
      <c r="DE18" s="633"/>
      <c r="DF18" s="633"/>
      <c r="DG18" s="633"/>
      <c r="DH18" s="633"/>
      <c r="DI18" s="633"/>
      <c r="DJ18" s="633"/>
      <c r="DK18" s="633"/>
      <c r="DL18" s="633"/>
      <c r="DM18" s="633"/>
      <c r="DN18" s="633"/>
      <c r="DO18" s="633"/>
      <c r="DP18" s="634"/>
      <c r="DQ18" s="638" t="s">
        <v>230</v>
      </c>
      <c r="DR18" s="633"/>
      <c r="DS18" s="633"/>
      <c r="DT18" s="633"/>
      <c r="DU18" s="633"/>
      <c r="DV18" s="633"/>
      <c r="DW18" s="633"/>
      <c r="DX18" s="633"/>
      <c r="DY18" s="633"/>
      <c r="DZ18" s="633"/>
      <c r="EA18" s="633"/>
      <c r="EB18" s="633"/>
      <c r="EC18" s="674"/>
    </row>
    <row r="19" spans="2:133" ht="11.25" customHeight="1">
      <c r="B19" s="629" t="s">
        <v>273</v>
      </c>
      <c r="C19" s="630"/>
      <c r="D19" s="630"/>
      <c r="E19" s="630"/>
      <c r="F19" s="630"/>
      <c r="G19" s="630"/>
      <c r="H19" s="630"/>
      <c r="I19" s="630"/>
      <c r="J19" s="630"/>
      <c r="K19" s="630"/>
      <c r="L19" s="630"/>
      <c r="M19" s="630"/>
      <c r="N19" s="630"/>
      <c r="O19" s="630"/>
      <c r="P19" s="630"/>
      <c r="Q19" s="631"/>
      <c r="R19" s="632">
        <v>153</v>
      </c>
      <c r="S19" s="633"/>
      <c r="T19" s="633"/>
      <c r="U19" s="633"/>
      <c r="V19" s="633"/>
      <c r="W19" s="633"/>
      <c r="X19" s="633"/>
      <c r="Y19" s="634"/>
      <c r="Z19" s="663">
        <v>0</v>
      </c>
      <c r="AA19" s="663"/>
      <c r="AB19" s="663"/>
      <c r="AC19" s="663"/>
      <c r="AD19" s="664">
        <v>153</v>
      </c>
      <c r="AE19" s="664"/>
      <c r="AF19" s="664"/>
      <c r="AG19" s="664"/>
      <c r="AH19" s="664"/>
      <c r="AI19" s="664"/>
      <c r="AJ19" s="664"/>
      <c r="AK19" s="664"/>
      <c r="AL19" s="635">
        <v>0</v>
      </c>
      <c r="AM19" s="636"/>
      <c r="AN19" s="636"/>
      <c r="AO19" s="665"/>
      <c r="AP19" s="629" t="s">
        <v>274</v>
      </c>
      <c r="AQ19" s="630"/>
      <c r="AR19" s="630"/>
      <c r="AS19" s="630"/>
      <c r="AT19" s="630"/>
      <c r="AU19" s="630"/>
      <c r="AV19" s="630"/>
      <c r="AW19" s="630"/>
      <c r="AX19" s="630"/>
      <c r="AY19" s="630"/>
      <c r="AZ19" s="630"/>
      <c r="BA19" s="630"/>
      <c r="BB19" s="630"/>
      <c r="BC19" s="630"/>
      <c r="BD19" s="630"/>
      <c r="BE19" s="630"/>
      <c r="BF19" s="631"/>
      <c r="BG19" s="632" t="s">
        <v>175</v>
      </c>
      <c r="BH19" s="633"/>
      <c r="BI19" s="633"/>
      <c r="BJ19" s="633"/>
      <c r="BK19" s="633"/>
      <c r="BL19" s="633"/>
      <c r="BM19" s="633"/>
      <c r="BN19" s="634"/>
      <c r="BO19" s="663" t="s">
        <v>230</v>
      </c>
      <c r="BP19" s="663"/>
      <c r="BQ19" s="663"/>
      <c r="BR19" s="663"/>
      <c r="BS19" s="638" t="s">
        <v>175</v>
      </c>
      <c r="BT19" s="633"/>
      <c r="BU19" s="633"/>
      <c r="BV19" s="633"/>
      <c r="BW19" s="633"/>
      <c r="BX19" s="633"/>
      <c r="BY19" s="633"/>
      <c r="BZ19" s="633"/>
      <c r="CA19" s="633"/>
      <c r="CB19" s="674"/>
      <c r="CD19" s="629" t="s">
        <v>275</v>
      </c>
      <c r="CE19" s="630"/>
      <c r="CF19" s="630"/>
      <c r="CG19" s="630"/>
      <c r="CH19" s="630"/>
      <c r="CI19" s="630"/>
      <c r="CJ19" s="630"/>
      <c r="CK19" s="630"/>
      <c r="CL19" s="630"/>
      <c r="CM19" s="630"/>
      <c r="CN19" s="630"/>
      <c r="CO19" s="630"/>
      <c r="CP19" s="630"/>
      <c r="CQ19" s="631"/>
      <c r="CR19" s="632" t="s">
        <v>175</v>
      </c>
      <c r="CS19" s="633"/>
      <c r="CT19" s="633"/>
      <c r="CU19" s="633"/>
      <c r="CV19" s="633"/>
      <c r="CW19" s="633"/>
      <c r="CX19" s="633"/>
      <c r="CY19" s="634"/>
      <c r="CZ19" s="663" t="s">
        <v>175</v>
      </c>
      <c r="DA19" s="663"/>
      <c r="DB19" s="663"/>
      <c r="DC19" s="663"/>
      <c r="DD19" s="638" t="s">
        <v>230</v>
      </c>
      <c r="DE19" s="633"/>
      <c r="DF19" s="633"/>
      <c r="DG19" s="633"/>
      <c r="DH19" s="633"/>
      <c r="DI19" s="633"/>
      <c r="DJ19" s="633"/>
      <c r="DK19" s="633"/>
      <c r="DL19" s="633"/>
      <c r="DM19" s="633"/>
      <c r="DN19" s="633"/>
      <c r="DO19" s="633"/>
      <c r="DP19" s="634"/>
      <c r="DQ19" s="638" t="s">
        <v>230</v>
      </c>
      <c r="DR19" s="633"/>
      <c r="DS19" s="633"/>
      <c r="DT19" s="633"/>
      <c r="DU19" s="633"/>
      <c r="DV19" s="633"/>
      <c r="DW19" s="633"/>
      <c r="DX19" s="633"/>
      <c r="DY19" s="633"/>
      <c r="DZ19" s="633"/>
      <c r="EA19" s="633"/>
      <c r="EB19" s="633"/>
      <c r="EC19" s="674"/>
    </row>
    <row r="20" spans="2:133" ht="11.25" customHeight="1">
      <c r="B20" s="629" t="s">
        <v>276</v>
      </c>
      <c r="C20" s="630"/>
      <c r="D20" s="630"/>
      <c r="E20" s="630"/>
      <c r="F20" s="630"/>
      <c r="G20" s="630"/>
      <c r="H20" s="630"/>
      <c r="I20" s="630"/>
      <c r="J20" s="630"/>
      <c r="K20" s="630"/>
      <c r="L20" s="630"/>
      <c r="M20" s="630"/>
      <c r="N20" s="630"/>
      <c r="O20" s="630"/>
      <c r="P20" s="630"/>
      <c r="Q20" s="631"/>
      <c r="R20" s="632">
        <v>757</v>
      </c>
      <c r="S20" s="633"/>
      <c r="T20" s="633"/>
      <c r="U20" s="633"/>
      <c r="V20" s="633"/>
      <c r="W20" s="633"/>
      <c r="X20" s="633"/>
      <c r="Y20" s="634"/>
      <c r="Z20" s="663">
        <v>0</v>
      </c>
      <c r="AA20" s="663"/>
      <c r="AB20" s="663"/>
      <c r="AC20" s="663"/>
      <c r="AD20" s="664">
        <v>757</v>
      </c>
      <c r="AE20" s="664"/>
      <c r="AF20" s="664"/>
      <c r="AG20" s="664"/>
      <c r="AH20" s="664"/>
      <c r="AI20" s="664"/>
      <c r="AJ20" s="664"/>
      <c r="AK20" s="664"/>
      <c r="AL20" s="635">
        <v>0.1</v>
      </c>
      <c r="AM20" s="636"/>
      <c r="AN20" s="636"/>
      <c r="AO20" s="665"/>
      <c r="AP20" s="629" t="s">
        <v>277</v>
      </c>
      <c r="AQ20" s="630"/>
      <c r="AR20" s="630"/>
      <c r="AS20" s="630"/>
      <c r="AT20" s="630"/>
      <c r="AU20" s="630"/>
      <c r="AV20" s="630"/>
      <c r="AW20" s="630"/>
      <c r="AX20" s="630"/>
      <c r="AY20" s="630"/>
      <c r="AZ20" s="630"/>
      <c r="BA20" s="630"/>
      <c r="BB20" s="630"/>
      <c r="BC20" s="630"/>
      <c r="BD20" s="630"/>
      <c r="BE20" s="630"/>
      <c r="BF20" s="631"/>
      <c r="BG20" s="632" t="s">
        <v>230</v>
      </c>
      <c r="BH20" s="633"/>
      <c r="BI20" s="633"/>
      <c r="BJ20" s="633"/>
      <c r="BK20" s="633"/>
      <c r="BL20" s="633"/>
      <c r="BM20" s="633"/>
      <c r="BN20" s="634"/>
      <c r="BO20" s="663" t="s">
        <v>230</v>
      </c>
      <c r="BP20" s="663"/>
      <c r="BQ20" s="663"/>
      <c r="BR20" s="663"/>
      <c r="BS20" s="638" t="s">
        <v>175</v>
      </c>
      <c r="BT20" s="633"/>
      <c r="BU20" s="633"/>
      <c r="BV20" s="633"/>
      <c r="BW20" s="633"/>
      <c r="BX20" s="633"/>
      <c r="BY20" s="633"/>
      <c r="BZ20" s="633"/>
      <c r="CA20" s="633"/>
      <c r="CB20" s="674"/>
      <c r="CD20" s="629" t="s">
        <v>278</v>
      </c>
      <c r="CE20" s="630"/>
      <c r="CF20" s="630"/>
      <c r="CG20" s="630"/>
      <c r="CH20" s="630"/>
      <c r="CI20" s="630"/>
      <c r="CJ20" s="630"/>
      <c r="CK20" s="630"/>
      <c r="CL20" s="630"/>
      <c r="CM20" s="630"/>
      <c r="CN20" s="630"/>
      <c r="CO20" s="630"/>
      <c r="CP20" s="630"/>
      <c r="CQ20" s="631"/>
      <c r="CR20" s="632">
        <v>5257207</v>
      </c>
      <c r="CS20" s="633"/>
      <c r="CT20" s="633"/>
      <c r="CU20" s="633"/>
      <c r="CV20" s="633"/>
      <c r="CW20" s="633"/>
      <c r="CX20" s="633"/>
      <c r="CY20" s="634"/>
      <c r="CZ20" s="663">
        <v>100</v>
      </c>
      <c r="DA20" s="663"/>
      <c r="DB20" s="663"/>
      <c r="DC20" s="663"/>
      <c r="DD20" s="638">
        <v>807350</v>
      </c>
      <c r="DE20" s="633"/>
      <c r="DF20" s="633"/>
      <c r="DG20" s="633"/>
      <c r="DH20" s="633"/>
      <c r="DI20" s="633"/>
      <c r="DJ20" s="633"/>
      <c r="DK20" s="633"/>
      <c r="DL20" s="633"/>
      <c r="DM20" s="633"/>
      <c r="DN20" s="633"/>
      <c r="DO20" s="633"/>
      <c r="DP20" s="634"/>
      <c r="DQ20" s="638">
        <v>2361723</v>
      </c>
      <c r="DR20" s="633"/>
      <c r="DS20" s="633"/>
      <c r="DT20" s="633"/>
      <c r="DU20" s="633"/>
      <c r="DV20" s="633"/>
      <c r="DW20" s="633"/>
      <c r="DX20" s="633"/>
      <c r="DY20" s="633"/>
      <c r="DZ20" s="633"/>
      <c r="EA20" s="633"/>
      <c r="EB20" s="633"/>
      <c r="EC20" s="674"/>
    </row>
    <row r="21" spans="2:133" ht="11.25" customHeight="1">
      <c r="B21" s="629" t="s">
        <v>279</v>
      </c>
      <c r="C21" s="630"/>
      <c r="D21" s="630"/>
      <c r="E21" s="630"/>
      <c r="F21" s="630"/>
      <c r="G21" s="630"/>
      <c r="H21" s="630"/>
      <c r="I21" s="630"/>
      <c r="J21" s="630"/>
      <c r="K21" s="630"/>
      <c r="L21" s="630"/>
      <c r="M21" s="630"/>
      <c r="N21" s="630"/>
      <c r="O21" s="630"/>
      <c r="P21" s="630"/>
      <c r="Q21" s="631"/>
      <c r="R21" s="632">
        <v>138</v>
      </c>
      <c r="S21" s="633"/>
      <c r="T21" s="633"/>
      <c r="U21" s="633"/>
      <c r="V21" s="633"/>
      <c r="W21" s="633"/>
      <c r="X21" s="633"/>
      <c r="Y21" s="634"/>
      <c r="Z21" s="663">
        <v>0</v>
      </c>
      <c r="AA21" s="663"/>
      <c r="AB21" s="663"/>
      <c r="AC21" s="663"/>
      <c r="AD21" s="664">
        <v>138</v>
      </c>
      <c r="AE21" s="664"/>
      <c r="AF21" s="664"/>
      <c r="AG21" s="664"/>
      <c r="AH21" s="664"/>
      <c r="AI21" s="664"/>
      <c r="AJ21" s="664"/>
      <c r="AK21" s="664"/>
      <c r="AL21" s="635">
        <v>0</v>
      </c>
      <c r="AM21" s="636"/>
      <c r="AN21" s="636"/>
      <c r="AO21" s="665"/>
      <c r="AP21" s="629" t="s">
        <v>280</v>
      </c>
      <c r="AQ21" s="707"/>
      <c r="AR21" s="707"/>
      <c r="AS21" s="707"/>
      <c r="AT21" s="707"/>
      <c r="AU21" s="707"/>
      <c r="AV21" s="707"/>
      <c r="AW21" s="707"/>
      <c r="AX21" s="707"/>
      <c r="AY21" s="707"/>
      <c r="AZ21" s="707"/>
      <c r="BA21" s="707"/>
      <c r="BB21" s="707"/>
      <c r="BC21" s="707"/>
      <c r="BD21" s="707"/>
      <c r="BE21" s="707"/>
      <c r="BF21" s="708"/>
      <c r="BG21" s="632" t="s">
        <v>175</v>
      </c>
      <c r="BH21" s="633"/>
      <c r="BI21" s="633"/>
      <c r="BJ21" s="633"/>
      <c r="BK21" s="633"/>
      <c r="BL21" s="633"/>
      <c r="BM21" s="633"/>
      <c r="BN21" s="634"/>
      <c r="BO21" s="663" t="s">
        <v>175</v>
      </c>
      <c r="BP21" s="663"/>
      <c r="BQ21" s="663"/>
      <c r="BR21" s="663"/>
      <c r="BS21" s="638" t="s">
        <v>175</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c r="B22" s="629" t="s">
        <v>281</v>
      </c>
      <c r="C22" s="630"/>
      <c r="D22" s="630"/>
      <c r="E22" s="630"/>
      <c r="F22" s="630"/>
      <c r="G22" s="630"/>
      <c r="H22" s="630"/>
      <c r="I22" s="630"/>
      <c r="J22" s="630"/>
      <c r="K22" s="630"/>
      <c r="L22" s="630"/>
      <c r="M22" s="630"/>
      <c r="N22" s="630"/>
      <c r="O22" s="630"/>
      <c r="P22" s="630"/>
      <c r="Q22" s="631"/>
      <c r="R22" s="632">
        <v>1828574</v>
      </c>
      <c r="S22" s="633"/>
      <c r="T22" s="633"/>
      <c r="U22" s="633"/>
      <c r="V22" s="633"/>
      <c r="W22" s="633"/>
      <c r="X22" s="633"/>
      <c r="Y22" s="634"/>
      <c r="Z22" s="663">
        <v>33.5</v>
      </c>
      <c r="AA22" s="663"/>
      <c r="AB22" s="663"/>
      <c r="AC22" s="663"/>
      <c r="AD22" s="664">
        <v>1217240</v>
      </c>
      <c r="AE22" s="664"/>
      <c r="AF22" s="664"/>
      <c r="AG22" s="664"/>
      <c r="AH22" s="664"/>
      <c r="AI22" s="664"/>
      <c r="AJ22" s="664"/>
      <c r="AK22" s="664"/>
      <c r="AL22" s="635">
        <v>82.5</v>
      </c>
      <c r="AM22" s="636"/>
      <c r="AN22" s="636"/>
      <c r="AO22" s="665"/>
      <c r="AP22" s="629" t="s">
        <v>282</v>
      </c>
      <c r="AQ22" s="707"/>
      <c r="AR22" s="707"/>
      <c r="AS22" s="707"/>
      <c r="AT22" s="707"/>
      <c r="AU22" s="707"/>
      <c r="AV22" s="707"/>
      <c r="AW22" s="707"/>
      <c r="AX22" s="707"/>
      <c r="AY22" s="707"/>
      <c r="AZ22" s="707"/>
      <c r="BA22" s="707"/>
      <c r="BB22" s="707"/>
      <c r="BC22" s="707"/>
      <c r="BD22" s="707"/>
      <c r="BE22" s="707"/>
      <c r="BF22" s="708"/>
      <c r="BG22" s="632" t="s">
        <v>230</v>
      </c>
      <c r="BH22" s="633"/>
      <c r="BI22" s="633"/>
      <c r="BJ22" s="633"/>
      <c r="BK22" s="633"/>
      <c r="BL22" s="633"/>
      <c r="BM22" s="633"/>
      <c r="BN22" s="634"/>
      <c r="BO22" s="663" t="s">
        <v>139</v>
      </c>
      <c r="BP22" s="663"/>
      <c r="BQ22" s="663"/>
      <c r="BR22" s="663"/>
      <c r="BS22" s="638" t="s">
        <v>230</v>
      </c>
      <c r="BT22" s="633"/>
      <c r="BU22" s="633"/>
      <c r="BV22" s="633"/>
      <c r="BW22" s="633"/>
      <c r="BX22" s="633"/>
      <c r="BY22" s="633"/>
      <c r="BZ22" s="633"/>
      <c r="CA22" s="633"/>
      <c r="CB22" s="674"/>
      <c r="CD22" s="688" t="s">
        <v>283</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c r="B23" s="629" t="s">
        <v>284</v>
      </c>
      <c r="C23" s="630"/>
      <c r="D23" s="630"/>
      <c r="E23" s="630"/>
      <c r="F23" s="630"/>
      <c r="G23" s="630"/>
      <c r="H23" s="630"/>
      <c r="I23" s="630"/>
      <c r="J23" s="630"/>
      <c r="K23" s="630"/>
      <c r="L23" s="630"/>
      <c r="M23" s="630"/>
      <c r="N23" s="630"/>
      <c r="O23" s="630"/>
      <c r="P23" s="630"/>
      <c r="Q23" s="631"/>
      <c r="R23" s="632">
        <v>1217240</v>
      </c>
      <c r="S23" s="633"/>
      <c r="T23" s="633"/>
      <c r="U23" s="633"/>
      <c r="V23" s="633"/>
      <c r="W23" s="633"/>
      <c r="X23" s="633"/>
      <c r="Y23" s="634"/>
      <c r="Z23" s="663">
        <v>22.3</v>
      </c>
      <c r="AA23" s="663"/>
      <c r="AB23" s="663"/>
      <c r="AC23" s="663"/>
      <c r="AD23" s="664">
        <v>1217240</v>
      </c>
      <c r="AE23" s="664"/>
      <c r="AF23" s="664"/>
      <c r="AG23" s="664"/>
      <c r="AH23" s="664"/>
      <c r="AI23" s="664"/>
      <c r="AJ23" s="664"/>
      <c r="AK23" s="664"/>
      <c r="AL23" s="635">
        <v>82.5</v>
      </c>
      <c r="AM23" s="636"/>
      <c r="AN23" s="636"/>
      <c r="AO23" s="665"/>
      <c r="AP23" s="629" t="s">
        <v>285</v>
      </c>
      <c r="AQ23" s="707"/>
      <c r="AR23" s="707"/>
      <c r="AS23" s="707"/>
      <c r="AT23" s="707"/>
      <c r="AU23" s="707"/>
      <c r="AV23" s="707"/>
      <c r="AW23" s="707"/>
      <c r="AX23" s="707"/>
      <c r="AY23" s="707"/>
      <c r="AZ23" s="707"/>
      <c r="BA23" s="707"/>
      <c r="BB23" s="707"/>
      <c r="BC23" s="707"/>
      <c r="BD23" s="707"/>
      <c r="BE23" s="707"/>
      <c r="BF23" s="708"/>
      <c r="BG23" s="632" t="s">
        <v>230</v>
      </c>
      <c r="BH23" s="633"/>
      <c r="BI23" s="633"/>
      <c r="BJ23" s="633"/>
      <c r="BK23" s="633"/>
      <c r="BL23" s="633"/>
      <c r="BM23" s="633"/>
      <c r="BN23" s="634"/>
      <c r="BO23" s="663" t="s">
        <v>230</v>
      </c>
      <c r="BP23" s="663"/>
      <c r="BQ23" s="663"/>
      <c r="BR23" s="663"/>
      <c r="BS23" s="638" t="s">
        <v>230</v>
      </c>
      <c r="BT23" s="633"/>
      <c r="BU23" s="633"/>
      <c r="BV23" s="633"/>
      <c r="BW23" s="633"/>
      <c r="BX23" s="633"/>
      <c r="BY23" s="633"/>
      <c r="BZ23" s="633"/>
      <c r="CA23" s="633"/>
      <c r="CB23" s="674"/>
      <c r="CD23" s="688" t="s">
        <v>224</v>
      </c>
      <c r="CE23" s="689"/>
      <c r="CF23" s="689"/>
      <c r="CG23" s="689"/>
      <c r="CH23" s="689"/>
      <c r="CI23" s="689"/>
      <c r="CJ23" s="689"/>
      <c r="CK23" s="689"/>
      <c r="CL23" s="689"/>
      <c r="CM23" s="689"/>
      <c r="CN23" s="689"/>
      <c r="CO23" s="689"/>
      <c r="CP23" s="689"/>
      <c r="CQ23" s="690"/>
      <c r="CR23" s="688" t="s">
        <v>286</v>
      </c>
      <c r="CS23" s="689"/>
      <c r="CT23" s="689"/>
      <c r="CU23" s="689"/>
      <c r="CV23" s="689"/>
      <c r="CW23" s="689"/>
      <c r="CX23" s="689"/>
      <c r="CY23" s="690"/>
      <c r="CZ23" s="688" t="s">
        <v>287</v>
      </c>
      <c r="DA23" s="689"/>
      <c r="DB23" s="689"/>
      <c r="DC23" s="690"/>
      <c r="DD23" s="688" t="s">
        <v>288</v>
      </c>
      <c r="DE23" s="689"/>
      <c r="DF23" s="689"/>
      <c r="DG23" s="689"/>
      <c r="DH23" s="689"/>
      <c r="DI23" s="689"/>
      <c r="DJ23" s="689"/>
      <c r="DK23" s="690"/>
      <c r="DL23" s="720" t="s">
        <v>289</v>
      </c>
      <c r="DM23" s="721"/>
      <c r="DN23" s="721"/>
      <c r="DO23" s="721"/>
      <c r="DP23" s="721"/>
      <c r="DQ23" s="721"/>
      <c r="DR23" s="721"/>
      <c r="DS23" s="721"/>
      <c r="DT23" s="721"/>
      <c r="DU23" s="721"/>
      <c r="DV23" s="722"/>
      <c r="DW23" s="688" t="s">
        <v>290</v>
      </c>
      <c r="DX23" s="689"/>
      <c r="DY23" s="689"/>
      <c r="DZ23" s="689"/>
      <c r="EA23" s="689"/>
      <c r="EB23" s="689"/>
      <c r="EC23" s="690"/>
    </row>
    <row r="24" spans="2:133" ht="11.25" customHeight="1">
      <c r="B24" s="629" t="s">
        <v>291</v>
      </c>
      <c r="C24" s="630"/>
      <c r="D24" s="630"/>
      <c r="E24" s="630"/>
      <c r="F24" s="630"/>
      <c r="G24" s="630"/>
      <c r="H24" s="630"/>
      <c r="I24" s="630"/>
      <c r="J24" s="630"/>
      <c r="K24" s="630"/>
      <c r="L24" s="630"/>
      <c r="M24" s="630"/>
      <c r="N24" s="630"/>
      <c r="O24" s="630"/>
      <c r="P24" s="630"/>
      <c r="Q24" s="631"/>
      <c r="R24" s="632">
        <v>611334</v>
      </c>
      <c r="S24" s="633"/>
      <c r="T24" s="633"/>
      <c r="U24" s="633"/>
      <c r="V24" s="633"/>
      <c r="W24" s="633"/>
      <c r="X24" s="633"/>
      <c r="Y24" s="634"/>
      <c r="Z24" s="663">
        <v>11.2</v>
      </c>
      <c r="AA24" s="663"/>
      <c r="AB24" s="663"/>
      <c r="AC24" s="663"/>
      <c r="AD24" s="664" t="s">
        <v>230</v>
      </c>
      <c r="AE24" s="664"/>
      <c r="AF24" s="664"/>
      <c r="AG24" s="664"/>
      <c r="AH24" s="664"/>
      <c r="AI24" s="664"/>
      <c r="AJ24" s="664"/>
      <c r="AK24" s="664"/>
      <c r="AL24" s="635" t="s">
        <v>230</v>
      </c>
      <c r="AM24" s="636"/>
      <c r="AN24" s="636"/>
      <c r="AO24" s="665"/>
      <c r="AP24" s="629" t="s">
        <v>292</v>
      </c>
      <c r="AQ24" s="707"/>
      <c r="AR24" s="707"/>
      <c r="AS24" s="707"/>
      <c r="AT24" s="707"/>
      <c r="AU24" s="707"/>
      <c r="AV24" s="707"/>
      <c r="AW24" s="707"/>
      <c r="AX24" s="707"/>
      <c r="AY24" s="707"/>
      <c r="AZ24" s="707"/>
      <c r="BA24" s="707"/>
      <c r="BB24" s="707"/>
      <c r="BC24" s="707"/>
      <c r="BD24" s="707"/>
      <c r="BE24" s="707"/>
      <c r="BF24" s="708"/>
      <c r="BG24" s="632" t="s">
        <v>230</v>
      </c>
      <c r="BH24" s="633"/>
      <c r="BI24" s="633"/>
      <c r="BJ24" s="633"/>
      <c r="BK24" s="633"/>
      <c r="BL24" s="633"/>
      <c r="BM24" s="633"/>
      <c r="BN24" s="634"/>
      <c r="BO24" s="663" t="s">
        <v>175</v>
      </c>
      <c r="BP24" s="663"/>
      <c r="BQ24" s="663"/>
      <c r="BR24" s="663"/>
      <c r="BS24" s="638" t="s">
        <v>230</v>
      </c>
      <c r="BT24" s="633"/>
      <c r="BU24" s="633"/>
      <c r="BV24" s="633"/>
      <c r="BW24" s="633"/>
      <c r="BX24" s="633"/>
      <c r="BY24" s="633"/>
      <c r="BZ24" s="633"/>
      <c r="CA24" s="633"/>
      <c r="CB24" s="674"/>
      <c r="CD24" s="685" t="s">
        <v>293</v>
      </c>
      <c r="CE24" s="686"/>
      <c r="CF24" s="686"/>
      <c r="CG24" s="686"/>
      <c r="CH24" s="686"/>
      <c r="CI24" s="686"/>
      <c r="CJ24" s="686"/>
      <c r="CK24" s="686"/>
      <c r="CL24" s="686"/>
      <c r="CM24" s="686"/>
      <c r="CN24" s="686"/>
      <c r="CO24" s="686"/>
      <c r="CP24" s="686"/>
      <c r="CQ24" s="687"/>
      <c r="CR24" s="682">
        <v>1117137</v>
      </c>
      <c r="CS24" s="683"/>
      <c r="CT24" s="683"/>
      <c r="CU24" s="683"/>
      <c r="CV24" s="683"/>
      <c r="CW24" s="683"/>
      <c r="CX24" s="683"/>
      <c r="CY24" s="711"/>
      <c r="CZ24" s="712">
        <v>21.2</v>
      </c>
      <c r="DA24" s="694"/>
      <c r="DB24" s="694"/>
      <c r="DC24" s="714"/>
      <c r="DD24" s="710">
        <v>918525</v>
      </c>
      <c r="DE24" s="683"/>
      <c r="DF24" s="683"/>
      <c r="DG24" s="683"/>
      <c r="DH24" s="683"/>
      <c r="DI24" s="683"/>
      <c r="DJ24" s="683"/>
      <c r="DK24" s="711"/>
      <c r="DL24" s="710">
        <v>770246</v>
      </c>
      <c r="DM24" s="683"/>
      <c r="DN24" s="683"/>
      <c r="DO24" s="683"/>
      <c r="DP24" s="683"/>
      <c r="DQ24" s="683"/>
      <c r="DR24" s="683"/>
      <c r="DS24" s="683"/>
      <c r="DT24" s="683"/>
      <c r="DU24" s="683"/>
      <c r="DV24" s="711"/>
      <c r="DW24" s="712">
        <v>50.9</v>
      </c>
      <c r="DX24" s="694"/>
      <c r="DY24" s="694"/>
      <c r="DZ24" s="694"/>
      <c r="EA24" s="694"/>
      <c r="EB24" s="694"/>
      <c r="EC24" s="713"/>
    </row>
    <row r="25" spans="2:133" ht="11.25" customHeight="1">
      <c r="B25" s="629" t="s">
        <v>294</v>
      </c>
      <c r="C25" s="630"/>
      <c r="D25" s="630"/>
      <c r="E25" s="630"/>
      <c r="F25" s="630"/>
      <c r="G25" s="630"/>
      <c r="H25" s="630"/>
      <c r="I25" s="630"/>
      <c r="J25" s="630"/>
      <c r="K25" s="630"/>
      <c r="L25" s="630"/>
      <c r="M25" s="630"/>
      <c r="N25" s="630"/>
      <c r="O25" s="630"/>
      <c r="P25" s="630"/>
      <c r="Q25" s="631"/>
      <c r="R25" s="632" t="s">
        <v>230</v>
      </c>
      <c r="S25" s="633"/>
      <c r="T25" s="633"/>
      <c r="U25" s="633"/>
      <c r="V25" s="633"/>
      <c r="W25" s="633"/>
      <c r="X25" s="633"/>
      <c r="Y25" s="634"/>
      <c r="Z25" s="663" t="s">
        <v>175</v>
      </c>
      <c r="AA25" s="663"/>
      <c r="AB25" s="663"/>
      <c r="AC25" s="663"/>
      <c r="AD25" s="664" t="s">
        <v>230</v>
      </c>
      <c r="AE25" s="664"/>
      <c r="AF25" s="664"/>
      <c r="AG25" s="664"/>
      <c r="AH25" s="664"/>
      <c r="AI25" s="664"/>
      <c r="AJ25" s="664"/>
      <c r="AK25" s="664"/>
      <c r="AL25" s="635" t="s">
        <v>230</v>
      </c>
      <c r="AM25" s="636"/>
      <c r="AN25" s="636"/>
      <c r="AO25" s="665"/>
      <c r="AP25" s="629" t="s">
        <v>295</v>
      </c>
      <c r="AQ25" s="707"/>
      <c r="AR25" s="707"/>
      <c r="AS25" s="707"/>
      <c r="AT25" s="707"/>
      <c r="AU25" s="707"/>
      <c r="AV25" s="707"/>
      <c r="AW25" s="707"/>
      <c r="AX25" s="707"/>
      <c r="AY25" s="707"/>
      <c r="AZ25" s="707"/>
      <c r="BA25" s="707"/>
      <c r="BB25" s="707"/>
      <c r="BC25" s="707"/>
      <c r="BD25" s="707"/>
      <c r="BE25" s="707"/>
      <c r="BF25" s="708"/>
      <c r="BG25" s="632" t="s">
        <v>230</v>
      </c>
      <c r="BH25" s="633"/>
      <c r="BI25" s="633"/>
      <c r="BJ25" s="633"/>
      <c r="BK25" s="633"/>
      <c r="BL25" s="633"/>
      <c r="BM25" s="633"/>
      <c r="BN25" s="634"/>
      <c r="BO25" s="663" t="s">
        <v>175</v>
      </c>
      <c r="BP25" s="663"/>
      <c r="BQ25" s="663"/>
      <c r="BR25" s="663"/>
      <c r="BS25" s="638" t="s">
        <v>230</v>
      </c>
      <c r="BT25" s="633"/>
      <c r="BU25" s="633"/>
      <c r="BV25" s="633"/>
      <c r="BW25" s="633"/>
      <c r="BX25" s="633"/>
      <c r="BY25" s="633"/>
      <c r="BZ25" s="633"/>
      <c r="CA25" s="633"/>
      <c r="CB25" s="674"/>
      <c r="CD25" s="629" t="s">
        <v>296</v>
      </c>
      <c r="CE25" s="630"/>
      <c r="CF25" s="630"/>
      <c r="CG25" s="630"/>
      <c r="CH25" s="630"/>
      <c r="CI25" s="630"/>
      <c r="CJ25" s="630"/>
      <c r="CK25" s="630"/>
      <c r="CL25" s="630"/>
      <c r="CM25" s="630"/>
      <c r="CN25" s="630"/>
      <c r="CO25" s="630"/>
      <c r="CP25" s="630"/>
      <c r="CQ25" s="631"/>
      <c r="CR25" s="632">
        <v>673061</v>
      </c>
      <c r="CS25" s="651"/>
      <c r="CT25" s="651"/>
      <c r="CU25" s="651"/>
      <c r="CV25" s="651"/>
      <c r="CW25" s="651"/>
      <c r="CX25" s="651"/>
      <c r="CY25" s="652"/>
      <c r="CZ25" s="635">
        <v>12.8</v>
      </c>
      <c r="DA25" s="653"/>
      <c r="DB25" s="653"/>
      <c r="DC25" s="654"/>
      <c r="DD25" s="638">
        <v>580243</v>
      </c>
      <c r="DE25" s="651"/>
      <c r="DF25" s="651"/>
      <c r="DG25" s="651"/>
      <c r="DH25" s="651"/>
      <c r="DI25" s="651"/>
      <c r="DJ25" s="651"/>
      <c r="DK25" s="652"/>
      <c r="DL25" s="638">
        <v>476238</v>
      </c>
      <c r="DM25" s="651"/>
      <c r="DN25" s="651"/>
      <c r="DO25" s="651"/>
      <c r="DP25" s="651"/>
      <c r="DQ25" s="651"/>
      <c r="DR25" s="651"/>
      <c r="DS25" s="651"/>
      <c r="DT25" s="651"/>
      <c r="DU25" s="651"/>
      <c r="DV25" s="652"/>
      <c r="DW25" s="635">
        <v>31.5</v>
      </c>
      <c r="DX25" s="653"/>
      <c r="DY25" s="653"/>
      <c r="DZ25" s="653"/>
      <c r="EA25" s="653"/>
      <c r="EB25" s="653"/>
      <c r="EC25" s="669"/>
    </row>
    <row r="26" spans="2:133" ht="11.25" customHeight="1">
      <c r="B26" s="629" t="s">
        <v>297</v>
      </c>
      <c r="C26" s="630"/>
      <c r="D26" s="630"/>
      <c r="E26" s="630"/>
      <c r="F26" s="630"/>
      <c r="G26" s="630"/>
      <c r="H26" s="630"/>
      <c r="I26" s="630"/>
      <c r="J26" s="630"/>
      <c r="K26" s="630"/>
      <c r="L26" s="630"/>
      <c r="M26" s="630"/>
      <c r="N26" s="630"/>
      <c r="O26" s="630"/>
      <c r="P26" s="630"/>
      <c r="Q26" s="631"/>
      <c r="R26" s="632">
        <v>2064708</v>
      </c>
      <c r="S26" s="633"/>
      <c r="T26" s="633"/>
      <c r="U26" s="633"/>
      <c r="V26" s="633"/>
      <c r="W26" s="633"/>
      <c r="X26" s="633"/>
      <c r="Y26" s="634"/>
      <c r="Z26" s="663">
        <v>37.799999999999997</v>
      </c>
      <c r="AA26" s="663"/>
      <c r="AB26" s="663"/>
      <c r="AC26" s="663"/>
      <c r="AD26" s="664">
        <v>1453374</v>
      </c>
      <c r="AE26" s="664"/>
      <c r="AF26" s="664"/>
      <c r="AG26" s="664"/>
      <c r="AH26" s="664"/>
      <c r="AI26" s="664"/>
      <c r="AJ26" s="664"/>
      <c r="AK26" s="664"/>
      <c r="AL26" s="635">
        <v>98.4</v>
      </c>
      <c r="AM26" s="636"/>
      <c r="AN26" s="636"/>
      <c r="AO26" s="665"/>
      <c r="AP26" s="629" t="s">
        <v>298</v>
      </c>
      <c r="AQ26" s="707"/>
      <c r="AR26" s="707"/>
      <c r="AS26" s="707"/>
      <c r="AT26" s="707"/>
      <c r="AU26" s="707"/>
      <c r="AV26" s="707"/>
      <c r="AW26" s="707"/>
      <c r="AX26" s="707"/>
      <c r="AY26" s="707"/>
      <c r="AZ26" s="707"/>
      <c r="BA26" s="707"/>
      <c r="BB26" s="707"/>
      <c r="BC26" s="707"/>
      <c r="BD26" s="707"/>
      <c r="BE26" s="707"/>
      <c r="BF26" s="708"/>
      <c r="BG26" s="632" t="s">
        <v>230</v>
      </c>
      <c r="BH26" s="633"/>
      <c r="BI26" s="633"/>
      <c r="BJ26" s="633"/>
      <c r="BK26" s="633"/>
      <c r="BL26" s="633"/>
      <c r="BM26" s="633"/>
      <c r="BN26" s="634"/>
      <c r="BO26" s="663" t="s">
        <v>175</v>
      </c>
      <c r="BP26" s="663"/>
      <c r="BQ26" s="663"/>
      <c r="BR26" s="663"/>
      <c r="BS26" s="638" t="s">
        <v>175</v>
      </c>
      <c r="BT26" s="633"/>
      <c r="BU26" s="633"/>
      <c r="BV26" s="633"/>
      <c r="BW26" s="633"/>
      <c r="BX26" s="633"/>
      <c r="BY26" s="633"/>
      <c r="BZ26" s="633"/>
      <c r="CA26" s="633"/>
      <c r="CB26" s="674"/>
      <c r="CD26" s="629" t="s">
        <v>299</v>
      </c>
      <c r="CE26" s="630"/>
      <c r="CF26" s="630"/>
      <c r="CG26" s="630"/>
      <c r="CH26" s="630"/>
      <c r="CI26" s="630"/>
      <c r="CJ26" s="630"/>
      <c r="CK26" s="630"/>
      <c r="CL26" s="630"/>
      <c r="CM26" s="630"/>
      <c r="CN26" s="630"/>
      <c r="CO26" s="630"/>
      <c r="CP26" s="630"/>
      <c r="CQ26" s="631"/>
      <c r="CR26" s="632">
        <v>343246</v>
      </c>
      <c r="CS26" s="633"/>
      <c r="CT26" s="633"/>
      <c r="CU26" s="633"/>
      <c r="CV26" s="633"/>
      <c r="CW26" s="633"/>
      <c r="CX26" s="633"/>
      <c r="CY26" s="634"/>
      <c r="CZ26" s="635">
        <v>6.5</v>
      </c>
      <c r="DA26" s="653"/>
      <c r="DB26" s="653"/>
      <c r="DC26" s="654"/>
      <c r="DD26" s="638">
        <v>343246</v>
      </c>
      <c r="DE26" s="633"/>
      <c r="DF26" s="633"/>
      <c r="DG26" s="633"/>
      <c r="DH26" s="633"/>
      <c r="DI26" s="633"/>
      <c r="DJ26" s="633"/>
      <c r="DK26" s="634"/>
      <c r="DL26" s="638" t="s">
        <v>175</v>
      </c>
      <c r="DM26" s="633"/>
      <c r="DN26" s="633"/>
      <c r="DO26" s="633"/>
      <c r="DP26" s="633"/>
      <c r="DQ26" s="633"/>
      <c r="DR26" s="633"/>
      <c r="DS26" s="633"/>
      <c r="DT26" s="633"/>
      <c r="DU26" s="633"/>
      <c r="DV26" s="634"/>
      <c r="DW26" s="635" t="s">
        <v>230</v>
      </c>
      <c r="DX26" s="653"/>
      <c r="DY26" s="653"/>
      <c r="DZ26" s="653"/>
      <c r="EA26" s="653"/>
      <c r="EB26" s="653"/>
      <c r="EC26" s="669"/>
    </row>
    <row r="27" spans="2:133" ht="11.25" customHeight="1">
      <c r="B27" s="629" t="s">
        <v>300</v>
      </c>
      <c r="C27" s="630"/>
      <c r="D27" s="630"/>
      <c r="E27" s="630"/>
      <c r="F27" s="630"/>
      <c r="G27" s="630"/>
      <c r="H27" s="630"/>
      <c r="I27" s="630"/>
      <c r="J27" s="630"/>
      <c r="K27" s="630"/>
      <c r="L27" s="630"/>
      <c r="M27" s="630"/>
      <c r="N27" s="630"/>
      <c r="O27" s="630"/>
      <c r="P27" s="630"/>
      <c r="Q27" s="631"/>
      <c r="R27" s="632" t="s">
        <v>175</v>
      </c>
      <c r="S27" s="633"/>
      <c r="T27" s="633"/>
      <c r="U27" s="633"/>
      <c r="V27" s="633"/>
      <c r="W27" s="633"/>
      <c r="X27" s="633"/>
      <c r="Y27" s="634"/>
      <c r="Z27" s="663" t="s">
        <v>175</v>
      </c>
      <c r="AA27" s="663"/>
      <c r="AB27" s="663"/>
      <c r="AC27" s="663"/>
      <c r="AD27" s="664" t="s">
        <v>230</v>
      </c>
      <c r="AE27" s="664"/>
      <c r="AF27" s="664"/>
      <c r="AG27" s="664"/>
      <c r="AH27" s="664"/>
      <c r="AI27" s="664"/>
      <c r="AJ27" s="664"/>
      <c r="AK27" s="664"/>
      <c r="AL27" s="635" t="s">
        <v>175</v>
      </c>
      <c r="AM27" s="636"/>
      <c r="AN27" s="636"/>
      <c r="AO27" s="665"/>
      <c r="AP27" s="629" t="s">
        <v>301</v>
      </c>
      <c r="AQ27" s="630"/>
      <c r="AR27" s="630"/>
      <c r="AS27" s="630"/>
      <c r="AT27" s="630"/>
      <c r="AU27" s="630"/>
      <c r="AV27" s="630"/>
      <c r="AW27" s="630"/>
      <c r="AX27" s="630"/>
      <c r="AY27" s="630"/>
      <c r="AZ27" s="630"/>
      <c r="BA27" s="630"/>
      <c r="BB27" s="630"/>
      <c r="BC27" s="630"/>
      <c r="BD27" s="630"/>
      <c r="BE27" s="630"/>
      <c r="BF27" s="631"/>
      <c r="BG27" s="632">
        <v>163615</v>
      </c>
      <c r="BH27" s="633"/>
      <c r="BI27" s="633"/>
      <c r="BJ27" s="633"/>
      <c r="BK27" s="633"/>
      <c r="BL27" s="633"/>
      <c r="BM27" s="633"/>
      <c r="BN27" s="634"/>
      <c r="BO27" s="663">
        <v>100</v>
      </c>
      <c r="BP27" s="663"/>
      <c r="BQ27" s="663"/>
      <c r="BR27" s="663"/>
      <c r="BS27" s="638" t="s">
        <v>230</v>
      </c>
      <c r="BT27" s="633"/>
      <c r="BU27" s="633"/>
      <c r="BV27" s="633"/>
      <c r="BW27" s="633"/>
      <c r="BX27" s="633"/>
      <c r="BY27" s="633"/>
      <c r="BZ27" s="633"/>
      <c r="CA27" s="633"/>
      <c r="CB27" s="674"/>
      <c r="CD27" s="629" t="s">
        <v>302</v>
      </c>
      <c r="CE27" s="630"/>
      <c r="CF27" s="630"/>
      <c r="CG27" s="630"/>
      <c r="CH27" s="630"/>
      <c r="CI27" s="630"/>
      <c r="CJ27" s="630"/>
      <c r="CK27" s="630"/>
      <c r="CL27" s="630"/>
      <c r="CM27" s="630"/>
      <c r="CN27" s="630"/>
      <c r="CO27" s="630"/>
      <c r="CP27" s="630"/>
      <c r="CQ27" s="631"/>
      <c r="CR27" s="632">
        <v>174623</v>
      </c>
      <c r="CS27" s="651"/>
      <c r="CT27" s="651"/>
      <c r="CU27" s="651"/>
      <c r="CV27" s="651"/>
      <c r="CW27" s="651"/>
      <c r="CX27" s="651"/>
      <c r="CY27" s="652"/>
      <c r="CZ27" s="635">
        <v>3.3</v>
      </c>
      <c r="DA27" s="653"/>
      <c r="DB27" s="653"/>
      <c r="DC27" s="654"/>
      <c r="DD27" s="638">
        <v>76634</v>
      </c>
      <c r="DE27" s="651"/>
      <c r="DF27" s="651"/>
      <c r="DG27" s="651"/>
      <c r="DH27" s="651"/>
      <c r="DI27" s="651"/>
      <c r="DJ27" s="651"/>
      <c r="DK27" s="652"/>
      <c r="DL27" s="638">
        <v>32360</v>
      </c>
      <c r="DM27" s="651"/>
      <c r="DN27" s="651"/>
      <c r="DO27" s="651"/>
      <c r="DP27" s="651"/>
      <c r="DQ27" s="651"/>
      <c r="DR27" s="651"/>
      <c r="DS27" s="651"/>
      <c r="DT27" s="651"/>
      <c r="DU27" s="651"/>
      <c r="DV27" s="652"/>
      <c r="DW27" s="635">
        <v>2.1</v>
      </c>
      <c r="DX27" s="653"/>
      <c r="DY27" s="653"/>
      <c r="DZ27" s="653"/>
      <c r="EA27" s="653"/>
      <c r="EB27" s="653"/>
      <c r="EC27" s="669"/>
    </row>
    <row r="28" spans="2:133" ht="11.25" customHeight="1">
      <c r="B28" s="629" t="s">
        <v>303</v>
      </c>
      <c r="C28" s="630"/>
      <c r="D28" s="630"/>
      <c r="E28" s="630"/>
      <c r="F28" s="630"/>
      <c r="G28" s="630"/>
      <c r="H28" s="630"/>
      <c r="I28" s="630"/>
      <c r="J28" s="630"/>
      <c r="K28" s="630"/>
      <c r="L28" s="630"/>
      <c r="M28" s="630"/>
      <c r="N28" s="630"/>
      <c r="O28" s="630"/>
      <c r="P28" s="630"/>
      <c r="Q28" s="631"/>
      <c r="R28" s="632">
        <v>70990</v>
      </c>
      <c r="S28" s="633"/>
      <c r="T28" s="633"/>
      <c r="U28" s="633"/>
      <c r="V28" s="633"/>
      <c r="W28" s="633"/>
      <c r="X28" s="633"/>
      <c r="Y28" s="634"/>
      <c r="Z28" s="663">
        <v>1.3</v>
      </c>
      <c r="AA28" s="663"/>
      <c r="AB28" s="663"/>
      <c r="AC28" s="663"/>
      <c r="AD28" s="664" t="s">
        <v>175</v>
      </c>
      <c r="AE28" s="664"/>
      <c r="AF28" s="664"/>
      <c r="AG28" s="664"/>
      <c r="AH28" s="664"/>
      <c r="AI28" s="664"/>
      <c r="AJ28" s="664"/>
      <c r="AK28" s="664"/>
      <c r="AL28" s="635" t="s">
        <v>175</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304</v>
      </c>
      <c r="CE28" s="630"/>
      <c r="CF28" s="630"/>
      <c r="CG28" s="630"/>
      <c r="CH28" s="630"/>
      <c r="CI28" s="630"/>
      <c r="CJ28" s="630"/>
      <c r="CK28" s="630"/>
      <c r="CL28" s="630"/>
      <c r="CM28" s="630"/>
      <c r="CN28" s="630"/>
      <c r="CO28" s="630"/>
      <c r="CP28" s="630"/>
      <c r="CQ28" s="631"/>
      <c r="CR28" s="632">
        <v>269453</v>
      </c>
      <c r="CS28" s="633"/>
      <c r="CT28" s="633"/>
      <c r="CU28" s="633"/>
      <c r="CV28" s="633"/>
      <c r="CW28" s="633"/>
      <c r="CX28" s="633"/>
      <c r="CY28" s="634"/>
      <c r="CZ28" s="635">
        <v>5.0999999999999996</v>
      </c>
      <c r="DA28" s="653"/>
      <c r="DB28" s="653"/>
      <c r="DC28" s="654"/>
      <c r="DD28" s="638">
        <v>261648</v>
      </c>
      <c r="DE28" s="633"/>
      <c r="DF28" s="633"/>
      <c r="DG28" s="633"/>
      <c r="DH28" s="633"/>
      <c r="DI28" s="633"/>
      <c r="DJ28" s="633"/>
      <c r="DK28" s="634"/>
      <c r="DL28" s="638">
        <v>261648</v>
      </c>
      <c r="DM28" s="633"/>
      <c r="DN28" s="633"/>
      <c r="DO28" s="633"/>
      <c r="DP28" s="633"/>
      <c r="DQ28" s="633"/>
      <c r="DR28" s="633"/>
      <c r="DS28" s="633"/>
      <c r="DT28" s="633"/>
      <c r="DU28" s="633"/>
      <c r="DV28" s="634"/>
      <c r="DW28" s="635">
        <v>17.3</v>
      </c>
      <c r="DX28" s="653"/>
      <c r="DY28" s="653"/>
      <c r="DZ28" s="653"/>
      <c r="EA28" s="653"/>
      <c r="EB28" s="653"/>
      <c r="EC28" s="669"/>
    </row>
    <row r="29" spans="2:133" ht="11.25" customHeight="1">
      <c r="B29" s="629" t="s">
        <v>305</v>
      </c>
      <c r="C29" s="630"/>
      <c r="D29" s="630"/>
      <c r="E29" s="630"/>
      <c r="F29" s="630"/>
      <c r="G29" s="630"/>
      <c r="H29" s="630"/>
      <c r="I29" s="630"/>
      <c r="J29" s="630"/>
      <c r="K29" s="630"/>
      <c r="L29" s="630"/>
      <c r="M29" s="630"/>
      <c r="N29" s="630"/>
      <c r="O29" s="630"/>
      <c r="P29" s="630"/>
      <c r="Q29" s="631"/>
      <c r="R29" s="632">
        <v>49559</v>
      </c>
      <c r="S29" s="633"/>
      <c r="T29" s="633"/>
      <c r="U29" s="633"/>
      <c r="V29" s="633"/>
      <c r="W29" s="633"/>
      <c r="X29" s="633"/>
      <c r="Y29" s="634"/>
      <c r="Z29" s="663">
        <v>0.9</v>
      </c>
      <c r="AA29" s="663"/>
      <c r="AB29" s="663"/>
      <c r="AC29" s="663"/>
      <c r="AD29" s="664">
        <v>16747</v>
      </c>
      <c r="AE29" s="664"/>
      <c r="AF29" s="664"/>
      <c r="AG29" s="664"/>
      <c r="AH29" s="664"/>
      <c r="AI29" s="664"/>
      <c r="AJ29" s="664"/>
      <c r="AK29" s="664"/>
      <c r="AL29" s="635">
        <v>1.1000000000000001</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306</v>
      </c>
      <c r="CE29" s="646"/>
      <c r="CF29" s="629" t="s">
        <v>70</v>
      </c>
      <c r="CG29" s="630"/>
      <c r="CH29" s="630"/>
      <c r="CI29" s="630"/>
      <c r="CJ29" s="630"/>
      <c r="CK29" s="630"/>
      <c r="CL29" s="630"/>
      <c r="CM29" s="630"/>
      <c r="CN29" s="630"/>
      <c r="CO29" s="630"/>
      <c r="CP29" s="630"/>
      <c r="CQ29" s="631"/>
      <c r="CR29" s="632">
        <v>269453</v>
      </c>
      <c r="CS29" s="651"/>
      <c r="CT29" s="651"/>
      <c r="CU29" s="651"/>
      <c r="CV29" s="651"/>
      <c r="CW29" s="651"/>
      <c r="CX29" s="651"/>
      <c r="CY29" s="652"/>
      <c r="CZ29" s="635">
        <v>5.0999999999999996</v>
      </c>
      <c r="DA29" s="653"/>
      <c r="DB29" s="653"/>
      <c r="DC29" s="654"/>
      <c r="DD29" s="638">
        <v>261648</v>
      </c>
      <c r="DE29" s="651"/>
      <c r="DF29" s="651"/>
      <c r="DG29" s="651"/>
      <c r="DH29" s="651"/>
      <c r="DI29" s="651"/>
      <c r="DJ29" s="651"/>
      <c r="DK29" s="652"/>
      <c r="DL29" s="638">
        <v>261648</v>
      </c>
      <c r="DM29" s="651"/>
      <c r="DN29" s="651"/>
      <c r="DO29" s="651"/>
      <c r="DP29" s="651"/>
      <c r="DQ29" s="651"/>
      <c r="DR29" s="651"/>
      <c r="DS29" s="651"/>
      <c r="DT29" s="651"/>
      <c r="DU29" s="651"/>
      <c r="DV29" s="652"/>
      <c r="DW29" s="635">
        <v>17.3</v>
      </c>
      <c r="DX29" s="653"/>
      <c r="DY29" s="653"/>
      <c r="DZ29" s="653"/>
      <c r="EA29" s="653"/>
      <c r="EB29" s="653"/>
      <c r="EC29" s="669"/>
    </row>
    <row r="30" spans="2:133" ht="11.25" customHeight="1">
      <c r="B30" s="629" t="s">
        <v>307</v>
      </c>
      <c r="C30" s="630"/>
      <c r="D30" s="630"/>
      <c r="E30" s="630"/>
      <c r="F30" s="630"/>
      <c r="G30" s="630"/>
      <c r="H30" s="630"/>
      <c r="I30" s="630"/>
      <c r="J30" s="630"/>
      <c r="K30" s="630"/>
      <c r="L30" s="630"/>
      <c r="M30" s="630"/>
      <c r="N30" s="630"/>
      <c r="O30" s="630"/>
      <c r="P30" s="630"/>
      <c r="Q30" s="631"/>
      <c r="R30" s="632">
        <v>1826</v>
      </c>
      <c r="S30" s="633"/>
      <c r="T30" s="633"/>
      <c r="U30" s="633"/>
      <c r="V30" s="633"/>
      <c r="W30" s="633"/>
      <c r="X30" s="633"/>
      <c r="Y30" s="634"/>
      <c r="Z30" s="663">
        <v>0</v>
      </c>
      <c r="AA30" s="663"/>
      <c r="AB30" s="663"/>
      <c r="AC30" s="663"/>
      <c r="AD30" s="664" t="s">
        <v>175</v>
      </c>
      <c r="AE30" s="664"/>
      <c r="AF30" s="664"/>
      <c r="AG30" s="664"/>
      <c r="AH30" s="664"/>
      <c r="AI30" s="664"/>
      <c r="AJ30" s="664"/>
      <c r="AK30" s="664"/>
      <c r="AL30" s="635" t="s">
        <v>230</v>
      </c>
      <c r="AM30" s="636"/>
      <c r="AN30" s="636"/>
      <c r="AO30" s="665"/>
      <c r="AP30" s="688" t="s">
        <v>224</v>
      </c>
      <c r="AQ30" s="689"/>
      <c r="AR30" s="689"/>
      <c r="AS30" s="689"/>
      <c r="AT30" s="689"/>
      <c r="AU30" s="689"/>
      <c r="AV30" s="689"/>
      <c r="AW30" s="689"/>
      <c r="AX30" s="689"/>
      <c r="AY30" s="689"/>
      <c r="AZ30" s="689"/>
      <c r="BA30" s="689"/>
      <c r="BB30" s="689"/>
      <c r="BC30" s="689"/>
      <c r="BD30" s="689"/>
      <c r="BE30" s="689"/>
      <c r="BF30" s="690"/>
      <c r="BG30" s="688" t="s">
        <v>308</v>
      </c>
      <c r="BH30" s="697"/>
      <c r="BI30" s="697"/>
      <c r="BJ30" s="697"/>
      <c r="BK30" s="697"/>
      <c r="BL30" s="697"/>
      <c r="BM30" s="697"/>
      <c r="BN30" s="697"/>
      <c r="BO30" s="697"/>
      <c r="BP30" s="697"/>
      <c r="BQ30" s="698"/>
      <c r="BR30" s="688" t="s">
        <v>309</v>
      </c>
      <c r="BS30" s="697"/>
      <c r="BT30" s="697"/>
      <c r="BU30" s="697"/>
      <c r="BV30" s="697"/>
      <c r="BW30" s="697"/>
      <c r="BX30" s="697"/>
      <c r="BY30" s="697"/>
      <c r="BZ30" s="697"/>
      <c r="CA30" s="697"/>
      <c r="CB30" s="698"/>
      <c r="CD30" s="647"/>
      <c r="CE30" s="648"/>
      <c r="CF30" s="629" t="s">
        <v>310</v>
      </c>
      <c r="CG30" s="630"/>
      <c r="CH30" s="630"/>
      <c r="CI30" s="630"/>
      <c r="CJ30" s="630"/>
      <c r="CK30" s="630"/>
      <c r="CL30" s="630"/>
      <c r="CM30" s="630"/>
      <c r="CN30" s="630"/>
      <c r="CO30" s="630"/>
      <c r="CP30" s="630"/>
      <c r="CQ30" s="631"/>
      <c r="CR30" s="632">
        <v>259341</v>
      </c>
      <c r="CS30" s="633"/>
      <c r="CT30" s="633"/>
      <c r="CU30" s="633"/>
      <c r="CV30" s="633"/>
      <c r="CW30" s="633"/>
      <c r="CX30" s="633"/>
      <c r="CY30" s="634"/>
      <c r="CZ30" s="635">
        <v>4.9000000000000004</v>
      </c>
      <c r="DA30" s="653"/>
      <c r="DB30" s="653"/>
      <c r="DC30" s="654"/>
      <c r="DD30" s="638">
        <v>252481</v>
      </c>
      <c r="DE30" s="633"/>
      <c r="DF30" s="633"/>
      <c r="DG30" s="633"/>
      <c r="DH30" s="633"/>
      <c r="DI30" s="633"/>
      <c r="DJ30" s="633"/>
      <c r="DK30" s="634"/>
      <c r="DL30" s="638">
        <v>252481</v>
      </c>
      <c r="DM30" s="633"/>
      <c r="DN30" s="633"/>
      <c r="DO30" s="633"/>
      <c r="DP30" s="633"/>
      <c r="DQ30" s="633"/>
      <c r="DR30" s="633"/>
      <c r="DS30" s="633"/>
      <c r="DT30" s="633"/>
      <c r="DU30" s="633"/>
      <c r="DV30" s="634"/>
      <c r="DW30" s="635">
        <v>16.7</v>
      </c>
      <c r="DX30" s="653"/>
      <c r="DY30" s="653"/>
      <c r="DZ30" s="653"/>
      <c r="EA30" s="653"/>
      <c r="EB30" s="653"/>
      <c r="EC30" s="669"/>
    </row>
    <row r="31" spans="2:133" ht="11.25" customHeight="1">
      <c r="B31" s="629" t="s">
        <v>311</v>
      </c>
      <c r="C31" s="630"/>
      <c r="D31" s="630"/>
      <c r="E31" s="630"/>
      <c r="F31" s="630"/>
      <c r="G31" s="630"/>
      <c r="H31" s="630"/>
      <c r="I31" s="630"/>
      <c r="J31" s="630"/>
      <c r="K31" s="630"/>
      <c r="L31" s="630"/>
      <c r="M31" s="630"/>
      <c r="N31" s="630"/>
      <c r="O31" s="630"/>
      <c r="P31" s="630"/>
      <c r="Q31" s="631"/>
      <c r="R31" s="632">
        <v>847637</v>
      </c>
      <c r="S31" s="633"/>
      <c r="T31" s="633"/>
      <c r="U31" s="633"/>
      <c r="V31" s="633"/>
      <c r="W31" s="633"/>
      <c r="X31" s="633"/>
      <c r="Y31" s="634"/>
      <c r="Z31" s="663">
        <v>15.5</v>
      </c>
      <c r="AA31" s="663"/>
      <c r="AB31" s="663"/>
      <c r="AC31" s="663"/>
      <c r="AD31" s="664" t="s">
        <v>230</v>
      </c>
      <c r="AE31" s="664"/>
      <c r="AF31" s="664"/>
      <c r="AG31" s="664"/>
      <c r="AH31" s="664"/>
      <c r="AI31" s="664"/>
      <c r="AJ31" s="664"/>
      <c r="AK31" s="664"/>
      <c r="AL31" s="635" t="s">
        <v>175</v>
      </c>
      <c r="AM31" s="636"/>
      <c r="AN31" s="636"/>
      <c r="AO31" s="665"/>
      <c r="AP31" s="699" t="s">
        <v>312</v>
      </c>
      <c r="AQ31" s="700"/>
      <c r="AR31" s="700"/>
      <c r="AS31" s="700"/>
      <c r="AT31" s="701" t="s">
        <v>313</v>
      </c>
      <c r="AU31" s="219"/>
      <c r="AV31" s="219"/>
      <c r="AW31" s="219"/>
      <c r="AX31" s="685" t="s">
        <v>189</v>
      </c>
      <c r="AY31" s="686"/>
      <c r="AZ31" s="686"/>
      <c r="BA31" s="686"/>
      <c r="BB31" s="686"/>
      <c r="BC31" s="686"/>
      <c r="BD31" s="686"/>
      <c r="BE31" s="686"/>
      <c r="BF31" s="687"/>
      <c r="BG31" s="692">
        <v>98</v>
      </c>
      <c r="BH31" s="693"/>
      <c r="BI31" s="693"/>
      <c r="BJ31" s="693"/>
      <c r="BK31" s="693"/>
      <c r="BL31" s="693"/>
      <c r="BM31" s="694">
        <v>95.7</v>
      </c>
      <c r="BN31" s="693"/>
      <c r="BO31" s="693"/>
      <c r="BP31" s="693"/>
      <c r="BQ31" s="695"/>
      <c r="BR31" s="692">
        <v>98.8</v>
      </c>
      <c r="BS31" s="693"/>
      <c r="BT31" s="693"/>
      <c r="BU31" s="693"/>
      <c r="BV31" s="693"/>
      <c r="BW31" s="693"/>
      <c r="BX31" s="694">
        <v>95.5</v>
      </c>
      <c r="BY31" s="693"/>
      <c r="BZ31" s="693"/>
      <c r="CA31" s="693"/>
      <c r="CB31" s="695"/>
      <c r="CD31" s="647"/>
      <c r="CE31" s="648"/>
      <c r="CF31" s="629" t="s">
        <v>314</v>
      </c>
      <c r="CG31" s="630"/>
      <c r="CH31" s="630"/>
      <c r="CI31" s="630"/>
      <c r="CJ31" s="630"/>
      <c r="CK31" s="630"/>
      <c r="CL31" s="630"/>
      <c r="CM31" s="630"/>
      <c r="CN31" s="630"/>
      <c r="CO31" s="630"/>
      <c r="CP31" s="630"/>
      <c r="CQ31" s="631"/>
      <c r="CR31" s="632">
        <v>10112</v>
      </c>
      <c r="CS31" s="651"/>
      <c r="CT31" s="651"/>
      <c r="CU31" s="651"/>
      <c r="CV31" s="651"/>
      <c r="CW31" s="651"/>
      <c r="CX31" s="651"/>
      <c r="CY31" s="652"/>
      <c r="CZ31" s="635">
        <v>0.2</v>
      </c>
      <c r="DA31" s="653"/>
      <c r="DB31" s="653"/>
      <c r="DC31" s="654"/>
      <c r="DD31" s="638">
        <v>9167</v>
      </c>
      <c r="DE31" s="651"/>
      <c r="DF31" s="651"/>
      <c r="DG31" s="651"/>
      <c r="DH31" s="651"/>
      <c r="DI31" s="651"/>
      <c r="DJ31" s="651"/>
      <c r="DK31" s="652"/>
      <c r="DL31" s="638">
        <v>9167</v>
      </c>
      <c r="DM31" s="651"/>
      <c r="DN31" s="651"/>
      <c r="DO31" s="651"/>
      <c r="DP31" s="651"/>
      <c r="DQ31" s="651"/>
      <c r="DR31" s="651"/>
      <c r="DS31" s="651"/>
      <c r="DT31" s="651"/>
      <c r="DU31" s="651"/>
      <c r="DV31" s="652"/>
      <c r="DW31" s="635">
        <v>0.6</v>
      </c>
      <c r="DX31" s="653"/>
      <c r="DY31" s="653"/>
      <c r="DZ31" s="653"/>
      <c r="EA31" s="653"/>
      <c r="EB31" s="653"/>
      <c r="EC31" s="669"/>
    </row>
    <row r="32" spans="2:133" ht="11.25" customHeight="1">
      <c r="B32" s="704" t="s">
        <v>315</v>
      </c>
      <c r="C32" s="705"/>
      <c r="D32" s="705"/>
      <c r="E32" s="705"/>
      <c r="F32" s="705"/>
      <c r="G32" s="705"/>
      <c r="H32" s="705"/>
      <c r="I32" s="705"/>
      <c r="J32" s="705"/>
      <c r="K32" s="705"/>
      <c r="L32" s="705"/>
      <c r="M32" s="705"/>
      <c r="N32" s="705"/>
      <c r="O32" s="705"/>
      <c r="P32" s="705"/>
      <c r="Q32" s="706"/>
      <c r="R32" s="632" t="s">
        <v>175</v>
      </c>
      <c r="S32" s="633"/>
      <c r="T32" s="633"/>
      <c r="U32" s="633"/>
      <c r="V32" s="633"/>
      <c r="W32" s="633"/>
      <c r="X32" s="633"/>
      <c r="Y32" s="634"/>
      <c r="Z32" s="663" t="s">
        <v>175</v>
      </c>
      <c r="AA32" s="663"/>
      <c r="AB32" s="663"/>
      <c r="AC32" s="663"/>
      <c r="AD32" s="664" t="s">
        <v>230</v>
      </c>
      <c r="AE32" s="664"/>
      <c r="AF32" s="664"/>
      <c r="AG32" s="664"/>
      <c r="AH32" s="664"/>
      <c r="AI32" s="664"/>
      <c r="AJ32" s="664"/>
      <c r="AK32" s="664"/>
      <c r="AL32" s="635" t="s">
        <v>175</v>
      </c>
      <c r="AM32" s="636"/>
      <c r="AN32" s="636"/>
      <c r="AO32" s="665"/>
      <c r="AP32" s="675"/>
      <c r="AQ32" s="676"/>
      <c r="AR32" s="676"/>
      <c r="AS32" s="676"/>
      <c r="AT32" s="702"/>
      <c r="AU32" s="215" t="s">
        <v>316</v>
      </c>
      <c r="AX32" s="629" t="s">
        <v>317</v>
      </c>
      <c r="AY32" s="630"/>
      <c r="AZ32" s="630"/>
      <c r="BA32" s="630"/>
      <c r="BB32" s="630"/>
      <c r="BC32" s="630"/>
      <c r="BD32" s="630"/>
      <c r="BE32" s="630"/>
      <c r="BF32" s="631"/>
      <c r="BG32" s="696">
        <v>99.6</v>
      </c>
      <c r="BH32" s="651"/>
      <c r="BI32" s="651"/>
      <c r="BJ32" s="651"/>
      <c r="BK32" s="651"/>
      <c r="BL32" s="651"/>
      <c r="BM32" s="636">
        <v>98.2</v>
      </c>
      <c r="BN32" s="651"/>
      <c r="BO32" s="651"/>
      <c r="BP32" s="651"/>
      <c r="BQ32" s="673"/>
      <c r="BR32" s="696">
        <v>99</v>
      </c>
      <c r="BS32" s="651"/>
      <c r="BT32" s="651"/>
      <c r="BU32" s="651"/>
      <c r="BV32" s="651"/>
      <c r="BW32" s="651"/>
      <c r="BX32" s="636">
        <v>97.3</v>
      </c>
      <c r="BY32" s="651"/>
      <c r="BZ32" s="651"/>
      <c r="CA32" s="651"/>
      <c r="CB32" s="673"/>
      <c r="CD32" s="649"/>
      <c r="CE32" s="650"/>
      <c r="CF32" s="629" t="s">
        <v>318</v>
      </c>
      <c r="CG32" s="630"/>
      <c r="CH32" s="630"/>
      <c r="CI32" s="630"/>
      <c r="CJ32" s="630"/>
      <c r="CK32" s="630"/>
      <c r="CL32" s="630"/>
      <c r="CM32" s="630"/>
      <c r="CN32" s="630"/>
      <c r="CO32" s="630"/>
      <c r="CP32" s="630"/>
      <c r="CQ32" s="631"/>
      <c r="CR32" s="632" t="s">
        <v>230</v>
      </c>
      <c r="CS32" s="633"/>
      <c r="CT32" s="633"/>
      <c r="CU32" s="633"/>
      <c r="CV32" s="633"/>
      <c r="CW32" s="633"/>
      <c r="CX32" s="633"/>
      <c r="CY32" s="634"/>
      <c r="CZ32" s="635" t="s">
        <v>230</v>
      </c>
      <c r="DA32" s="653"/>
      <c r="DB32" s="653"/>
      <c r="DC32" s="654"/>
      <c r="DD32" s="638" t="s">
        <v>230</v>
      </c>
      <c r="DE32" s="633"/>
      <c r="DF32" s="633"/>
      <c r="DG32" s="633"/>
      <c r="DH32" s="633"/>
      <c r="DI32" s="633"/>
      <c r="DJ32" s="633"/>
      <c r="DK32" s="634"/>
      <c r="DL32" s="638" t="s">
        <v>175</v>
      </c>
      <c r="DM32" s="633"/>
      <c r="DN32" s="633"/>
      <c r="DO32" s="633"/>
      <c r="DP32" s="633"/>
      <c r="DQ32" s="633"/>
      <c r="DR32" s="633"/>
      <c r="DS32" s="633"/>
      <c r="DT32" s="633"/>
      <c r="DU32" s="633"/>
      <c r="DV32" s="634"/>
      <c r="DW32" s="635" t="s">
        <v>175</v>
      </c>
      <c r="DX32" s="653"/>
      <c r="DY32" s="653"/>
      <c r="DZ32" s="653"/>
      <c r="EA32" s="653"/>
      <c r="EB32" s="653"/>
      <c r="EC32" s="669"/>
    </row>
    <row r="33" spans="2:133" ht="11.25" customHeight="1">
      <c r="B33" s="629" t="s">
        <v>319</v>
      </c>
      <c r="C33" s="630"/>
      <c r="D33" s="630"/>
      <c r="E33" s="630"/>
      <c r="F33" s="630"/>
      <c r="G33" s="630"/>
      <c r="H33" s="630"/>
      <c r="I33" s="630"/>
      <c r="J33" s="630"/>
      <c r="K33" s="630"/>
      <c r="L33" s="630"/>
      <c r="M33" s="630"/>
      <c r="N33" s="630"/>
      <c r="O33" s="630"/>
      <c r="P33" s="630"/>
      <c r="Q33" s="631"/>
      <c r="R33" s="632">
        <v>605002</v>
      </c>
      <c r="S33" s="633"/>
      <c r="T33" s="633"/>
      <c r="U33" s="633"/>
      <c r="V33" s="633"/>
      <c r="W33" s="633"/>
      <c r="X33" s="633"/>
      <c r="Y33" s="634"/>
      <c r="Z33" s="663">
        <v>11.1</v>
      </c>
      <c r="AA33" s="663"/>
      <c r="AB33" s="663"/>
      <c r="AC33" s="663"/>
      <c r="AD33" s="664" t="s">
        <v>230</v>
      </c>
      <c r="AE33" s="664"/>
      <c r="AF33" s="664"/>
      <c r="AG33" s="664"/>
      <c r="AH33" s="664"/>
      <c r="AI33" s="664"/>
      <c r="AJ33" s="664"/>
      <c r="AK33" s="664"/>
      <c r="AL33" s="635" t="s">
        <v>175</v>
      </c>
      <c r="AM33" s="636"/>
      <c r="AN33" s="636"/>
      <c r="AO33" s="665"/>
      <c r="AP33" s="677"/>
      <c r="AQ33" s="678"/>
      <c r="AR33" s="678"/>
      <c r="AS33" s="678"/>
      <c r="AT33" s="703"/>
      <c r="AU33" s="220"/>
      <c r="AV33" s="220"/>
      <c r="AW33" s="220"/>
      <c r="AX33" s="613" t="s">
        <v>320</v>
      </c>
      <c r="AY33" s="614"/>
      <c r="AZ33" s="614"/>
      <c r="BA33" s="614"/>
      <c r="BB33" s="614"/>
      <c r="BC33" s="614"/>
      <c r="BD33" s="614"/>
      <c r="BE33" s="614"/>
      <c r="BF33" s="615"/>
      <c r="BG33" s="691">
        <v>96.6</v>
      </c>
      <c r="BH33" s="617"/>
      <c r="BI33" s="617"/>
      <c r="BJ33" s="617"/>
      <c r="BK33" s="617"/>
      <c r="BL33" s="617"/>
      <c r="BM33" s="659">
        <v>93.5</v>
      </c>
      <c r="BN33" s="617"/>
      <c r="BO33" s="617"/>
      <c r="BP33" s="617"/>
      <c r="BQ33" s="661"/>
      <c r="BR33" s="691">
        <v>98.7</v>
      </c>
      <c r="BS33" s="617"/>
      <c r="BT33" s="617"/>
      <c r="BU33" s="617"/>
      <c r="BV33" s="617"/>
      <c r="BW33" s="617"/>
      <c r="BX33" s="659">
        <v>93.8</v>
      </c>
      <c r="BY33" s="617"/>
      <c r="BZ33" s="617"/>
      <c r="CA33" s="617"/>
      <c r="CB33" s="661"/>
      <c r="CD33" s="629" t="s">
        <v>321</v>
      </c>
      <c r="CE33" s="630"/>
      <c r="CF33" s="630"/>
      <c r="CG33" s="630"/>
      <c r="CH33" s="630"/>
      <c r="CI33" s="630"/>
      <c r="CJ33" s="630"/>
      <c r="CK33" s="630"/>
      <c r="CL33" s="630"/>
      <c r="CM33" s="630"/>
      <c r="CN33" s="630"/>
      <c r="CO33" s="630"/>
      <c r="CP33" s="630"/>
      <c r="CQ33" s="631"/>
      <c r="CR33" s="632">
        <v>1939170</v>
      </c>
      <c r="CS33" s="651"/>
      <c r="CT33" s="651"/>
      <c r="CU33" s="651"/>
      <c r="CV33" s="651"/>
      <c r="CW33" s="651"/>
      <c r="CX33" s="651"/>
      <c r="CY33" s="652"/>
      <c r="CZ33" s="635">
        <v>36.9</v>
      </c>
      <c r="DA33" s="653"/>
      <c r="DB33" s="653"/>
      <c r="DC33" s="654"/>
      <c r="DD33" s="638">
        <v>1143433</v>
      </c>
      <c r="DE33" s="651"/>
      <c r="DF33" s="651"/>
      <c r="DG33" s="651"/>
      <c r="DH33" s="651"/>
      <c r="DI33" s="651"/>
      <c r="DJ33" s="651"/>
      <c r="DK33" s="652"/>
      <c r="DL33" s="638">
        <v>481476</v>
      </c>
      <c r="DM33" s="651"/>
      <c r="DN33" s="651"/>
      <c r="DO33" s="651"/>
      <c r="DP33" s="651"/>
      <c r="DQ33" s="651"/>
      <c r="DR33" s="651"/>
      <c r="DS33" s="651"/>
      <c r="DT33" s="651"/>
      <c r="DU33" s="651"/>
      <c r="DV33" s="652"/>
      <c r="DW33" s="635">
        <v>31.8</v>
      </c>
      <c r="DX33" s="653"/>
      <c r="DY33" s="653"/>
      <c r="DZ33" s="653"/>
      <c r="EA33" s="653"/>
      <c r="EB33" s="653"/>
      <c r="EC33" s="669"/>
    </row>
    <row r="34" spans="2:133" ht="11.25" customHeight="1">
      <c r="B34" s="629" t="s">
        <v>322</v>
      </c>
      <c r="C34" s="630"/>
      <c r="D34" s="630"/>
      <c r="E34" s="630"/>
      <c r="F34" s="630"/>
      <c r="G34" s="630"/>
      <c r="H34" s="630"/>
      <c r="I34" s="630"/>
      <c r="J34" s="630"/>
      <c r="K34" s="630"/>
      <c r="L34" s="630"/>
      <c r="M34" s="630"/>
      <c r="N34" s="630"/>
      <c r="O34" s="630"/>
      <c r="P34" s="630"/>
      <c r="Q34" s="631"/>
      <c r="R34" s="632">
        <v>14625</v>
      </c>
      <c r="S34" s="633"/>
      <c r="T34" s="633"/>
      <c r="U34" s="633"/>
      <c r="V34" s="633"/>
      <c r="W34" s="633"/>
      <c r="X34" s="633"/>
      <c r="Y34" s="634"/>
      <c r="Z34" s="663">
        <v>0.3</v>
      </c>
      <c r="AA34" s="663"/>
      <c r="AB34" s="663"/>
      <c r="AC34" s="663"/>
      <c r="AD34" s="664">
        <v>6173</v>
      </c>
      <c r="AE34" s="664"/>
      <c r="AF34" s="664"/>
      <c r="AG34" s="664"/>
      <c r="AH34" s="664"/>
      <c r="AI34" s="664"/>
      <c r="AJ34" s="664"/>
      <c r="AK34" s="664"/>
      <c r="AL34" s="635">
        <v>0.4</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323</v>
      </c>
      <c r="CE34" s="630"/>
      <c r="CF34" s="630"/>
      <c r="CG34" s="630"/>
      <c r="CH34" s="630"/>
      <c r="CI34" s="630"/>
      <c r="CJ34" s="630"/>
      <c r="CK34" s="630"/>
      <c r="CL34" s="630"/>
      <c r="CM34" s="630"/>
      <c r="CN34" s="630"/>
      <c r="CO34" s="630"/>
      <c r="CP34" s="630"/>
      <c r="CQ34" s="631"/>
      <c r="CR34" s="632">
        <v>791515</v>
      </c>
      <c r="CS34" s="633"/>
      <c r="CT34" s="633"/>
      <c r="CU34" s="633"/>
      <c r="CV34" s="633"/>
      <c r="CW34" s="633"/>
      <c r="CX34" s="633"/>
      <c r="CY34" s="634"/>
      <c r="CZ34" s="635">
        <v>15.1</v>
      </c>
      <c r="DA34" s="653"/>
      <c r="DB34" s="653"/>
      <c r="DC34" s="654"/>
      <c r="DD34" s="638">
        <v>512661</v>
      </c>
      <c r="DE34" s="633"/>
      <c r="DF34" s="633"/>
      <c r="DG34" s="633"/>
      <c r="DH34" s="633"/>
      <c r="DI34" s="633"/>
      <c r="DJ34" s="633"/>
      <c r="DK34" s="634"/>
      <c r="DL34" s="638">
        <v>195554</v>
      </c>
      <c r="DM34" s="633"/>
      <c r="DN34" s="633"/>
      <c r="DO34" s="633"/>
      <c r="DP34" s="633"/>
      <c r="DQ34" s="633"/>
      <c r="DR34" s="633"/>
      <c r="DS34" s="633"/>
      <c r="DT34" s="633"/>
      <c r="DU34" s="633"/>
      <c r="DV34" s="634"/>
      <c r="DW34" s="635">
        <v>12.9</v>
      </c>
      <c r="DX34" s="653"/>
      <c r="DY34" s="653"/>
      <c r="DZ34" s="653"/>
      <c r="EA34" s="653"/>
      <c r="EB34" s="653"/>
      <c r="EC34" s="669"/>
    </row>
    <row r="35" spans="2:133" ht="11.25" customHeight="1">
      <c r="B35" s="629" t="s">
        <v>324</v>
      </c>
      <c r="C35" s="630"/>
      <c r="D35" s="630"/>
      <c r="E35" s="630"/>
      <c r="F35" s="630"/>
      <c r="G35" s="630"/>
      <c r="H35" s="630"/>
      <c r="I35" s="630"/>
      <c r="J35" s="630"/>
      <c r="K35" s="630"/>
      <c r="L35" s="630"/>
      <c r="M35" s="630"/>
      <c r="N35" s="630"/>
      <c r="O35" s="630"/>
      <c r="P35" s="630"/>
      <c r="Q35" s="631"/>
      <c r="R35" s="632">
        <v>104792</v>
      </c>
      <c r="S35" s="633"/>
      <c r="T35" s="633"/>
      <c r="U35" s="633"/>
      <c r="V35" s="633"/>
      <c r="W35" s="633"/>
      <c r="X35" s="633"/>
      <c r="Y35" s="634"/>
      <c r="Z35" s="663">
        <v>1.9</v>
      </c>
      <c r="AA35" s="663"/>
      <c r="AB35" s="663"/>
      <c r="AC35" s="663"/>
      <c r="AD35" s="664" t="s">
        <v>175</v>
      </c>
      <c r="AE35" s="664"/>
      <c r="AF35" s="664"/>
      <c r="AG35" s="664"/>
      <c r="AH35" s="664"/>
      <c r="AI35" s="664"/>
      <c r="AJ35" s="664"/>
      <c r="AK35" s="664"/>
      <c r="AL35" s="635" t="s">
        <v>230</v>
      </c>
      <c r="AM35" s="636"/>
      <c r="AN35" s="636"/>
      <c r="AO35" s="665"/>
      <c r="AP35" s="223"/>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327</v>
      </c>
      <c r="CE35" s="630"/>
      <c r="CF35" s="630"/>
      <c r="CG35" s="630"/>
      <c r="CH35" s="630"/>
      <c r="CI35" s="630"/>
      <c r="CJ35" s="630"/>
      <c r="CK35" s="630"/>
      <c r="CL35" s="630"/>
      <c r="CM35" s="630"/>
      <c r="CN35" s="630"/>
      <c r="CO35" s="630"/>
      <c r="CP35" s="630"/>
      <c r="CQ35" s="631"/>
      <c r="CR35" s="632">
        <v>1233</v>
      </c>
      <c r="CS35" s="651"/>
      <c r="CT35" s="651"/>
      <c r="CU35" s="651"/>
      <c r="CV35" s="651"/>
      <c r="CW35" s="651"/>
      <c r="CX35" s="651"/>
      <c r="CY35" s="652"/>
      <c r="CZ35" s="635">
        <v>0</v>
      </c>
      <c r="DA35" s="653"/>
      <c r="DB35" s="653"/>
      <c r="DC35" s="654"/>
      <c r="DD35" s="638">
        <v>1233</v>
      </c>
      <c r="DE35" s="651"/>
      <c r="DF35" s="651"/>
      <c r="DG35" s="651"/>
      <c r="DH35" s="651"/>
      <c r="DI35" s="651"/>
      <c r="DJ35" s="651"/>
      <c r="DK35" s="652"/>
      <c r="DL35" s="638">
        <v>1233</v>
      </c>
      <c r="DM35" s="651"/>
      <c r="DN35" s="651"/>
      <c r="DO35" s="651"/>
      <c r="DP35" s="651"/>
      <c r="DQ35" s="651"/>
      <c r="DR35" s="651"/>
      <c r="DS35" s="651"/>
      <c r="DT35" s="651"/>
      <c r="DU35" s="651"/>
      <c r="DV35" s="652"/>
      <c r="DW35" s="635">
        <v>0.1</v>
      </c>
      <c r="DX35" s="653"/>
      <c r="DY35" s="653"/>
      <c r="DZ35" s="653"/>
      <c r="EA35" s="653"/>
      <c r="EB35" s="653"/>
      <c r="EC35" s="669"/>
    </row>
    <row r="36" spans="2:133" ht="11.25" customHeight="1">
      <c r="B36" s="629" t="s">
        <v>328</v>
      </c>
      <c r="C36" s="630"/>
      <c r="D36" s="630"/>
      <c r="E36" s="630"/>
      <c r="F36" s="630"/>
      <c r="G36" s="630"/>
      <c r="H36" s="630"/>
      <c r="I36" s="630"/>
      <c r="J36" s="630"/>
      <c r="K36" s="630"/>
      <c r="L36" s="630"/>
      <c r="M36" s="630"/>
      <c r="N36" s="630"/>
      <c r="O36" s="630"/>
      <c r="P36" s="630"/>
      <c r="Q36" s="631"/>
      <c r="R36" s="632">
        <v>634020</v>
      </c>
      <c r="S36" s="633"/>
      <c r="T36" s="633"/>
      <c r="U36" s="633"/>
      <c r="V36" s="633"/>
      <c r="W36" s="633"/>
      <c r="X36" s="633"/>
      <c r="Y36" s="634"/>
      <c r="Z36" s="663">
        <v>11.6</v>
      </c>
      <c r="AA36" s="663"/>
      <c r="AB36" s="663"/>
      <c r="AC36" s="663"/>
      <c r="AD36" s="664" t="s">
        <v>230</v>
      </c>
      <c r="AE36" s="664"/>
      <c r="AF36" s="664"/>
      <c r="AG36" s="664"/>
      <c r="AH36" s="664"/>
      <c r="AI36" s="664"/>
      <c r="AJ36" s="664"/>
      <c r="AK36" s="664"/>
      <c r="AL36" s="635" t="s">
        <v>230</v>
      </c>
      <c r="AM36" s="636"/>
      <c r="AN36" s="636"/>
      <c r="AO36" s="665"/>
      <c r="AP36" s="223"/>
      <c r="AQ36" s="679" t="s">
        <v>329</v>
      </c>
      <c r="AR36" s="680"/>
      <c r="AS36" s="680"/>
      <c r="AT36" s="680"/>
      <c r="AU36" s="680"/>
      <c r="AV36" s="680"/>
      <c r="AW36" s="680"/>
      <c r="AX36" s="680"/>
      <c r="AY36" s="681"/>
      <c r="AZ36" s="682">
        <v>209251</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v>43904</v>
      </c>
      <c r="BW36" s="683"/>
      <c r="BX36" s="683"/>
      <c r="BY36" s="683"/>
      <c r="BZ36" s="683"/>
      <c r="CA36" s="683"/>
      <c r="CB36" s="684"/>
      <c r="CD36" s="629" t="s">
        <v>331</v>
      </c>
      <c r="CE36" s="630"/>
      <c r="CF36" s="630"/>
      <c r="CG36" s="630"/>
      <c r="CH36" s="630"/>
      <c r="CI36" s="630"/>
      <c r="CJ36" s="630"/>
      <c r="CK36" s="630"/>
      <c r="CL36" s="630"/>
      <c r="CM36" s="630"/>
      <c r="CN36" s="630"/>
      <c r="CO36" s="630"/>
      <c r="CP36" s="630"/>
      <c r="CQ36" s="631"/>
      <c r="CR36" s="632">
        <v>609870</v>
      </c>
      <c r="CS36" s="633"/>
      <c r="CT36" s="633"/>
      <c r="CU36" s="633"/>
      <c r="CV36" s="633"/>
      <c r="CW36" s="633"/>
      <c r="CX36" s="633"/>
      <c r="CY36" s="634"/>
      <c r="CZ36" s="635">
        <v>11.6</v>
      </c>
      <c r="DA36" s="653"/>
      <c r="DB36" s="653"/>
      <c r="DC36" s="654"/>
      <c r="DD36" s="638">
        <v>248883</v>
      </c>
      <c r="DE36" s="633"/>
      <c r="DF36" s="633"/>
      <c r="DG36" s="633"/>
      <c r="DH36" s="633"/>
      <c r="DI36" s="633"/>
      <c r="DJ36" s="633"/>
      <c r="DK36" s="634"/>
      <c r="DL36" s="638">
        <v>151612</v>
      </c>
      <c r="DM36" s="633"/>
      <c r="DN36" s="633"/>
      <c r="DO36" s="633"/>
      <c r="DP36" s="633"/>
      <c r="DQ36" s="633"/>
      <c r="DR36" s="633"/>
      <c r="DS36" s="633"/>
      <c r="DT36" s="633"/>
      <c r="DU36" s="633"/>
      <c r="DV36" s="634"/>
      <c r="DW36" s="635">
        <v>10</v>
      </c>
      <c r="DX36" s="653"/>
      <c r="DY36" s="653"/>
      <c r="DZ36" s="653"/>
      <c r="EA36" s="653"/>
      <c r="EB36" s="653"/>
      <c r="EC36" s="669"/>
    </row>
    <row r="37" spans="2:133" ht="11.25" customHeight="1">
      <c r="B37" s="629" t="s">
        <v>332</v>
      </c>
      <c r="C37" s="630"/>
      <c r="D37" s="630"/>
      <c r="E37" s="630"/>
      <c r="F37" s="630"/>
      <c r="G37" s="630"/>
      <c r="H37" s="630"/>
      <c r="I37" s="630"/>
      <c r="J37" s="630"/>
      <c r="K37" s="630"/>
      <c r="L37" s="630"/>
      <c r="M37" s="630"/>
      <c r="N37" s="630"/>
      <c r="O37" s="630"/>
      <c r="P37" s="630"/>
      <c r="Q37" s="631"/>
      <c r="R37" s="632">
        <v>221408</v>
      </c>
      <c r="S37" s="633"/>
      <c r="T37" s="633"/>
      <c r="U37" s="633"/>
      <c r="V37" s="633"/>
      <c r="W37" s="633"/>
      <c r="X37" s="633"/>
      <c r="Y37" s="634"/>
      <c r="Z37" s="663">
        <v>4.0999999999999996</v>
      </c>
      <c r="AA37" s="663"/>
      <c r="AB37" s="663"/>
      <c r="AC37" s="663"/>
      <c r="AD37" s="664" t="s">
        <v>230</v>
      </c>
      <c r="AE37" s="664"/>
      <c r="AF37" s="664"/>
      <c r="AG37" s="664"/>
      <c r="AH37" s="664"/>
      <c r="AI37" s="664"/>
      <c r="AJ37" s="664"/>
      <c r="AK37" s="664"/>
      <c r="AL37" s="635" t="s">
        <v>175</v>
      </c>
      <c r="AM37" s="636"/>
      <c r="AN37" s="636"/>
      <c r="AO37" s="665"/>
      <c r="AQ37" s="670" t="s">
        <v>333</v>
      </c>
      <c r="AR37" s="671"/>
      <c r="AS37" s="671"/>
      <c r="AT37" s="671"/>
      <c r="AU37" s="671"/>
      <c r="AV37" s="671"/>
      <c r="AW37" s="671"/>
      <c r="AX37" s="671"/>
      <c r="AY37" s="672"/>
      <c r="AZ37" s="632">
        <v>52176</v>
      </c>
      <c r="BA37" s="633"/>
      <c r="BB37" s="633"/>
      <c r="BC37" s="633"/>
      <c r="BD37" s="651"/>
      <c r="BE37" s="651"/>
      <c r="BF37" s="673"/>
      <c r="BG37" s="629" t="s">
        <v>334</v>
      </c>
      <c r="BH37" s="630"/>
      <c r="BI37" s="630"/>
      <c r="BJ37" s="630"/>
      <c r="BK37" s="630"/>
      <c r="BL37" s="630"/>
      <c r="BM37" s="630"/>
      <c r="BN37" s="630"/>
      <c r="BO37" s="630"/>
      <c r="BP37" s="630"/>
      <c r="BQ37" s="630"/>
      <c r="BR37" s="630"/>
      <c r="BS37" s="630"/>
      <c r="BT37" s="630"/>
      <c r="BU37" s="631"/>
      <c r="BV37" s="632">
        <v>39458</v>
      </c>
      <c r="BW37" s="633"/>
      <c r="BX37" s="633"/>
      <c r="BY37" s="633"/>
      <c r="BZ37" s="633"/>
      <c r="CA37" s="633"/>
      <c r="CB37" s="674"/>
      <c r="CD37" s="629" t="s">
        <v>335</v>
      </c>
      <c r="CE37" s="630"/>
      <c r="CF37" s="630"/>
      <c r="CG37" s="630"/>
      <c r="CH37" s="630"/>
      <c r="CI37" s="630"/>
      <c r="CJ37" s="630"/>
      <c r="CK37" s="630"/>
      <c r="CL37" s="630"/>
      <c r="CM37" s="630"/>
      <c r="CN37" s="630"/>
      <c r="CO37" s="630"/>
      <c r="CP37" s="630"/>
      <c r="CQ37" s="631"/>
      <c r="CR37" s="632">
        <v>92628</v>
      </c>
      <c r="CS37" s="651"/>
      <c r="CT37" s="651"/>
      <c r="CU37" s="651"/>
      <c r="CV37" s="651"/>
      <c r="CW37" s="651"/>
      <c r="CX37" s="651"/>
      <c r="CY37" s="652"/>
      <c r="CZ37" s="635">
        <v>1.8</v>
      </c>
      <c r="DA37" s="653"/>
      <c r="DB37" s="653"/>
      <c r="DC37" s="654"/>
      <c r="DD37" s="638">
        <v>91417</v>
      </c>
      <c r="DE37" s="651"/>
      <c r="DF37" s="651"/>
      <c r="DG37" s="651"/>
      <c r="DH37" s="651"/>
      <c r="DI37" s="651"/>
      <c r="DJ37" s="651"/>
      <c r="DK37" s="652"/>
      <c r="DL37" s="638">
        <v>89559</v>
      </c>
      <c r="DM37" s="651"/>
      <c r="DN37" s="651"/>
      <c r="DO37" s="651"/>
      <c r="DP37" s="651"/>
      <c r="DQ37" s="651"/>
      <c r="DR37" s="651"/>
      <c r="DS37" s="651"/>
      <c r="DT37" s="651"/>
      <c r="DU37" s="651"/>
      <c r="DV37" s="652"/>
      <c r="DW37" s="635">
        <v>5.9</v>
      </c>
      <c r="DX37" s="653"/>
      <c r="DY37" s="653"/>
      <c r="DZ37" s="653"/>
      <c r="EA37" s="653"/>
      <c r="EB37" s="653"/>
      <c r="EC37" s="669"/>
    </row>
    <row r="38" spans="2:133" ht="11.25" customHeight="1">
      <c r="B38" s="629" t="s">
        <v>336</v>
      </c>
      <c r="C38" s="630"/>
      <c r="D38" s="630"/>
      <c r="E38" s="630"/>
      <c r="F38" s="630"/>
      <c r="G38" s="630"/>
      <c r="H38" s="630"/>
      <c r="I38" s="630"/>
      <c r="J38" s="630"/>
      <c r="K38" s="630"/>
      <c r="L38" s="630"/>
      <c r="M38" s="630"/>
      <c r="N38" s="630"/>
      <c r="O38" s="630"/>
      <c r="P38" s="630"/>
      <c r="Q38" s="631"/>
      <c r="R38" s="632">
        <v>104264</v>
      </c>
      <c r="S38" s="633"/>
      <c r="T38" s="633"/>
      <c r="U38" s="633"/>
      <c r="V38" s="633"/>
      <c r="W38" s="633"/>
      <c r="X38" s="633"/>
      <c r="Y38" s="634"/>
      <c r="Z38" s="663">
        <v>1.9</v>
      </c>
      <c r="AA38" s="663"/>
      <c r="AB38" s="663"/>
      <c r="AC38" s="663"/>
      <c r="AD38" s="664" t="s">
        <v>230</v>
      </c>
      <c r="AE38" s="664"/>
      <c r="AF38" s="664"/>
      <c r="AG38" s="664"/>
      <c r="AH38" s="664"/>
      <c r="AI38" s="664"/>
      <c r="AJ38" s="664"/>
      <c r="AK38" s="664"/>
      <c r="AL38" s="635" t="s">
        <v>175</v>
      </c>
      <c r="AM38" s="636"/>
      <c r="AN38" s="636"/>
      <c r="AO38" s="665"/>
      <c r="AQ38" s="670" t="s">
        <v>337</v>
      </c>
      <c r="AR38" s="671"/>
      <c r="AS38" s="671"/>
      <c r="AT38" s="671"/>
      <c r="AU38" s="671"/>
      <c r="AV38" s="671"/>
      <c r="AW38" s="671"/>
      <c r="AX38" s="671"/>
      <c r="AY38" s="672"/>
      <c r="AZ38" s="632" t="s">
        <v>230</v>
      </c>
      <c r="BA38" s="633"/>
      <c r="BB38" s="633"/>
      <c r="BC38" s="633"/>
      <c r="BD38" s="651"/>
      <c r="BE38" s="651"/>
      <c r="BF38" s="673"/>
      <c r="BG38" s="629" t="s">
        <v>338</v>
      </c>
      <c r="BH38" s="630"/>
      <c r="BI38" s="630"/>
      <c r="BJ38" s="630"/>
      <c r="BK38" s="630"/>
      <c r="BL38" s="630"/>
      <c r="BM38" s="630"/>
      <c r="BN38" s="630"/>
      <c r="BO38" s="630"/>
      <c r="BP38" s="630"/>
      <c r="BQ38" s="630"/>
      <c r="BR38" s="630"/>
      <c r="BS38" s="630"/>
      <c r="BT38" s="630"/>
      <c r="BU38" s="631"/>
      <c r="BV38" s="632">
        <v>338</v>
      </c>
      <c r="BW38" s="633"/>
      <c r="BX38" s="633"/>
      <c r="BY38" s="633"/>
      <c r="BZ38" s="633"/>
      <c r="CA38" s="633"/>
      <c r="CB38" s="674"/>
      <c r="CD38" s="629" t="s">
        <v>339</v>
      </c>
      <c r="CE38" s="630"/>
      <c r="CF38" s="630"/>
      <c r="CG38" s="630"/>
      <c r="CH38" s="630"/>
      <c r="CI38" s="630"/>
      <c r="CJ38" s="630"/>
      <c r="CK38" s="630"/>
      <c r="CL38" s="630"/>
      <c r="CM38" s="630"/>
      <c r="CN38" s="630"/>
      <c r="CO38" s="630"/>
      <c r="CP38" s="630"/>
      <c r="CQ38" s="631"/>
      <c r="CR38" s="632">
        <v>209251</v>
      </c>
      <c r="CS38" s="633"/>
      <c r="CT38" s="633"/>
      <c r="CU38" s="633"/>
      <c r="CV38" s="633"/>
      <c r="CW38" s="633"/>
      <c r="CX38" s="633"/>
      <c r="CY38" s="634"/>
      <c r="CZ38" s="635">
        <v>4</v>
      </c>
      <c r="DA38" s="653"/>
      <c r="DB38" s="653"/>
      <c r="DC38" s="654"/>
      <c r="DD38" s="638">
        <v>166635</v>
      </c>
      <c r="DE38" s="633"/>
      <c r="DF38" s="633"/>
      <c r="DG38" s="633"/>
      <c r="DH38" s="633"/>
      <c r="DI38" s="633"/>
      <c r="DJ38" s="633"/>
      <c r="DK38" s="634"/>
      <c r="DL38" s="638">
        <v>133077</v>
      </c>
      <c r="DM38" s="633"/>
      <c r="DN38" s="633"/>
      <c r="DO38" s="633"/>
      <c r="DP38" s="633"/>
      <c r="DQ38" s="633"/>
      <c r="DR38" s="633"/>
      <c r="DS38" s="633"/>
      <c r="DT38" s="633"/>
      <c r="DU38" s="633"/>
      <c r="DV38" s="634"/>
      <c r="DW38" s="635">
        <v>8.8000000000000007</v>
      </c>
      <c r="DX38" s="653"/>
      <c r="DY38" s="653"/>
      <c r="DZ38" s="653"/>
      <c r="EA38" s="653"/>
      <c r="EB38" s="653"/>
      <c r="EC38" s="669"/>
    </row>
    <row r="39" spans="2:133" ht="11.25" customHeight="1">
      <c r="B39" s="629" t="s">
        <v>340</v>
      </c>
      <c r="C39" s="630"/>
      <c r="D39" s="630"/>
      <c r="E39" s="630"/>
      <c r="F39" s="630"/>
      <c r="G39" s="630"/>
      <c r="H39" s="630"/>
      <c r="I39" s="630"/>
      <c r="J39" s="630"/>
      <c r="K39" s="630"/>
      <c r="L39" s="630"/>
      <c r="M39" s="630"/>
      <c r="N39" s="630"/>
      <c r="O39" s="630"/>
      <c r="P39" s="630"/>
      <c r="Q39" s="631"/>
      <c r="R39" s="632">
        <v>747659</v>
      </c>
      <c r="S39" s="633"/>
      <c r="T39" s="633"/>
      <c r="U39" s="633"/>
      <c r="V39" s="633"/>
      <c r="W39" s="633"/>
      <c r="X39" s="633"/>
      <c r="Y39" s="634"/>
      <c r="Z39" s="663">
        <v>13.7</v>
      </c>
      <c r="AA39" s="663"/>
      <c r="AB39" s="663"/>
      <c r="AC39" s="663"/>
      <c r="AD39" s="664" t="s">
        <v>175</v>
      </c>
      <c r="AE39" s="664"/>
      <c r="AF39" s="664"/>
      <c r="AG39" s="664"/>
      <c r="AH39" s="664"/>
      <c r="AI39" s="664"/>
      <c r="AJ39" s="664"/>
      <c r="AK39" s="664"/>
      <c r="AL39" s="635" t="s">
        <v>175</v>
      </c>
      <c r="AM39" s="636"/>
      <c r="AN39" s="636"/>
      <c r="AO39" s="665"/>
      <c r="AQ39" s="670" t="s">
        <v>341</v>
      </c>
      <c r="AR39" s="671"/>
      <c r="AS39" s="671"/>
      <c r="AT39" s="671"/>
      <c r="AU39" s="671"/>
      <c r="AV39" s="671"/>
      <c r="AW39" s="671"/>
      <c r="AX39" s="671"/>
      <c r="AY39" s="672"/>
      <c r="AZ39" s="632" t="s">
        <v>175</v>
      </c>
      <c r="BA39" s="633"/>
      <c r="BB39" s="633"/>
      <c r="BC39" s="633"/>
      <c r="BD39" s="651"/>
      <c r="BE39" s="651"/>
      <c r="BF39" s="673"/>
      <c r="BG39" s="629" t="s">
        <v>342</v>
      </c>
      <c r="BH39" s="630"/>
      <c r="BI39" s="630"/>
      <c r="BJ39" s="630"/>
      <c r="BK39" s="630"/>
      <c r="BL39" s="630"/>
      <c r="BM39" s="630"/>
      <c r="BN39" s="630"/>
      <c r="BO39" s="630"/>
      <c r="BP39" s="630"/>
      <c r="BQ39" s="630"/>
      <c r="BR39" s="630"/>
      <c r="BS39" s="630"/>
      <c r="BT39" s="630"/>
      <c r="BU39" s="631"/>
      <c r="BV39" s="632">
        <v>619</v>
      </c>
      <c r="BW39" s="633"/>
      <c r="BX39" s="633"/>
      <c r="BY39" s="633"/>
      <c r="BZ39" s="633"/>
      <c r="CA39" s="633"/>
      <c r="CB39" s="674"/>
      <c r="CD39" s="629" t="s">
        <v>343</v>
      </c>
      <c r="CE39" s="630"/>
      <c r="CF39" s="630"/>
      <c r="CG39" s="630"/>
      <c r="CH39" s="630"/>
      <c r="CI39" s="630"/>
      <c r="CJ39" s="630"/>
      <c r="CK39" s="630"/>
      <c r="CL39" s="630"/>
      <c r="CM39" s="630"/>
      <c r="CN39" s="630"/>
      <c r="CO39" s="630"/>
      <c r="CP39" s="630"/>
      <c r="CQ39" s="631"/>
      <c r="CR39" s="632">
        <v>327301</v>
      </c>
      <c r="CS39" s="651"/>
      <c r="CT39" s="651"/>
      <c r="CU39" s="651"/>
      <c r="CV39" s="651"/>
      <c r="CW39" s="651"/>
      <c r="CX39" s="651"/>
      <c r="CY39" s="652"/>
      <c r="CZ39" s="635">
        <v>6.2</v>
      </c>
      <c r="DA39" s="653"/>
      <c r="DB39" s="653"/>
      <c r="DC39" s="654"/>
      <c r="DD39" s="638">
        <v>214021</v>
      </c>
      <c r="DE39" s="651"/>
      <c r="DF39" s="651"/>
      <c r="DG39" s="651"/>
      <c r="DH39" s="651"/>
      <c r="DI39" s="651"/>
      <c r="DJ39" s="651"/>
      <c r="DK39" s="652"/>
      <c r="DL39" s="638" t="s">
        <v>230</v>
      </c>
      <c r="DM39" s="651"/>
      <c r="DN39" s="651"/>
      <c r="DO39" s="651"/>
      <c r="DP39" s="651"/>
      <c r="DQ39" s="651"/>
      <c r="DR39" s="651"/>
      <c r="DS39" s="651"/>
      <c r="DT39" s="651"/>
      <c r="DU39" s="651"/>
      <c r="DV39" s="652"/>
      <c r="DW39" s="635" t="s">
        <v>230</v>
      </c>
      <c r="DX39" s="653"/>
      <c r="DY39" s="653"/>
      <c r="DZ39" s="653"/>
      <c r="EA39" s="653"/>
      <c r="EB39" s="653"/>
      <c r="EC39" s="669"/>
    </row>
    <row r="40" spans="2:133" ht="11.25" customHeight="1">
      <c r="B40" s="629" t="s">
        <v>344</v>
      </c>
      <c r="C40" s="630"/>
      <c r="D40" s="630"/>
      <c r="E40" s="630"/>
      <c r="F40" s="630"/>
      <c r="G40" s="630"/>
      <c r="H40" s="630"/>
      <c r="I40" s="630"/>
      <c r="J40" s="630"/>
      <c r="K40" s="630"/>
      <c r="L40" s="630"/>
      <c r="M40" s="630"/>
      <c r="N40" s="630"/>
      <c r="O40" s="630"/>
      <c r="P40" s="630"/>
      <c r="Q40" s="631"/>
      <c r="R40" s="632" t="s">
        <v>230</v>
      </c>
      <c r="S40" s="633"/>
      <c r="T40" s="633"/>
      <c r="U40" s="633"/>
      <c r="V40" s="633"/>
      <c r="W40" s="633"/>
      <c r="X40" s="633"/>
      <c r="Y40" s="634"/>
      <c r="Z40" s="663" t="s">
        <v>230</v>
      </c>
      <c r="AA40" s="663"/>
      <c r="AB40" s="663"/>
      <c r="AC40" s="663"/>
      <c r="AD40" s="664" t="s">
        <v>230</v>
      </c>
      <c r="AE40" s="664"/>
      <c r="AF40" s="664"/>
      <c r="AG40" s="664"/>
      <c r="AH40" s="664"/>
      <c r="AI40" s="664"/>
      <c r="AJ40" s="664"/>
      <c r="AK40" s="664"/>
      <c r="AL40" s="635" t="s">
        <v>175</v>
      </c>
      <c r="AM40" s="636"/>
      <c r="AN40" s="636"/>
      <c r="AO40" s="665"/>
      <c r="AQ40" s="670" t="s">
        <v>345</v>
      </c>
      <c r="AR40" s="671"/>
      <c r="AS40" s="671"/>
      <c r="AT40" s="671"/>
      <c r="AU40" s="671"/>
      <c r="AV40" s="671"/>
      <c r="AW40" s="671"/>
      <c r="AX40" s="671"/>
      <c r="AY40" s="672"/>
      <c r="AZ40" s="632" t="s">
        <v>175</v>
      </c>
      <c r="BA40" s="633"/>
      <c r="BB40" s="633"/>
      <c r="BC40" s="633"/>
      <c r="BD40" s="651"/>
      <c r="BE40" s="651"/>
      <c r="BF40" s="673"/>
      <c r="BG40" s="675" t="s">
        <v>346</v>
      </c>
      <c r="BH40" s="676"/>
      <c r="BI40" s="676"/>
      <c r="BJ40" s="676"/>
      <c r="BK40" s="676"/>
      <c r="BL40" s="224"/>
      <c r="BM40" s="630" t="s">
        <v>347</v>
      </c>
      <c r="BN40" s="630"/>
      <c r="BO40" s="630"/>
      <c r="BP40" s="630"/>
      <c r="BQ40" s="630"/>
      <c r="BR40" s="630"/>
      <c r="BS40" s="630"/>
      <c r="BT40" s="630"/>
      <c r="BU40" s="631"/>
      <c r="BV40" s="632">
        <v>80</v>
      </c>
      <c r="BW40" s="633"/>
      <c r="BX40" s="633"/>
      <c r="BY40" s="633"/>
      <c r="BZ40" s="633"/>
      <c r="CA40" s="633"/>
      <c r="CB40" s="674"/>
      <c r="CD40" s="629" t="s">
        <v>348</v>
      </c>
      <c r="CE40" s="630"/>
      <c r="CF40" s="630"/>
      <c r="CG40" s="630"/>
      <c r="CH40" s="630"/>
      <c r="CI40" s="630"/>
      <c r="CJ40" s="630"/>
      <c r="CK40" s="630"/>
      <c r="CL40" s="630"/>
      <c r="CM40" s="630"/>
      <c r="CN40" s="630"/>
      <c r="CO40" s="630"/>
      <c r="CP40" s="630"/>
      <c r="CQ40" s="631"/>
      <c r="CR40" s="632" t="s">
        <v>175</v>
      </c>
      <c r="CS40" s="633"/>
      <c r="CT40" s="633"/>
      <c r="CU40" s="633"/>
      <c r="CV40" s="633"/>
      <c r="CW40" s="633"/>
      <c r="CX40" s="633"/>
      <c r="CY40" s="634"/>
      <c r="CZ40" s="635" t="s">
        <v>175</v>
      </c>
      <c r="DA40" s="653"/>
      <c r="DB40" s="653"/>
      <c r="DC40" s="654"/>
      <c r="DD40" s="638" t="s">
        <v>175</v>
      </c>
      <c r="DE40" s="633"/>
      <c r="DF40" s="633"/>
      <c r="DG40" s="633"/>
      <c r="DH40" s="633"/>
      <c r="DI40" s="633"/>
      <c r="DJ40" s="633"/>
      <c r="DK40" s="634"/>
      <c r="DL40" s="638" t="s">
        <v>230</v>
      </c>
      <c r="DM40" s="633"/>
      <c r="DN40" s="633"/>
      <c r="DO40" s="633"/>
      <c r="DP40" s="633"/>
      <c r="DQ40" s="633"/>
      <c r="DR40" s="633"/>
      <c r="DS40" s="633"/>
      <c r="DT40" s="633"/>
      <c r="DU40" s="633"/>
      <c r="DV40" s="634"/>
      <c r="DW40" s="635" t="s">
        <v>230</v>
      </c>
      <c r="DX40" s="653"/>
      <c r="DY40" s="653"/>
      <c r="DZ40" s="653"/>
      <c r="EA40" s="653"/>
      <c r="EB40" s="653"/>
      <c r="EC40" s="669"/>
    </row>
    <row r="41" spans="2:133" ht="11.25" customHeight="1">
      <c r="B41" s="629" t="s">
        <v>349</v>
      </c>
      <c r="C41" s="630"/>
      <c r="D41" s="630"/>
      <c r="E41" s="630"/>
      <c r="F41" s="630"/>
      <c r="G41" s="630"/>
      <c r="H41" s="630"/>
      <c r="I41" s="630"/>
      <c r="J41" s="630"/>
      <c r="K41" s="630"/>
      <c r="L41" s="630"/>
      <c r="M41" s="630"/>
      <c r="N41" s="630"/>
      <c r="O41" s="630"/>
      <c r="P41" s="630"/>
      <c r="Q41" s="631"/>
      <c r="R41" s="632" t="s">
        <v>230</v>
      </c>
      <c r="S41" s="633"/>
      <c r="T41" s="633"/>
      <c r="U41" s="633"/>
      <c r="V41" s="633"/>
      <c r="W41" s="633"/>
      <c r="X41" s="633"/>
      <c r="Y41" s="634"/>
      <c r="Z41" s="663" t="s">
        <v>175</v>
      </c>
      <c r="AA41" s="663"/>
      <c r="AB41" s="663"/>
      <c r="AC41" s="663"/>
      <c r="AD41" s="664" t="s">
        <v>230</v>
      </c>
      <c r="AE41" s="664"/>
      <c r="AF41" s="664"/>
      <c r="AG41" s="664"/>
      <c r="AH41" s="664"/>
      <c r="AI41" s="664"/>
      <c r="AJ41" s="664"/>
      <c r="AK41" s="664"/>
      <c r="AL41" s="635" t="s">
        <v>175</v>
      </c>
      <c r="AM41" s="636"/>
      <c r="AN41" s="636"/>
      <c r="AO41" s="665"/>
      <c r="AQ41" s="670" t="s">
        <v>350</v>
      </c>
      <c r="AR41" s="671"/>
      <c r="AS41" s="671"/>
      <c r="AT41" s="671"/>
      <c r="AU41" s="671"/>
      <c r="AV41" s="671"/>
      <c r="AW41" s="671"/>
      <c r="AX41" s="671"/>
      <c r="AY41" s="672"/>
      <c r="AZ41" s="632">
        <v>32028</v>
      </c>
      <c r="BA41" s="633"/>
      <c r="BB41" s="633"/>
      <c r="BC41" s="633"/>
      <c r="BD41" s="651"/>
      <c r="BE41" s="651"/>
      <c r="BF41" s="673"/>
      <c r="BG41" s="675"/>
      <c r="BH41" s="676"/>
      <c r="BI41" s="676"/>
      <c r="BJ41" s="676"/>
      <c r="BK41" s="676"/>
      <c r="BL41" s="224"/>
      <c r="BM41" s="630" t="s">
        <v>351</v>
      </c>
      <c r="BN41" s="630"/>
      <c r="BO41" s="630"/>
      <c r="BP41" s="630"/>
      <c r="BQ41" s="630"/>
      <c r="BR41" s="630"/>
      <c r="BS41" s="630"/>
      <c r="BT41" s="630"/>
      <c r="BU41" s="631"/>
      <c r="BV41" s="632">
        <v>4</v>
      </c>
      <c r="BW41" s="633"/>
      <c r="BX41" s="633"/>
      <c r="BY41" s="633"/>
      <c r="BZ41" s="633"/>
      <c r="CA41" s="633"/>
      <c r="CB41" s="674"/>
      <c r="CD41" s="629" t="s">
        <v>352</v>
      </c>
      <c r="CE41" s="630"/>
      <c r="CF41" s="630"/>
      <c r="CG41" s="630"/>
      <c r="CH41" s="630"/>
      <c r="CI41" s="630"/>
      <c r="CJ41" s="630"/>
      <c r="CK41" s="630"/>
      <c r="CL41" s="630"/>
      <c r="CM41" s="630"/>
      <c r="CN41" s="630"/>
      <c r="CO41" s="630"/>
      <c r="CP41" s="630"/>
      <c r="CQ41" s="631"/>
      <c r="CR41" s="632" t="s">
        <v>230</v>
      </c>
      <c r="CS41" s="651"/>
      <c r="CT41" s="651"/>
      <c r="CU41" s="651"/>
      <c r="CV41" s="651"/>
      <c r="CW41" s="651"/>
      <c r="CX41" s="651"/>
      <c r="CY41" s="652"/>
      <c r="CZ41" s="635" t="s">
        <v>230</v>
      </c>
      <c r="DA41" s="653"/>
      <c r="DB41" s="653"/>
      <c r="DC41" s="654"/>
      <c r="DD41" s="638" t="s">
        <v>230</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c r="B42" s="629" t="s">
        <v>353</v>
      </c>
      <c r="C42" s="630"/>
      <c r="D42" s="630"/>
      <c r="E42" s="630"/>
      <c r="F42" s="630"/>
      <c r="G42" s="630"/>
      <c r="H42" s="630"/>
      <c r="I42" s="630"/>
      <c r="J42" s="630"/>
      <c r="K42" s="630"/>
      <c r="L42" s="630"/>
      <c r="M42" s="630"/>
      <c r="N42" s="630"/>
      <c r="O42" s="630"/>
      <c r="P42" s="630"/>
      <c r="Q42" s="631"/>
      <c r="R42" s="632">
        <v>36607</v>
      </c>
      <c r="S42" s="633"/>
      <c r="T42" s="633"/>
      <c r="U42" s="633"/>
      <c r="V42" s="633"/>
      <c r="W42" s="633"/>
      <c r="X42" s="633"/>
      <c r="Y42" s="634"/>
      <c r="Z42" s="663">
        <v>0.7</v>
      </c>
      <c r="AA42" s="663"/>
      <c r="AB42" s="663"/>
      <c r="AC42" s="663"/>
      <c r="AD42" s="664" t="s">
        <v>230</v>
      </c>
      <c r="AE42" s="664"/>
      <c r="AF42" s="664"/>
      <c r="AG42" s="664"/>
      <c r="AH42" s="664"/>
      <c r="AI42" s="664"/>
      <c r="AJ42" s="664"/>
      <c r="AK42" s="664"/>
      <c r="AL42" s="635" t="s">
        <v>175</v>
      </c>
      <c r="AM42" s="636"/>
      <c r="AN42" s="636"/>
      <c r="AO42" s="665"/>
      <c r="AQ42" s="666" t="s">
        <v>354</v>
      </c>
      <c r="AR42" s="667"/>
      <c r="AS42" s="667"/>
      <c r="AT42" s="667"/>
      <c r="AU42" s="667"/>
      <c r="AV42" s="667"/>
      <c r="AW42" s="667"/>
      <c r="AX42" s="667"/>
      <c r="AY42" s="668"/>
      <c r="AZ42" s="616">
        <v>125047</v>
      </c>
      <c r="BA42" s="655"/>
      <c r="BB42" s="655"/>
      <c r="BC42" s="655"/>
      <c r="BD42" s="617"/>
      <c r="BE42" s="617"/>
      <c r="BF42" s="661"/>
      <c r="BG42" s="677"/>
      <c r="BH42" s="678"/>
      <c r="BI42" s="678"/>
      <c r="BJ42" s="678"/>
      <c r="BK42" s="678"/>
      <c r="BL42" s="225"/>
      <c r="BM42" s="614" t="s">
        <v>355</v>
      </c>
      <c r="BN42" s="614"/>
      <c r="BO42" s="614"/>
      <c r="BP42" s="614"/>
      <c r="BQ42" s="614"/>
      <c r="BR42" s="614"/>
      <c r="BS42" s="614"/>
      <c r="BT42" s="614"/>
      <c r="BU42" s="615"/>
      <c r="BV42" s="616">
        <v>338</v>
      </c>
      <c r="BW42" s="655"/>
      <c r="BX42" s="655"/>
      <c r="BY42" s="655"/>
      <c r="BZ42" s="655"/>
      <c r="CA42" s="655"/>
      <c r="CB42" s="662"/>
      <c r="CD42" s="629" t="s">
        <v>356</v>
      </c>
      <c r="CE42" s="630"/>
      <c r="CF42" s="630"/>
      <c r="CG42" s="630"/>
      <c r="CH42" s="630"/>
      <c r="CI42" s="630"/>
      <c r="CJ42" s="630"/>
      <c r="CK42" s="630"/>
      <c r="CL42" s="630"/>
      <c r="CM42" s="630"/>
      <c r="CN42" s="630"/>
      <c r="CO42" s="630"/>
      <c r="CP42" s="630"/>
      <c r="CQ42" s="631"/>
      <c r="CR42" s="632">
        <v>2200900</v>
      </c>
      <c r="CS42" s="633"/>
      <c r="CT42" s="633"/>
      <c r="CU42" s="633"/>
      <c r="CV42" s="633"/>
      <c r="CW42" s="633"/>
      <c r="CX42" s="633"/>
      <c r="CY42" s="634"/>
      <c r="CZ42" s="635">
        <v>41.9</v>
      </c>
      <c r="DA42" s="636"/>
      <c r="DB42" s="636"/>
      <c r="DC42" s="637"/>
      <c r="DD42" s="638">
        <v>299765</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c r="B43" s="613" t="s">
        <v>357</v>
      </c>
      <c r="C43" s="614"/>
      <c r="D43" s="614"/>
      <c r="E43" s="614"/>
      <c r="F43" s="614"/>
      <c r="G43" s="614"/>
      <c r="H43" s="614"/>
      <c r="I43" s="614"/>
      <c r="J43" s="614"/>
      <c r="K43" s="614"/>
      <c r="L43" s="614"/>
      <c r="M43" s="614"/>
      <c r="N43" s="614"/>
      <c r="O43" s="614"/>
      <c r="P43" s="614"/>
      <c r="Q43" s="615"/>
      <c r="R43" s="616">
        <v>5466490</v>
      </c>
      <c r="S43" s="655"/>
      <c r="T43" s="655"/>
      <c r="U43" s="655"/>
      <c r="V43" s="655"/>
      <c r="W43" s="655"/>
      <c r="X43" s="655"/>
      <c r="Y43" s="656"/>
      <c r="Z43" s="657">
        <v>100</v>
      </c>
      <c r="AA43" s="657"/>
      <c r="AB43" s="657"/>
      <c r="AC43" s="657"/>
      <c r="AD43" s="658">
        <v>1476294</v>
      </c>
      <c r="AE43" s="658"/>
      <c r="AF43" s="658"/>
      <c r="AG43" s="658"/>
      <c r="AH43" s="658"/>
      <c r="AI43" s="658"/>
      <c r="AJ43" s="658"/>
      <c r="AK43" s="658"/>
      <c r="AL43" s="619">
        <v>100</v>
      </c>
      <c r="AM43" s="659"/>
      <c r="AN43" s="659"/>
      <c r="AO43" s="660"/>
      <c r="CD43" s="629" t="s">
        <v>358</v>
      </c>
      <c r="CE43" s="630"/>
      <c r="CF43" s="630"/>
      <c r="CG43" s="630"/>
      <c r="CH43" s="630"/>
      <c r="CI43" s="630"/>
      <c r="CJ43" s="630"/>
      <c r="CK43" s="630"/>
      <c r="CL43" s="630"/>
      <c r="CM43" s="630"/>
      <c r="CN43" s="630"/>
      <c r="CO43" s="630"/>
      <c r="CP43" s="630"/>
      <c r="CQ43" s="631"/>
      <c r="CR43" s="632">
        <v>9829</v>
      </c>
      <c r="CS43" s="651"/>
      <c r="CT43" s="651"/>
      <c r="CU43" s="651"/>
      <c r="CV43" s="651"/>
      <c r="CW43" s="651"/>
      <c r="CX43" s="651"/>
      <c r="CY43" s="652"/>
      <c r="CZ43" s="635">
        <v>0.2</v>
      </c>
      <c r="DA43" s="653"/>
      <c r="DB43" s="653"/>
      <c r="DC43" s="654"/>
      <c r="DD43" s="638">
        <v>9829</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c r="CD44" s="645" t="s">
        <v>306</v>
      </c>
      <c r="CE44" s="646"/>
      <c r="CF44" s="629" t="s">
        <v>359</v>
      </c>
      <c r="CG44" s="630"/>
      <c r="CH44" s="630"/>
      <c r="CI44" s="630"/>
      <c r="CJ44" s="630"/>
      <c r="CK44" s="630"/>
      <c r="CL44" s="630"/>
      <c r="CM44" s="630"/>
      <c r="CN44" s="630"/>
      <c r="CO44" s="630"/>
      <c r="CP44" s="630"/>
      <c r="CQ44" s="631"/>
      <c r="CR44" s="632">
        <v>807350</v>
      </c>
      <c r="CS44" s="633"/>
      <c r="CT44" s="633"/>
      <c r="CU44" s="633"/>
      <c r="CV44" s="633"/>
      <c r="CW44" s="633"/>
      <c r="CX44" s="633"/>
      <c r="CY44" s="634"/>
      <c r="CZ44" s="635">
        <v>15.4</v>
      </c>
      <c r="DA44" s="636"/>
      <c r="DB44" s="636"/>
      <c r="DC44" s="637"/>
      <c r="DD44" s="638">
        <v>112250</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c r="B45" s="215" t="s">
        <v>360</v>
      </c>
      <c r="CD45" s="647"/>
      <c r="CE45" s="648"/>
      <c r="CF45" s="629" t="s">
        <v>361</v>
      </c>
      <c r="CG45" s="630"/>
      <c r="CH45" s="630"/>
      <c r="CI45" s="630"/>
      <c r="CJ45" s="630"/>
      <c r="CK45" s="630"/>
      <c r="CL45" s="630"/>
      <c r="CM45" s="630"/>
      <c r="CN45" s="630"/>
      <c r="CO45" s="630"/>
      <c r="CP45" s="630"/>
      <c r="CQ45" s="631"/>
      <c r="CR45" s="632">
        <v>77614</v>
      </c>
      <c r="CS45" s="651"/>
      <c r="CT45" s="651"/>
      <c r="CU45" s="651"/>
      <c r="CV45" s="651"/>
      <c r="CW45" s="651"/>
      <c r="CX45" s="651"/>
      <c r="CY45" s="652"/>
      <c r="CZ45" s="635">
        <v>1.5</v>
      </c>
      <c r="DA45" s="653"/>
      <c r="DB45" s="653"/>
      <c r="DC45" s="654"/>
      <c r="DD45" s="638">
        <v>25290</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c r="B46" s="226" t="s">
        <v>362</v>
      </c>
      <c r="CD46" s="647"/>
      <c r="CE46" s="648"/>
      <c r="CF46" s="629" t="s">
        <v>363</v>
      </c>
      <c r="CG46" s="630"/>
      <c r="CH46" s="630"/>
      <c r="CI46" s="630"/>
      <c r="CJ46" s="630"/>
      <c r="CK46" s="630"/>
      <c r="CL46" s="630"/>
      <c r="CM46" s="630"/>
      <c r="CN46" s="630"/>
      <c r="CO46" s="630"/>
      <c r="CP46" s="630"/>
      <c r="CQ46" s="631"/>
      <c r="CR46" s="632">
        <v>729736</v>
      </c>
      <c r="CS46" s="633"/>
      <c r="CT46" s="633"/>
      <c r="CU46" s="633"/>
      <c r="CV46" s="633"/>
      <c r="CW46" s="633"/>
      <c r="CX46" s="633"/>
      <c r="CY46" s="634"/>
      <c r="CZ46" s="635">
        <v>13.9</v>
      </c>
      <c r="DA46" s="636"/>
      <c r="DB46" s="636"/>
      <c r="DC46" s="637"/>
      <c r="DD46" s="638">
        <v>86960</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c r="B47" s="226" t="s">
        <v>364</v>
      </c>
      <c r="CD47" s="647"/>
      <c r="CE47" s="648"/>
      <c r="CF47" s="629" t="s">
        <v>365</v>
      </c>
      <c r="CG47" s="630"/>
      <c r="CH47" s="630"/>
      <c r="CI47" s="630"/>
      <c r="CJ47" s="630"/>
      <c r="CK47" s="630"/>
      <c r="CL47" s="630"/>
      <c r="CM47" s="630"/>
      <c r="CN47" s="630"/>
      <c r="CO47" s="630"/>
      <c r="CP47" s="630"/>
      <c r="CQ47" s="631"/>
      <c r="CR47" s="632">
        <v>1393550</v>
      </c>
      <c r="CS47" s="651"/>
      <c r="CT47" s="651"/>
      <c r="CU47" s="651"/>
      <c r="CV47" s="651"/>
      <c r="CW47" s="651"/>
      <c r="CX47" s="651"/>
      <c r="CY47" s="652"/>
      <c r="CZ47" s="635">
        <v>26.5</v>
      </c>
      <c r="DA47" s="653"/>
      <c r="DB47" s="653"/>
      <c r="DC47" s="654"/>
      <c r="DD47" s="638">
        <v>187515</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c r="B48" s="226"/>
      <c r="CD48" s="649"/>
      <c r="CE48" s="650"/>
      <c r="CF48" s="629" t="s">
        <v>366</v>
      </c>
      <c r="CG48" s="630"/>
      <c r="CH48" s="630"/>
      <c r="CI48" s="630"/>
      <c r="CJ48" s="630"/>
      <c r="CK48" s="630"/>
      <c r="CL48" s="630"/>
      <c r="CM48" s="630"/>
      <c r="CN48" s="630"/>
      <c r="CO48" s="630"/>
      <c r="CP48" s="630"/>
      <c r="CQ48" s="631"/>
      <c r="CR48" s="632" t="s">
        <v>175</v>
      </c>
      <c r="CS48" s="633"/>
      <c r="CT48" s="633"/>
      <c r="CU48" s="633"/>
      <c r="CV48" s="633"/>
      <c r="CW48" s="633"/>
      <c r="CX48" s="633"/>
      <c r="CY48" s="634"/>
      <c r="CZ48" s="635" t="s">
        <v>175</v>
      </c>
      <c r="DA48" s="636"/>
      <c r="DB48" s="636"/>
      <c r="DC48" s="637"/>
      <c r="DD48" s="638" t="s">
        <v>175</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c r="B49" s="226"/>
      <c r="CD49" s="613" t="s">
        <v>367</v>
      </c>
      <c r="CE49" s="614"/>
      <c r="CF49" s="614"/>
      <c r="CG49" s="614"/>
      <c r="CH49" s="614"/>
      <c r="CI49" s="614"/>
      <c r="CJ49" s="614"/>
      <c r="CK49" s="614"/>
      <c r="CL49" s="614"/>
      <c r="CM49" s="614"/>
      <c r="CN49" s="614"/>
      <c r="CO49" s="614"/>
      <c r="CP49" s="614"/>
      <c r="CQ49" s="615"/>
      <c r="CR49" s="616">
        <v>5257207</v>
      </c>
      <c r="CS49" s="617"/>
      <c r="CT49" s="617"/>
      <c r="CU49" s="617"/>
      <c r="CV49" s="617"/>
      <c r="CW49" s="617"/>
      <c r="CX49" s="617"/>
      <c r="CY49" s="618"/>
      <c r="CZ49" s="619">
        <v>100</v>
      </c>
      <c r="DA49" s="620"/>
      <c r="DB49" s="620"/>
      <c r="DC49" s="621"/>
      <c r="DD49" s="622">
        <v>2361723</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NNNuI+PHj3hIa0zZGJSBdPmZn3/A0McFL+73Uqaf23xNCgYRVjC9qbIxgJ3IYy3Ek6pidyXYJpYrYWlrUecz9Q==" saltValue="5CwxgjahkD3FAfxujTv3X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ht="11.25" customHeight="1" thickBot="1">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c r="A2" s="233" t="s">
        <v>368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3" t="s">
        <v>369</v>
      </c>
      <c r="DK2" s="1114"/>
      <c r="DL2" s="1114"/>
      <c r="DM2" s="1114"/>
      <c r="DN2" s="1114"/>
      <c r="DO2" s="1115"/>
      <c r="DP2" s="229"/>
      <c r="DQ2" s="1113" t="s">
        <v>370</v>
      </c>
      <c r="DR2" s="1114"/>
      <c r="DS2" s="1114"/>
      <c r="DT2" s="1114"/>
      <c r="DU2" s="1114"/>
      <c r="DV2" s="1114"/>
      <c r="DW2" s="1114"/>
      <c r="DX2" s="1114"/>
      <c r="DY2" s="1114"/>
      <c r="DZ2" s="1115"/>
      <c r="EA2" s="231"/>
    </row>
    <row r="3" spans="1:131" ht="11.25" customHeight="1">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c r="A4" s="1066" t="s">
        <v>371</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34"/>
      <c r="BA4" s="234"/>
      <c r="BB4" s="234"/>
      <c r="BC4" s="234"/>
      <c r="BD4" s="234"/>
      <c r="BE4" s="235"/>
      <c r="BF4" s="235"/>
      <c r="BG4" s="235"/>
      <c r="BH4" s="235"/>
      <c r="BI4" s="235"/>
      <c r="BJ4" s="235"/>
      <c r="BK4" s="235"/>
      <c r="BL4" s="235"/>
      <c r="BM4" s="235"/>
      <c r="BN4" s="235"/>
      <c r="BO4" s="235"/>
      <c r="BP4" s="235"/>
      <c r="BQ4" s="234" t="s">
        <v>372</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c r="A5" s="1002" t="s">
        <v>373</v>
      </c>
      <c r="B5" s="1003"/>
      <c r="C5" s="1003"/>
      <c r="D5" s="1003"/>
      <c r="E5" s="1003"/>
      <c r="F5" s="1003"/>
      <c r="G5" s="1003"/>
      <c r="H5" s="1003"/>
      <c r="I5" s="1003"/>
      <c r="J5" s="1003"/>
      <c r="K5" s="1003"/>
      <c r="L5" s="1003"/>
      <c r="M5" s="1003"/>
      <c r="N5" s="1003"/>
      <c r="O5" s="1003"/>
      <c r="P5" s="1004"/>
      <c r="Q5" s="1008" t="s">
        <v>374</v>
      </c>
      <c r="R5" s="1009"/>
      <c r="S5" s="1009"/>
      <c r="T5" s="1009"/>
      <c r="U5" s="1010"/>
      <c r="V5" s="1008" t="s">
        <v>375</v>
      </c>
      <c r="W5" s="1009"/>
      <c r="X5" s="1009"/>
      <c r="Y5" s="1009"/>
      <c r="Z5" s="1010"/>
      <c r="AA5" s="1008" t="s">
        <v>376</v>
      </c>
      <c r="AB5" s="1009"/>
      <c r="AC5" s="1009"/>
      <c r="AD5" s="1009"/>
      <c r="AE5" s="1009"/>
      <c r="AF5" s="1116" t="s">
        <v>377</v>
      </c>
      <c r="AG5" s="1009"/>
      <c r="AH5" s="1009"/>
      <c r="AI5" s="1009"/>
      <c r="AJ5" s="1022"/>
      <c r="AK5" s="1009" t="s">
        <v>378</v>
      </c>
      <c r="AL5" s="1009"/>
      <c r="AM5" s="1009"/>
      <c r="AN5" s="1009"/>
      <c r="AO5" s="1010"/>
      <c r="AP5" s="1008" t="s">
        <v>379</v>
      </c>
      <c r="AQ5" s="1009"/>
      <c r="AR5" s="1009"/>
      <c r="AS5" s="1009"/>
      <c r="AT5" s="1010"/>
      <c r="AU5" s="1008" t="s">
        <v>380</v>
      </c>
      <c r="AV5" s="1009"/>
      <c r="AW5" s="1009"/>
      <c r="AX5" s="1009"/>
      <c r="AY5" s="1022"/>
      <c r="AZ5" s="234"/>
      <c r="BA5" s="234"/>
      <c r="BB5" s="234"/>
      <c r="BC5" s="234"/>
      <c r="BD5" s="234"/>
      <c r="BE5" s="235"/>
      <c r="BF5" s="235"/>
      <c r="BG5" s="235"/>
      <c r="BH5" s="235"/>
      <c r="BI5" s="235"/>
      <c r="BJ5" s="235"/>
      <c r="BK5" s="235"/>
      <c r="BL5" s="235"/>
      <c r="BM5" s="235"/>
      <c r="BN5" s="235"/>
      <c r="BO5" s="235"/>
      <c r="BP5" s="235"/>
      <c r="BQ5" s="1002" t="s">
        <v>381</v>
      </c>
      <c r="BR5" s="1003"/>
      <c r="BS5" s="1003"/>
      <c r="BT5" s="1003"/>
      <c r="BU5" s="1003"/>
      <c r="BV5" s="1003"/>
      <c r="BW5" s="1003"/>
      <c r="BX5" s="1003"/>
      <c r="BY5" s="1003"/>
      <c r="BZ5" s="1003"/>
      <c r="CA5" s="1003"/>
      <c r="CB5" s="1003"/>
      <c r="CC5" s="1003"/>
      <c r="CD5" s="1003"/>
      <c r="CE5" s="1003"/>
      <c r="CF5" s="1003"/>
      <c r="CG5" s="1004"/>
      <c r="CH5" s="1008" t="s">
        <v>382</v>
      </c>
      <c r="CI5" s="1009"/>
      <c r="CJ5" s="1009"/>
      <c r="CK5" s="1009"/>
      <c r="CL5" s="1010"/>
      <c r="CM5" s="1008" t="s">
        <v>383</v>
      </c>
      <c r="CN5" s="1009"/>
      <c r="CO5" s="1009"/>
      <c r="CP5" s="1009"/>
      <c r="CQ5" s="1010"/>
      <c r="CR5" s="1008" t="s">
        <v>384</v>
      </c>
      <c r="CS5" s="1009"/>
      <c r="CT5" s="1009"/>
      <c r="CU5" s="1009"/>
      <c r="CV5" s="1010"/>
      <c r="CW5" s="1008" t="s">
        <v>385</v>
      </c>
      <c r="CX5" s="1009"/>
      <c r="CY5" s="1009"/>
      <c r="CZ5" s="1009"/>
      <c r="DA5" s="1010"/>
      <c r="DB5" s="1008" t="s">
        <v>386</v>
      </c>
      <c r="DC5" s="1009"/>
      <c r="DD5" s="1009"/>
      <c r="DE5" s="1009"/>
      <c r="DF5" s="1010"/>
      <c r="DG5" s="1101" t="s">
        <v>387</v>
      </c>
      <c r="DH5" s="1102"/>
      <c r="DI5" s="1102"/>
      <c r="DJ5" s="1102"/>
      <c r="DK5" s="1103"/>
      <c r="DL5" s="1101" t="s">
        <v>388</v>
      </c>
      <c r="DM5" s="1102"/>
      <c r="DN5" s="1102"/>
      <c r="DO5" s="1102"/>
      <c r="DP5" s="1103"/>
      <c r="DQ5" s="1008" t="s">
        <v>389</v>
      </c>
      <c r="DR5" s="1009"/>
      <c r="DS5" s="1009"/>
      <c r="DT5" s="1009"/>
      <c r="DU5" s="1010"/>
      <c r="DV5" s="1008" t="s">
        <v>380</v>
      </c>
      <c r="DW5" s="1009"/>
      <c r="DX5" s="1009"/>
      <c r="DY5" s="1009"/>
      <c r="DZ5" s="1022"/>
      <c r="EA5" s="236"/>
    </row>
    <row r="6" spans="1:131" s="237" customFormat="1" ht="26.25" customHeight="1" thickBot="1">
      <c r="A6" s="1005"/>
      <c r="B6" s="1006"/>
      <c r="C6" s="1006"/>
      <c r="D6" s="1006"/>
      <c r="E6" s="1006"/>
      <c r="F6" s="1006"/>
      <c r="G6" s="1006"/>
      <c r="H6" s="1006"/>
      <c r="I6" s="1006"/>
      <c r="J6" s="1006"/>
      <c r="K6" s="1006"/>
      <c r="L6" s="1006"/>
      <c r="M6" s="1006"/>
      <c r="N6" s="1006"/>
      <c r="O6" s="1006"/>
      <c r="P6" s="1007"/>
      <c r="Q6" s="1011"/>
      <c r="R6" s="1012"/>
      <c r="S6" s="1012"/>
      <c r="T6" s="1012"/>
      <c r="U6" s="1013"/>
      <c r="V6" s="1011"/>
      <c r="W6" s="1012"/>
      <c r="X6" s="1012"/>
      <c r="Y6" s="1012"/>
      <c r="Z6" s="1013"/>
      <c r="AA6" s="1011"/>
      <c r="AB6" s="1012"/>
      <c r="AC6" s="1012"/>
      <c r="AD6" s="1012"/>
      <c r="AE6" s="1012"/>
      <c r="AF6" s="1117"/>
      <c r="AG6" s="1012"/>
      <c r="AH6" s="1012"/>
      <c r="AI6" s="1012"/>
      <c r="AJ6" s="1023"/>
      <c r="AK6" s="1012"/>
      <c r="AL6" s="1012"/>
      <c r="AM6" s="1012"/>
      <c r="AN6" s="1012"/>
      <c r="AO6" s="1013"/>
      <c r="AP6" s="1011"/>
      <c r="AQ6" s="1012"/>
      <c r="AR6" s="1012"/>
      <c r="AS6" s="1012"/>
      <c r="AT6" s="1013"/>
      <c r="AU6" s="1011"/>
      <c r="AV6" s="1012"/>
      <c r="AW6" s="1012"/>
      <c r="AX6" s="1012"/>
      <c r="AY6" s="1023"/>
      <c r="AZ6" s="234"/>
      <c r="BA6" s="234"/>
      <c r="BB6" s="234"/>
      <c r="BC6" s="234"/>
      <c r="BD6" s="234"/>
      <c r="BE6" s="235"/>
      <c r="BF6" s="235"/>
      <c r="BG6" s="235"/>
      <c r="BH6" s="235"/>
      <c r="BI6" s="235"/>
      <c r="BJ6" s="235"/>
      <c r="BK6" s="235"/>
      <c r="BL6" s="235"/>
      <c r="BM6" s="235"/>
      <c r="BN6" s="235"/>
      <c r="BO6" s="235"/>
      <c r="BP6" s="235"/>
      <c r="BQ6" s="1005"/>
      <c r="BR6" s="1006"/>
      <c r="BS6" s="1006"/>
      <c r="BT6" s="1006"/>
      <c r="BU6" s="1006"/>
      <c r="BV6" s="1006"/>
      <c r="BW6" s="1006"/>
      <c r="BX6" s="1006"/>
      <c r="BY6" s="1006"/>
      <c r="BZ6" s="1006"/>
      <c r="CA6" s="1006"/>
      <c r="CB6" s="1006"/>
      <c r="CC6" s="1006"/>
      <c r="CD6" s="1006"/>
      <c r="CE6" s="1006"/>
      <c r="CF6" s="1006"/>
      <c r="CG6" s="1007"/>
      <c r="CH6" s="1011"/>
      <c r="CI6" s="1012"/>
      <c r="CJ6" s="1012"/>
      <c r="CK6" s="1012"/>
      <c r="CL6" s="1013"/>
      <c r="CM6" s="1011"/>
      <c r="CN6" s="1012"/>
      <c r="CO6" s="1012"/>
      <c r="CP6" s="1012"/>
      <c r="CQ6" s="1013"/>
      <c r="CR6" s="1011"/>
      <c r="CS6" s="1012"/>
      <c r="CT6" s="1012"/>
      <c r="CU6" s="1012"/>
      <c r="CV6" s="1013"/>
      <c r="CW6" s="1011"/>
      <c r="CX6" s="1012"/>
      <c r="CY6" s="1012"/>
      <c r="CZ6" s="1012"/>
      <c r="DA6" s="1013"/>
      <c r="DB6" s="1011"/>
      <c r="DC6" s="1012"/>
      <c r="DD6" s="1012"/>
      <c r="DE6" s="1012"/>
      <c r="DF6" s="1013"/>
      <c r="DG6" s="1104"/>
      <c r="DH6" s="1105"/>
      <c r="DI6" s="1105"/>
      <c r="DJ6" s="1105"/>
      <c r="DK6" s="1106"/>
      <c r="DL6" s="1104"/>
      <c r="DM6" s="1105"/>
      <c r="DN6" s="1105"/>
      <c r="DO6" s="1105"/>
      <c r="DP6" s="1106"/>
      <c r="DQ6" s="1011"/>
      <c r="DR6" s="1012"/>
      <c r="DS6" s="1012"/>
      <c r="DT6" s="1012"/>
      <c r="DU6" s="1013"/>
      <c r="DV6" s="1011"/>
      <c r="DW6" s="1012"/>
      <c r="DX6" s="1012"/>
      <c r="DY6" s="1012"/>
      <c r="DZ6" s="1023"/>
      <c r="EA6" s="236"/>
    </row>
    <row r="7" spans="1:131" s="237" customFormat="1" ht="26.25" customHeight="1" thickTop="1">
      <c r="A7" s="238">
        <v>1</v>
      </c>
      <c r="B7" s="1053" t="s">
        <v>390</v>
      </c>
      <c r="C7" s="1054"/>
      <c r="D7" s="1054"/>
      <c r="E7" s="1054"/>
      <c r="F7" s="1054"/>
      <c r="G7" s="1054"/>
      <c r="H7" s="1054"/>
      <c r="I7" s="1054"/>
      <c r="J7" s="1054"/>
      <c r="K7" s="1054"/>
      <c r="L7" s="1054"/>
      <c r="M7" s="1054"/>
      <c r="N7" s="1054"/>
      <c r="O7" s="1054"/>
      <c r="P7" s="1055"/>
      <c r="Q7" s="1107">
        <v>5466</v>
      </c>
      <c r="R7" s="1108"/>
      <c r="S7" s="1108"/>
      <c r="T7" s="1108"/>
      <c r="U7" s="1108"/>
      <c r="V7" s="1108">
        <v>5257</v>
      </c>
      <c r="W7" s="1108"/>
      <c r="X7" s="1108"/>
      <c r="Y7" s="1108"/>
      <c r="Z7" s="1108"/>
      <c r="AA7" s="1108">
        <v>209</v>
      </c>
      <c r="AB7" s="1108"/>
      <c r="AC7" s="1108"/>
      <c r="AD7" s="1108"/>
      <c r="AE7" s="1109"/>
      <c r="AF7" s="1110">
        <v>68</v>
      </c>
      <c r="AG7" s="1111"/>
      <c r="AH7" s="1111"/>
      <c r="AI7" s="1111"/>
      <c r="AJ7" s="1112"/>
      <c r="AK7" s="1094">
        <v>634</v>
      </c>
      <c r="AL7" s="1095"/>
      <c r="AM7" s="1095"/>
      <c r="AN7" s="1095"/>
      <c r="AO7" s="1095"/>
      <c r="AP7" s="1095">
        <v>4003</v>
      </c>
      <c r="AQ7" s="1095"/>
      <c r="AR7" s="1095"/>
      <c r="AS7" s="1095"/>
      <c r="AT7" s="1095"/>
      <c r="AU7" s="1096"/>
      <c r="AV7" s="1096"/>
      <c r="AW7" s="1096"/>
      <c r="AX7" s="1096"/>
      <c r="AY7" s="1097"/>
      <c r="AZ7" s="234"/>
      <c r="BA7" s="234"/>
      <c r="BB7" s="234"/>
      <c r="BC7" s="234"/>
      <c r="BD7" s="234"/>
      <c r="BE7" s="235"/>
      <c r="BF7" s="235"/>
      <c r="BG7" s="235"/>
      <c r="BH7" s="235"/>
      <c r="BI7" s="235"/>
      <c r="BJ7" s="235"/>
      <c r="BK7" s="235"/>
      <c r="BL7" s="235"/>
      <c r="BM7" s="235"/>
      <c r="BN7" s="235"/>
      <c r="BO7" s="235"/>
      <c r="BP7" s="235"/>
      <c r="BQ7" s="238">
        <v>1</v>
      </c>
      <c r="BR7" s="239"/>
      <c r="BS7" s="1098" t="s">
        <v>594</v>
      </c>
      <c r="BT7" s="1099"/>
      <c r="BU7" s="1099"/>
      <c r="BV7" s="1099"/>
      <c r="BW7" s="1099"/>
      <c r="BX7" s="1099"/>
      <c r="BY7" s="1099"/>
      <c r="BZ7" s="1099"/>
      <c r="CA7" s="1099"/>
      <c r="CB7" s="1099"/>
      <c r="CC7" s="1099"/>
      <c r="CD7" s="1099"/>
      <c r="CE7" s="1099"/>
      <c r="CF7" s="1099"/>
      <c r="CG7" s="1100"/>
      <c r="CH7" s="1091">
        <v>-2</v>
      </c>
      <c r="CI7" s="1092"/>
      <c r="CJ7" s="1092"/>
      <c r="CK7" s="1092"/>
      <c r="CL7" s="1093"/>
      <c r="CM7" s="1091">
        <v>56</v>
      </c>
      <c r="CN7" s="1092"/>
      <c r="CO7" s="1092"/>
      <c r="CP7" s="1092"/>
      <c r="CQ7" s="1093"/>
      <c r="CR7" s="1091">
        <v>13</v>
      </c>
      <c r="CS7" s="1092"/>
      <c r="CT7" s="1092"/>
      <c r="CU7" s="1092"/>
      <c r="CV7" s="1093"/>
      <c r="CW7" s="1091" t="s">
        <v>600</v>
      </c>
      <c r="CX7" s="1092"/>
      <c r="CY7" s="1092"/>
      <c r="CZ7" s="1092"/>
      <c r="DA7" s="1093"/>
      <c r="DB7" s="1091" t="s">
        <v>600</v>
      </c>
      <c r="DC7" s="1092"/>
      <c r="DD7" s="1092"/>
      <c r="DE7" s="1092"/>
      <c r="DF7" s="1093"/>
      <c r="DG7" s="1091" t="s">
        <v>600</v>
      </c>
      <c r="DH7" s="1092"/>
      <c r="DI7" s="1092"/>
      <c r="DJ7" s="1092"/>
      <c r="DK7" s="1093"/>
      <c r="DL7" s="1091" t="s">
        <v>600</v>
      </c>
      <c r="DM7" s="1092"/>
      <c r="DN7" s="1092"/>
      <c r="DO7" s="1092"/>
      <c r="DP7" s="1093"/>
      <c r="DQ7" s="1091" t="s">
        <v>600</v>
      </c>
      <c r="DR7" s="1092"/>
      <c r="DS7" s="1092"/>
      <c r="DT7" s="1092"/>
      <c r="DU7" s="1093"/>
      <c r="DV7" s="1098"/>
      <c r="DW7" s="1099"/>
      <c r="DX7" s="1099"/>
      <c r="DY7" s="1099"/>
      <c r="DZ7" s="1118"/>
      <c r="EA7" s="236"/>
    </row>
    <row r="8" spans="1:131" s="237" customFormat="1" ht="26.25" customHeight="1">
      <c r="A8" s="240">
        <v>2</v>
      </c>
      <c r="B8" s="1040"/>
      <c r="C8" s="1041"/>
      <c r="D8" s="1041"/>
      <c r="E8" s="1041"/>
      <c r="F8" s="1041"/>
      <c r="G8" s="1041"/>
      <c r="H8" s="1041"/>
      <c r="I8" s="1041"/>
      <c r="J8" s="1041"/>
      <c r="K8" s="1041"/>
      <c r="L8" s="1041"/>
      <c r="M8" s="1041"/>
      <c r="N8" s="1041"/>
      <c r="O8" s="1041"/>
      <c r="P8" s="1042"/>
      <c r="Q8" s="1046"/>
      <c r="R8" s="1047"/>
      <c r="S8" s="1047"/>
      <c r="T8" s="1047"/>
      <c r="U8" s="1047"/>
      <c r="V8" s="1047"/>
      <c r="W8" s="1047"/>
      <c r="X8" s="1047"/>
      <c r="Y8" s="1047"/>
      <c r="Z8" s="1047"/>
      <c r="AA8" s="1047"/>
      <c r="AB8" s="1047"/>
      <c r="AC8" s="1047"/>
      <c r="AD8" s="1047"/>
      <c r="AE8" s="1048"/>
      <c r="AF8" s="1024"/>
      <c r="AG8" s="1025"/>
      <c r="AH8" s="1025"/>
      <c r="AI8" s="1025"/>
      <c r="AJ8" s="1026"/>
      <c r="AK8" s="1089"/>
      <c r="AL8" s="1090"/>
      <c r="AM8" s="1090"/>
      <c r="AN8" s="1090"/>
      <c r="AO8" s="1090"/>
      <c r="AP8" s="1090"/>
      <c r="AQ8" s="1090"/>
      <c r="AR8" s="1090"/>
      <c r="AS8" s="1090"/>
      <c r="AT8" s="1090"/>
      <c r="AU8" s="1087"/>
      <c r="AV8" s="1087"/>
      <c r="AW8" s="1087"/>
      <c r="AX8" s="1087"/>
      <c r="AY8" s="1088"/>
      <c r="AZ8" s="234"/>
      <c r="BA8" s="234"/>
      <c r="BB8" s="234"/>
      <c r="BC8" s="234"/>
      <c r="BD8" s="234"/>
      <c r="BE8" s="235"/>
      <c r="BF8" s="235"/>
      <c r="BG8" s="235"/>
      <c r="BH8" s="235"/>
      <c r="BI8" s="235"/>
      <c r="BJ8" s="235"/>
      <c r="BK8" s="235"/>
      <c r="BL8" s="235"/>
      <c r="BM8" s="235"/>
      <c r="BN8" s="235"/>
      <c r="BO8" s="235"/>
      <c r="BP8" s="235"/>
      <c r="BQ8" s="240">
        <v>2</v>
      </c>
      <c r="BR8" s="241"/>
      <c r="BS8" s="999" t="s">
        <v>595</v>
      </c>
      <c r="BT8" s="1000"/>
      <c r="BU8" s="1000"/>
      <c r="BV8" s="1000"/>
      <c r="BW8" s="1000"/>
      <c r="BX8" s="1000"/>
      <c r="BY8" s="1000"/>
      <c r="BZ8" s="1000"/>
      <c r="CA8" s="1000"/>
      <c r="CB8" s="1000"/>
      <c r="CC8" s="1000"/>
      <c r="CD8" s="1000"/>
      <c r="CE8" s="1000"/>
      <c r="CF8" s="1000"/>
      <c r="CG8" s="1021"/>
      <c r="CH8" s="996">
        <v>-7</v>
      </c>
      <c r="CI8" s="997"/>
      <c r="CJ8" s="997"/>
      <c r="CK8" s="997"/>
      <c r="CL8" s="998"/>
      <c r="CM8" s="996">
        <v>147</v>
      </c>
      <c r="CN8" s="997"/>
      <c r="CO8" s="997"/>
      <c r="CP8" s="997"/>
      <c r="CQ8" s="998"/>
      <c r="CR8" s="996">
        <v>235</v>
      </c>
      <c r="CS8" s="997"/>
      <c r="CT8" s="997"/>
      <c r="CU8" s="997"/>
      <c r="CV8" s="998"/>
      <c r="CW8" s="996" t="s">
        <v>600</v>
      </c>
      <c r="CX8" s="997"/>
      <c r="CY8" s="997"/>
      <c r="CZ8" s="997"/>
      <c r="DA8" s="998"/>
      <c r="DB8" s="996" t="s">
        <v>600</v>
      </c>
      <c r="DC8" s="997"/>
      <c r="DD8" s="997"/>
      <c r="DE8" s="997"/>
      <c r="DF8" s="998"/>
      <c r="DG8" s="996" t="s">
        <v>600</v>
      </c>
      <c r="DH8" s="997"/>
      <c r="DI8" s="997"/>
      <c r="DJ8" s="997"/>
      <c r="DK8" s="998"/>
      <c r="DL8" s="996" t="s">
        <v>600</v>
      </c>
      <c r="DM8" s="997"/>
      <c r="DN8" s="997"/>
      <c r="DO8" s="997"/>
      <c r="DP8" s="998"/>
      <c r="DQ8" s="996" t="s">
        <v>600</v>
      </c>
      <c r="DR8" s="997"/>
      <c r="DS8" s="997"/>
      <c r="DT8" s="997"/>
      <c r="DU8" s="998"/>
      <c r="DV8" s="999"/>
      <c r="DW8" s="1000"/>
      <c r="DX8" s="1000"/>
      <c r="DY8" s="1000"/>
      <c r="DZ8" s="1001"/>
      <c r="EA8" s="236"/>
    </row>
    <row r="9" spans="1:131" s="237" customFormat="1" ht="26.25" customHeight="1">
      <c r="A9" s="240">
        <v>3</v>
      </c>
      <c r="B9" s="1040"/>
      <c r="C9" s="1041"/>
      <c r="D9" s="1041"/>
      <c r="E9" s="1041"/>
      <c r="F9" s="1041"/>
      <c r="G9" s="1041"/>
      <c r="H9" s="1041"/>
      <c r="I9" s="1041"/>
      <c r="J9" s="1041"/>
      <c r="K9" s="1041"/>
      <c r="L9" s="1041"/>
      <c r="M9" s="1041"/>
      <c r="N9" s="1041"/>
      <c r="O9" s="1041"/>
      <c r="P9" s="1042"/>
      <c r="Q9" s="1046"/>
      <c r="R9" s="1047"/>
      <c r="S9" s="1047"/>
      <c r="T9" s="1047"/>
      <c r="U9" s="1047"/>
      <c r="V9" s="1047"/>
      <c r="W9" s="1047"/>
      <c r="X9" s="1047"/>
      <c r="Y9" s="1047"/>
      <c r="Z9" s="1047"/>
      <c r="AA9" s="1047"/>
      <c r="AB9" s="1047"/>
      <c r="AC9" s="1047"/>
      <c r="AD9" s="1047"/>
      <c r="AE9" s="1048"/>
      <c r="AF9" s="1024"/>
      <c r="AG9" s="1025"/>
      <c r="AH9" s="1025"/>
      <c r="AI9" s="1025"/>
      <c r="AJ9" s="1026"/>
      <c r="AK9" s="1089"/>
      <c r="AL9" s="1090"/>
      <c r="AM9" s="1090"/>
      <c r="AN9" s="1090"/>
      <c r="AO9" s="1090"/>
      <c r="AP9" s="1090"/>
      <c r="AQ9" s="1090"/>
      <c r="AR9" s="1090"/>
      <c r="AS9" s="1090"/>
      <c r="AT9" s="1090"/>
      <c r="AU9" s="1087"/>
      <c r="AV9" s="1087"/>
      <c r="AW9" s="1087"/>
      <c r="AX9" s="1087"/>
      <c r="AY9" s="1088"/>
      <c r="AZ9" s="234"/>
      <c r="BA9" s="234"/>
      <c r="BB9" s="234"/>
      <c r="BC9" s="234"/>
      <c r="BD9" s="234"/>
      <c r="BE9" s="235"/>
      <c r="BF9" s="235"/>
      <c r="BG9" s="235"/>
      <c r="BH9" s="235"/>
      <c r="BI9" s="235"/>
      <c r="BJ9" s="235"/>
      <c r="BK9" s="235"/>
      <c r="BL9" s="235"/>
      <c r="BM9" s="235"/>
      <c r="BN9" s="235"/>
      <c r="BO9" s="235"/>
      <c r="BP9" s="235"/>
      <c r="BQ9" s="240">
        <v>3</v>
      </c>
      <c r="BR9" s="241"/>
      <c r="BS9" s="999"/>
      <c r="BT9" s="1000"/>
      <c r="BU9" s="1000"/>
      <c r="BV9" s="1000"/>
      <c r="BW9" s="1000"/>
      <c r="BX9" s="1000"/>
      <c r="BY9" s="1000"/>
      <c r="BZ9" s="1000"/>
      <c r="CA9" s="1000"/>
      <c r="CB9" s="1000"/>
      <c r="CC9" s="1000"/>
      <c r="CD9" s="1000"/>
      <c r="CE9" s="1000"/>
      <c r="CF9" s="1000"/>
      <c r="CG9" s="1021"/>
      <c r="CH9" s="996"/>
      <c r="CI9" s="997"/>
      <c r="CJ9" s="997"/>
      <c r="CK9" s="997"/>
      <c r="CL9" s="998"/>
      <c r="CM9" s="996"/>
      <c r="CN9" s="997"/>
      <c r="CO9" s="997"/>
      <c r="CP9" s="997"/>
      <c r="CQ9" s="998"/>
      <c r="CR9" s="996"/>
      <c r="CS9" s="997"/>
      <c r="CT9" s="997"/>
      <c r="CU9" s="997"/>
      <c r="CV9" s="998"/>
      <c r="CW9" s="996"/>
      <c r="CX9" s="997"/>
      <c r="CY9" s="997"/>
      <c r="CZ9" s="997"/>
      <c r="DA9" s="998"/>
      <c r="DB9" s="996"/>
      <c r="DC9" s="997"/>
      <c r="DD9" s="997"/>
      <c r="DE9" s="997"/>
      <c r="DF9" s="998"/>
      <c r="DG9" s="996"/>
      <c r="DH9" s="997"/>
      <c r="DI9" s="997"/>
      <c r="DJ9" s="997"/>
      <c r="DK9" s="998"/>
      <c r="DL9" s="996"/>
      <c r="DM9" s="997"/>
      <c r="DN9" s="997"/>
      <c r="DO9" s="997"/>
      <c r="DP9" s="998"/>
      <c r="DQ9" s="996"/>
      <c r="DR9" s="997"/>
      <c r="DS9" s="997"/>
      <c r="DT9" s="997"/>
      <c r="DU9" s="998"/>
      <c r="DV9" s="999"/>
      <c r="DW9" s="1000"/>
      <c r="DX9" s="1000"/>
      <c r="DY9" s="1000"/>
      <c r="DZ9" s="1001"/>
      <c r="EA9" s="236"/>
    </row>
    <row r="10" spans="1:131" s="237" customFormat="1" ht="26.25" customHeight="1">
      <c r="A10" s="240">
        <v>4</v>
      </c>
      <c r="B10" s="1040"/>
      <c r="C10" s="1041"/>
      <c r="D10" s="1041"/>
      <c r="E10" s="1041"/>
      <c r="F10" s="1041"/>
      <c r="G10" s="1041"/>
      <c r="H10" s="1041"/>
      <c r="I10" s="1041"/>
      <c r="J10" s="1041"/>
      <c r="K10" s="1041"/>
      <c r="L10" s="1041"/>
      <c r="M10" s="1041"/>
      <c r="N10" s="1041"/>
      <c r="O10" s="1041"/>
      <c r="P10" s="1042"/>
      <c r="Q10" s="1046"/>
      <c r="R10" s="1047"/>
      <c r="S10" s="1047"/>
      <c r="T10" s="1047"/>
      <c r="U10" s="1047"/>
      <c r="V10" s="1047"/>
      <c r="W10" s="1047"/>
      <c r="X10" s="1047"/>
      <c r="Y10" s="1047"/>
      <c r="Z10" s="1047"/>
      <c r="AA10" s="1047"/>
      <c r="AB10" s="1047"/>
      <c r="AC10" s="1047"/>
      <c r="AD10" s="1047"/>
      <c r="AE10" s="1048"/>
      <c r="AF10" s="1024"/>
      <c r="AG10" s="1025"/>
      <c r="AH10" s="1025"/>
      <c r="AI10" s="1025"/>
      <c r="AJ10" s="1026"/>
      <c r="AK10" s="1089"/>
      <c r="AL10" s="1090"/>
      <c r="AM10" s="1090"/>
      <c r="AN10" s="1090"/>
      <c r="AO10" s="1090"/>
      <c r="AP10" s="1090"/>
      <c r="AQ10" s="1090"/>
      <c r="AR10" s="1090"/>
      <c r="AS10" s="1090"/>
      <c r="AT10" s="1090"/>
      <c r="AU10" s="1087"/>
      <c r="AV10" s="1087"/>
      <c r="AW10" s="1087"/>
      <c r="AX10" s="1087"/>
      <c r="AY10" s="1088"/>
      <c r="AZ10" s="234"/>
      <c r="BA10" s="234"/>
      <c r="BB10" s="234"/>
      <c r="BC10" s="234"/>
      <c r="BD10" s="234"/>
      <c r="BE10" s="235"/>
      <c r="BF10" s="235"/>
      <c r="BG10" s="235"/>
      <c r="BH10" s="235"/>
      <c r="BI10" s="235"/>
      <c r="BJ10" s="235"/>
      <c r="BK10" s="235"/>
      <c r="BL10" s="235"/>
      <c r="BM10" s="235"/>
      <c r="BN10" s="235"/>
      <c r="BO10" s="235"/>
      <c r="BP10" s="235"/>
      <c r="BQ10" s="240">
        <v>4</v>
      </c>
      <c r="BR10" s="241"/>
      <c r="BS10" s="999"/>
      <c r="BT10" s="1000"/>
      <c r="BU10" s="1000"/>
      <c r="BV10" s="1000"/>
      <c r="BW10" s="1000"/>
      <c r="BX10" s="1000"/>
      <c r="BY10" s="1000"/>
      <c r="BZ10" s="1000"/>
      <c r="CA10" s="1000"/>
      <c r="CB10" s="1000"/>
      <c r="CC10" s="1000"/>
      <c r="CD10" s="1000"/>
      <c r="CE10" s="1000"/>
      <c r="CF10" s="1000"/>
      <c r="CG10" s="1021"/>
      <c r="CH10" s="996"/>
      <c r="CI10" s="997"/>
      <c r="CJ10" s="997"/>
      <c r="CK10" s="997"/>
      <c r="CL10" s="998"/>
      <c r="CM10" s="996"/>
      <c r="CN10" s="997"/>
      <c r="CO10" s="997"/>
      <c r="CP10" s="997"/>
      <c r="CQ10" s="998"/>
      <c r="CR10" s="996"/>
      <c r="CS10" s="997"/>
      <c r="CT10" s="997"/>
      <c r="CU10" s="997"/>
      <c r="CV10" s="998"/>
      <c r="CW10" s="996"/>
      <c r="CX10" s="997"/>
      <c r="CY10" s="997"/>
      <c r="CZ10" s="997"/>
      <c r="DA10" s="998"/>
      <c r="DB10" s="996"/>
      <c r="DC10" s="997"/>
      <c r="DD10" s="997"/>
      <c r="DE10" s="997"/>
      <c r="DF10" s="998"/>
      <c r="DG10" s="996"/>
      <c r="DH10" s="997"/>
      <c r="DI10" s="997"/>
      <c r="DJ10" s="997"/>
      <c r="DK10" s="998"/>
      <c r="DL10" s="996"/>
      <c r="DM10" s="997"/>
      <c r="DN10" s="997"/>
      <c r="DO10" s="997"/>
      <c r="DP10" s="998"/>
      <c r="DQ10" s="996"/>
      <c r="DR10" s="997"/>
      <c r="DS10" s="997"/>
      <c r="DT10" s="997"/>
      <c r="DU10" s="998"/>
      <c r="DV10" s="999"/>
      <c r="DW10" s="1000"/>
      <c r="DX10" s="1000"/>
      <c r="DY10" s="1000"/>
      <c r="DZ10" s="1001"/>
      <c r="EA10" s="236"/>
    </row>
    <row r="11" spans="1:131" s="237" customFormat="1" ht="26.25" customHeight="1">
      <c r="A11" s="240">
        <v>5</v>
      </c>
      <c r="B11" s="1040"/>
      <c r="C11" s="1041"/>
      <c r="D11" s="1041"/>
      <c r="E11" s="1041"/>
      <c r="F11" s="1041"/>
      <c r="G11" s="1041"/>
      <c r="H11" s="1041"/>
      <c r="I11" s="1041"/>
      <c r="J11" s="1041"/>
      <c r="K11" s="1041"/>
      <c r="L11" s="1041"/>
      <c r="M11" s="1041"/>
      <c r="N11" s="1041"/>
      <c r="O11" s="1041"/>
      <c r="P11" s="1042"/>
      <c r="Q11" s="1046"/>
      <c r="R11" s="1047"/>
      <c r="S11" s="1047"/>
      <c r="T11" s="1047"/>
      <c r="U11" s="1047"/>
      <c r="V11" s="1047"/>
      <c r="W11" s="1047"/>
      <c r="X11" s="1047"/>
      <c r="Y11" s="1047"/>
      <c r="Z11" s="1047"/>
      <c r="AA11" s="1047"/>
      <c r="AB11" s="1047"/>
      <c r="AC11" s="1047"/>
      <c r="AD11" s="1047"/>
      <c r="AE11" s="1048"/>
      <c r="AF11" s="1024"/>
      <c r="AG11" s="1025"/>
      <c r="AH11" s="1025"/>
      <c r="AI11" s="1025"/>
      <c r="AJ11" s="1026"/>
      <c r="AK11" s="1089"/>
      <c r="AL11" s="1090"/>
      <c r="AM11" s="1090"/>
      <c r="AN11" s="1090"/>
      <c r="AO11" s="1090"/>
      <c r="AP11" s="1090"/>
      <c r="AQ11" s="1090"/>
      <c r="AR11" s="1090"/>
      <c r="AS11" s="1090"/>
      <c r="AT11" s="1090"/>
      <c r="AU11" s="1087"/>
      <c r="AV11" s="1087"/>
      <c r="AW11" s="1087"/>
      <c r="AX11" s="1087"/>
      <c r="AY11" s="1088"/>
      <c r="AZ11" s="234"/>
      <c r="BA11" s="234"/>
      <c r="BB11" s="234"/>
      <c r="BC11" s="234"/>
      <c r="BD11" s="234"/>
      <c r="BE11" s="235"/>
      <c r="BF11" s="235"/>
      <c r="BG11" s="235"/>
      <c r="BH11" s="235"/>
      <c r="BI11" s="235"/>
      <c r="BJ11" s="235"/>
      <c r="BK11" s="235"/>
      <c r="BL11" s="235"/>
      <c r="BM11" s="235"/>
      <c r="BN11" s="235"/>
      <c r="BO11" s="235"/>
      <c r="BP11" s="235"/>
      <c r="BQ11" s="240">
        <v>5</v>
      </c>
      <c r="BR11" s="241"/>
      <c r="BS11" s="999"/>
      <c r="BT11" s="1000"/>
      <c r="BU11" s="1000"/>
      <c r="BV11" s="1000"/>
      <c r="BW11" s="1000"/>
      <c r="BX11" s="1000"/>
      <c r="BY11" s="1000"/>
      <c r="BZ11" s="1000"/>
      <c r="CA11" s="1000"/>
      <c r="CB11" s="1000"/>
      <c r="CC11" s="1000"/>
      <c r="CD11" s="1000"/>
      <c r="CE11" s="1000"/>
      <c r="CF11" s="1000"/>
      <c r="CG11" s="1021"/>
      <c r="CH11" s="996"/>
      <c r="CI11" s="997"/>
      <c r="CJ11" s="997"/>
      <c r="CK11" s="997"/>
      <c r="CL11" s="998"/>
      <c r="CM11" s="996"/>
      <c r="CN11" s="997"/>
      <c r="CO11" s="997"/>
      <c r="CP11" s="997"/>
      <c r="CQ11" s="998"/>
      <c r="CR11" s="996"/>
      <c r="CS11" s="997"/>
      <c r="CT11" s="997"/>
      <c r="CU11" s="997"/>
      <c r="CV11" s="998"/>
      <c r="CW11" s="996"/>
      <c r="CX11" s="997"/>
      <c r="CY11" s="997"/>
      <c r="CZ11" s="997"/>
      <c r="DA11" s="998"/>
      <c r="DB11" s="996"/>
      <c r="DC11" s="997"/>
      <c r="DD11" s="997"/>
      <c r="DE11" s="997"/>
      <c r="DF11" s="998"/>
      <c r="DG11" s="996"/>
      <c r="DH11" s="997"/>
      <c r="DI11" s="997"/>
      <c r="DJ11" s="997"/>
      <c r="DK11" s="998"/>
      <c r="DL11" s="996"/>
      <c r="DM11" s="997"/>
      <c r="DN11" s="997"/>
      <c r="DO11" s="997"/>
      <c r="DP11" s="998"/>
      <c r="DQ11" s="996"/>
      <c r="DR11" s="997"/>
      <c r="DS11" s="997"/>
      <c r="DT11" s="997"/>
      <c r="DU11" s="998"/>
      <c r="DV11" s="999"/>
      <c r="DW11" s="1000"/>
      <c r="DX11" s="1000"/>
      <c r="DY11" s="1000"/>
      <c r="DZ11" s="1001"/>
      <c r="EA11" s="236"/>
    </row>
    <row r="12" spans="1:131" s="237" customFormat="1" ht="26.25" customHeight="1">
      <c r="A12" s="240">
        <v>6</v>
      </c>
      <c r="B12" s="1040"/>
      <c r="C12" s="1041"/>
      <c r="D12" s="1041"/>
      <c r="E12" s="1041"/>
      <c r="F12" s="1041"/>
      <c r="G12" s="1041"/>
      <c r="H12" s="1041"/>
      <c r="I12" s="1041"/>
      <c r="J12" s="1041"/>
      <c r="K12" s="1041"/>
      <c r="L12" s="1041"/>
      <c r="M12" s="1041"/>
      <c r="N12" s="1041"/>
      <c r="O12" s="1041"/>
      <c r="P12" s="1042"/>
      <c r="Q12" s="1046"/>
      <c r="R12" s="1047"/>
      <c r="S12" s="1047"/>
      <c r="T12" s="1047"/>
      <c r="U12" s="1047"/>
      <c r="V12" s="1047"/>
      <c r="W12" s="1047"/>
      <c r="X12" s="1047"/>
      <c r="Y12" s="1047"/>
      <c r="Z12" s="1047"/>
      <c r="AA12" s="1047"/>
      <c r="AB12" s="1047"/>
      <c r="AC12" s="1047"/>
      <c r="AD12" s="1047"/>
      <c r="AE12" s="1048"/>
      <c r="AF12" s="1024"/>
      <c r="AG12" s="1025"/>
      <c r="AH12" s="1025"/>
      <c r="AI12" s="1025"/>
      <c r="AJ12" s="1026"/>
      <c r="AK12" s="1089"/>
      <c r="AL12" s="1090"/>
      <c r="AM12" s="1090"/>
      <c r="AN12" s="1090"/>
      <c r="AO12" s="1090"/>
      <c r="AP12" s="1090"/>
      <c r="AQ12" s="1090"/>
      <c r="AR12" s="1090"/>
      <c r="AS12" s="1090"/>
      <c r="AT12" s="1090"/>
      <c r="AU12" s="1087"/>
      <c r="AV12" s="1087"/>
      <c r="AW12" s="1087"/>
      <c r="AX12" s="1087"/>
      <c r="AY12" s="1088"/>
      <c r="AZ12" s="234"/>
      <c r="BA12" s="234"/>
      <c r="BB12" s="234"/>
      <c r="BC12" s="234"/>
      <c r="BD12" s="234"/>
      <c r="BE12" s="235"/>
      <c r="BF12" s="235"/>
      <c r="BG12" s="235"/>
      <c r="BH12" s="235"/>
      <c r="BI12" s="235"/>
      <c r="BJ12" s="235"/>
      <c r="BK12" s="235"/>
      <c r="BL12" s="235"/>
      <c r="BM12" s="235"/>
      <c r="BN12" s="235"/>
      <c r="BO12" s="235"/>
      <c r="BP12" s="235"/>
      <c r="BQ12" s="240">
        <v>6</v>
      </c>
      <c r="BR12" s="241"/>
      <c r="BS12" s="999"/>
      <c r="BT12" s="1000"/>
      <c r="BU12" s="1000"/>
      <c r="BV12" s="1000"/>
      <c r="BW12" s="1000"/>
      <c r="BX12" s="1000"/>
      <c r="BY12" s="1000"/>
      <c r="BZ12" s="1000"/>
      <c r="CA12" s="1000"/>
      <c r="CB12" s="1000"/>
      <c r="CC12" s="1000"/>
      <c r="CD12" s="1000"/>
      <c r="CE12" s="1000"/>
      <c r="CF12" s="1000"/>
      <c r="CG12" s="1021"/>
      <c r="CH12" s="996"/>
      <c r="CI12" s="997"/>
      <c r="CJ12" s="997"/>
      <c r="CK12" s="997"/>
      <c r="CL12" s="998"/>
      <c r="CM12" s="996"/>
      <c r="CN12" s="997"/>
      <c r="CO12" s="997"/>
      <c r="CP12" s="997"/>
      <c r="CQ12" s="998"/>
      <c r="CR12" s="996"/>
      <c r="CS12" s="997"/>
      <c r="CT12" s="997"/>
      <c r="CU12" s="997"/>
      <c r="CV12" s="998"/>
      <c r="CW12" s="996"/>
      <c r="CX12" s="997"/>
      <c r="CY12" s="997"/>
      <c r="CZ12" s="997"/>
      <c r="DA12" s="998"/>
      <c r="DB12" s="996"/>
      <c r="DC12" s="997"/>
      <c r="DD12" s="997"/>
      <c r="DE12" s="997"/>
      <c r="DF12" s="998"/>
      <c r="DG12" s="996"/>
      <c r="DH12" s="997"/>
      <c r="DI12" s="997"/>
      <c r="DJ12" s="997"/>
      <c r="DK12" s="998"/>
      <c r="DL12" s="996"/>
      <c r="DM12" s="997"/>
      <c r="DN12" s="997"/>
      <c r="DO12" s="997"/>
      <c r="DP12" s="998"/>
      <c r="DQ12" s="996"/>
      <c r="DR12" s="997"/>
      <c r="DS12" s="997"/>
      <c r="DT12" s="997"/>
      <c r="DU12" s="998"/>
      <c r="DV12" s="999"/>
      <c r="DW12" s="1000"/>
      <c r="DX12" s="1000"/>
      <c r="DY12" s="1000"/>
      <c r="DZ12" s="1001"/>
      <c r="EA12" s="236"/>
    </row>
    <row r="13" spans="1:131" s="237" customFormat="1" ht="26.25" customHeight="1">
      <c r="A13" s="240">
        <v>7</v>
      </c>
      <c r="B13" s="1040"/>
      <c r="C13" s="1041"/>
      <c r="D13" s="1041"/>
      <c r="E13" s="1041"/>
      <c r="F13" s="1041"/>
      <c r="G13" s="1041"/>
      <c r="H13" s="1041"/>
      <c r="I13" s="1041"/>
      <c r="J13" s="1041"/>
      <c r="K13" s="1041"/>
      <c r="L13" s="1041"/>
      <c r="M13" s="1041"/>
      <c r="N13" s="1041"/>
      <c r="O13" s="1041"/>
      <c r="P13" s="1042"/>
      <c r="Q13" s="1046"/>
      <c r="R13" s="1047"/>
      <c r="S13" s="1047"/>
      <c r="T13" s="1047"/>
      <c r="U13" s="1047"/>
      <c r="V13" s="1047"/>
      <c r="W13" s="1047"/>
      <c r="X13" s="1047"/>
      <c r="Y13" s="1047"/>
      <c r="Z13" s="1047"/>
      <c r="AA13" s="1047"/>
      <c r="AB13" s="1047"/>
      <c r="AC13" s="1047"/>
      <c r="AD13" s="1047"/>
      <c r="AE13" s="1048"/>
      <c r="AF13" s="1024"/>
      <c r="AG13" s="1025"/>
      <c r="AH13" s="1025"/>
      <c r="AI13" s="1025"/>
      <c r="AJ13" s="1026"/>
      <c r="AK13" s="1089"/>
      <c r="AL13" s="1090"/>
      <c r="AM13" s="1090"/>
      <c r="AN13" s="1090"/>
      <c r="AO13" s="1090"/>
      <c r="AP13" s="1090"/>
      <c r="AQ13" s="1090"/>
      <c r="AR13" s="1090"/>
      <c r="AS13" s="1090"/>
      <c r="AT13" s="1090"/>
      <c r="AU13" s="1087"/>
      <c r="AV13" s="1087"/>
      <c r="AW13" s="1087"/>
      <c r="AX13" s="1087"/>
      <c r="AY13" s="1088"/>
      <c r="AZ13" s="234"/>
      <c r="BA13" s="234"/>
      <c r="BB13" s="234"/>
      <c r="BC13" s="234"/>
      <c r="BD13" s="234"/>
      <c r="BE13" s="235"/>
      <c r="BF13" s="235"/>
      <c r="BG13" s="235"/>
      <c r="BH13" s="235"/>
      <c r="BI13" s="235"/>
      <c r="BJ13" s="235"/>
      <c r="BK13" s="235"/>
      <c r="BL13" s="235"/>
      <c r="BM13" s="235"/>
      <c r="BN13" s="235"/>
      <c r="BO13" s="235"/>
      <c r="BP13" s="235"/>
      <c r="BQ13" s="240">
        <v>7</v>
      </c>
      <c r="BR13" s="241"/>
      <c r="BS13" s="999"/>
      <c r="BT13" s="1000"/>
      <c r="BU13" s="1000"/>
      <c r="BV13" s="1000"/>
      <c r="BW13" s="1000"/>
      <c r="BX13" s="1000"/>
      <c r="BY13" s="1000"/>
      <c r="BZ13" s="1000"/>
      <c r="CA13" s="1000"/>
      <c r="CB13" s="1000"/>
      <c r="CC13" s="1000"/>
      <c r="CD13" s="1000"/>
      <c r="CE13" s="1000"/>
      <c r="CF13" s="1000"/>
      <c r="CG13" s="1021"/>
      <c r="CH13" s="996"/>
      <c r="CI13" s="997"/>
      <c r="CJ13" s="997"/>
      <c r="CK13" s="997"/>
      <c r="CL13" s="998"/>
      <c r="CM13" s="996"/>
      <c r="CN13" s="997"/>
      <c r="CO13" s="997"/>
      <c r="CP13" s="997"/>
      <c r="CQ13" s="998"/>
      <c r="CR13" s="996"/>
      <c r="CS13" s="997"/>
      <c r="CT13" s="997"/>
      <c r="CU13" s="997"/>
      <c r="CV13" s="998"/>
      <c r="CW13" s="996"/>
      <c r="CX13" s="997"/>
      <c r="CY13" s="997"/>
      <c r="CZ13" s="997"/>
      <c r="DA13" s="998"/>
      <c r="DB13" s="996"/>
      <c r="DC13" s="997"/>
      <c r="DD13" s="997"/>
      <c r="DE13" s="997"/>
      <c r="DF13" s="998"/>
      <c r="DG13" s="996"/>
      <c r="DH13" s="997"/>
      <c r="DI13" s="997"/>
      <c r="DJ13" s="997"/>
      <c r="DK13" s="998"/>
      <c r="DL13" s="996"/>
      <c r="DM13" s="997"/>
      <c r="DN13" s="997"/>
      <c r="DO13" s="997"/>
      <c r="DP13" s="998"/>
      <c r="DQ13" s="996"/>
      <c r="DR13" s="997"/>
      <c r="DS13" s="997"/>
      <c r="DT13" s="997"/>
      <c r="DU13" s="998"/>
      <c r="DV13" s="999"/>
      <c r="DW13" s="1000"/>
      <c r="DX13" s="1000"/>
      <c r="DY13" s="1000"/>
      <c r="DZ13" s="1001"/>
      <c r="EA13" s="236"/>
    </row>
    <row r="14" spans="1:131" s="237" customFormat="1" ht="26.25" customHeight="1">
      <c r="A14" s="240">
        <v>8</v>
      </c>
      <c r="B14" s="1040"/>
      <c r="C14" s="1041"/>
      <c r="D14" s="1041"/>
      <c r="E14" s="1041"/>
      <c r="F14" s="1041"/>
      <c r="G14" s="1041"/>
      <c r="H14" s="1041"/>
      <c r="I14" s="1041"/>
      <c r="J14" s="1041"/>
      <c r="K14" s="1041"/>
      <c r="L14" s="1041"/>
      <c r="M14" s="1041"/>
      <c r="N14" s="1041"/>
      <c r="O14" s="1041"/>
      <c r="P14" s="1042"/>
      <c r="Q14" s="1046"/>
      <c r="R14" s="1047"/>
      <c r="S14" s="1047"/>
      <c r="T14" s="1047"/>
      <c r="U14" s="1047"/>
      <c r="V14" s="1047"/>
      <c r="W14" s="1047"/>
      <c r="X14" s="1047"/>
      <c r="Y14" s="1047"/>
      <c r="Z14" s="1047"/>
      <c r="AA14" s="1047"/>
      <c r="AB14" s="1047"/>
      <c r="AC14" s="1047"/>
      <c r="AD14" s="1047"/>
      <c r="AE14" s="1048"/>
      <c r="AF14" s="1024"/>
      <c r="AG14" s="1025"/>
      <c r="AH14" s="1025"/>
      <c r="AI14" s="1025"/>
      <c r="AJ14" s="1026"/>
      <c r="AK14" s="1089"/>
      <c r="AL14" s="1090"/>
      <c r="AM14" s="1090"/>
      <c r="AN14" s="1090"/>
      <c r="AO14" s="1090"/>
      <c r="AP14" s="1090"/>
      <c r="AQ14" s="1090"/>
      <c r="AR14" s="1090"/>
      <c r="AS14" s="1090"/>
      <c r="AT14" s="1090"/>
      <c r="AU14" s="1087"/>
      <c r="AV14" s="1087"/>
      <c r="AW14" s="1087"/>
      <c r="AX14" s="1087"/>
      <c r="AY14" s="1088"/>
      <c r="AZ14" s="234"/>
      <c r="BA14" s="234"/>
      <c r="BB14" s="234"/>
      <c r="BC14" s="234"/>
      <c r="BD14" s="234"/>
      <c r="BE14" s="235"/>
      <c r="BF14" s="235"/>
      <c r="BG14" s="235"/>
      <c r="BH14" s="235"/>
      <c r="BI14" s="235"/>
      <c r="BJ14" s="235"/>
      <c r="BK14" s="235"/>
      <c r="BL14" s="235"/>
      <c r="BM14" s="235"/>
      <c r="BN14" s="235"/>
      <c r="BO14" s="235"/>
      <c r="BP14" s="235"/>
      <c r="BQ14" s="240">
        <v>8</v>
      </c>
      <c r="BR14" s="241"/>
      <c r="BS14" s="999"/>
      <c r="BT14" s="1000"/>
      <c r="BU14" s="1000"/>
      <c r="BV14" s="1000"/>
      <c r="BW14" s="1000"/>
      <c r="BX14" s="1000"/>
      <c r="BY14" s="1000"/>
      <c r="BZ14" s="1000"/>
      <c r="CA14" s="1000"/>
      <c r="CB14" s="1000"/>
      <c r="CC14" s="1000"/>
      <c r="CD14" s="1000"/>
      <c r="CE14" s="1000"/>
      <c r="CF14" s="1000"/>
      <c r="CG14" s="1021"/>
      <c r="CH14" s="996"/>
      <c r="CI14" s="997"/>
      <c r="CJ14" s="997"/>
      <c r="CK14" s="997"/>
      <c r="CL14" s="998"/>
      <c r="CM14" s="996"/>
      <c r="CN14" s="997"/>
      <c r="CO14" s="997"/>
      <c r="CP14" s="997"/>
      <c r="CQ14" s="998"/>
      <c r="CR14" s="996"/>
      <c r="CS14" s="997"/>
      <c r="CT14" s="997"/>
      <c r="CU14" s="997"/>
      <c r="CV14" s="998"/>
      <c r="CW14" s="996"/>
      <c r="CX14" s="997"/>
      <c r="CY14" s="997"/>
      <c r="CZ14" s="997"/>
      <c r="DA14" s="998"/>
      <c r="DB14" s="996"/>
      <c r="DC14" s="997"/>
      <c r="DD14" s="997"/>
      <c r="DE14" s="997"/>
      <c r="DF14" s="998"/>
      <c r="DG14" s="996"/>
      <c r="DH14" s="997"/>
      <c r="DI14" s="997"/>
      <c r="DJ14" s="997"/>
      <c r="DK14" s="998"/>
      <c r="DL14" s="996"/>
      <c r="DM14" s="997"/>
      <c r="DN14" s="997"/>
      <c r="DO14" s="997"/>
      <c r="DP14" s="998"/>
      <c r="DQ14" s="996"/>
      <c r="DR14" s="997"/>
      <c r="DS14" s="997"/>
      <c r="DT14" s="997"/>
      <c r="DU14" s="998"/>
      <c r="DV14" s="999"/>
      <c r="DW14" s="1000"/>
      <c r="DX14" s="1000"/>
      <c r="DY14" s="1000"/>
      <c r="DZ14" s="1001"/>
      <c r="EA14" s="236"/>
    </row>
    <row r="15" spans="1:131" s="237" customFormat="1" ht="26.25" customHeight="1">
      <c r="A15" s="240">
        <v>9</v>
      </c>
      <c r="B15" s="1040"/>
      <c r="C15" s="1041"/>
      <c r="D15" s="1041"/>
      <c r="E15" s="1041"/>
      <c r="F15" s="1041"/>
      <c r="G15" s="1041"/>
      <c r="H15" s="1041"/>
      <c r="I15" s="1041"/>
      <c r="J15" s="1041"/>
      <c r="K15" s="1041"/>
      <c r="L15" s="1041"/>
      <c r="M15" s="1041"/>
      <c r="N15" s="1041"/>
      <c r="O15" s="1041"/>
      <c r="P15" s="1042"/>
      <c r="Q15" s="1046"/>
      <c r="R15" s="1047"/>
      <c r="S15" s="1047"/>
      <c r="T15" s="1047"/>
      <c r="U15" s="1047"/>
      <c r="V15" s="1047"/>
      <c r="W15" s="1047"/>
      <c r="X15" s="1047"/>
      <c r="Y15" s="1047"/>
      <c r="Z15" s="1047"/>
      <c r="AA15" s="1047"/>
      <c r="AB15" s="1047"/>
      <c r="AC15" s="1047"/>
      <c r="AD15" s="1047"/>
      <c r="AE15" s="1048"/>
      <c r="AF15" s="1024"/>
      <c r="AG15" s="1025"/>
      <c r="AH15" s="1025"/>
      <c r="AI15" s="1025"/>
      <c r="AJ15" s="1026"/>
      <c r="AK15" s="1089"/>
      <c r="AL15" s="1090"/>
      <c r="AM15" s="1090"/>
      <c r="AN15" s="1090"/>
      <c r="AO15" s="1090"/>
      <c r="AP15" s="1090"/>
      <c r="AQ15" s="1090"/>
      <c r="AR15" s="1090"/>
      <c r="AS15" s="1090"/>
      <c r="AT15" s="1090"/>
      <c r="AU15" s="1087"/>
      <c r="AV15" s="1087"/>
      <c r="AW15" s="1087"/>
      <c r="AX15" s="1087"/>
      <c r="AY15" s="1088"/>
      <c r="AZ15" s="234"/>
      <c r="BA15" s="234"/>
      <c r="BB15" s="234"/>
      <c r="BC15" s="234"/>
      <c r="BD15" s="234"/>
      <c r="BE15" s="235"/>
      <c r="BF15" s="235"/>
      <c r="BG15" s="235"/>
      <c r="BH15" s="235"/>
      <c r="BI15" s="235"/>
      <c r="BJ15" s="235"/>
      <c r="BK15" s="235"/>
      <c r="BL15" s="235"/>
      <c r="BM15" s="235"/>
      <c r="BN15" s="235"/>
      <c r="BO15" s="235"/>
      <c r="BP15" s="235"/>
      <c r="BQ15" s="240">
        <v>9</v>
      </c>
      <c r="BR15" s="241"/>
      <c r="BS15" s="999"/>
      <c r="BT15" s="1000"/>
      <c r="BU15" s="1000"/>
      <c r="BV15" s="1000"/>
      <c r="BW15" s="1000"/>
      <c r="BX15" s="1000"/>
      <c r="BY15" s="1000"/>
      <c r="BZ15" s="1000"/>
      <c r="CA15" s="1000"/>
      <c r="CB15" s="1000"/>
      <c r="CC15" s="1000"/>
      <c r="CD15" s="1000"/>
      <c r="CE15" s="1000"/>
      <c r="CF15" s="1000"/>
      <c r="CG15" s="1021"/>
      <c r="CH15" s="996"/>
      <c r="CI15" s="997"/>
      <c r="CJ15" s="997"/>
      <c r="CK15" s="997"/>
      <c r="CL15" s="998"/>
      <c r="CM15" s="996"/>
      <c r="CN15" s="997"/>
      <c r="CO15" s="997"/>
      <c r="CP15" s="997"/>
      <c r="CQ15" s="998"/>
      <c r="CR15" s="996"/>
      <c r="CS15" s="997"/>
      <c r="CT15" s="997"/>
      <c r="CU15" s="997"/>
      <c r="CV15" s="998"/>
      <c r="CW15" s="996"/>
      <c r="CX15" s="997"/>
      <c r="CY15" s="997"/>
      <c r="CZ15" s="997"/>
      <c r="DA15" s="998"/>
      <c r="DB15" s="996"/>
      <c r="DC15" s="997"/>
      <c r="DD15" s="997"/>
      <c r="DE15" s="997"/>
      <c r="DF15" s="998"/>
      <c r="DG15" s="996"/>
      <c r="DH15" s="997"/>
      <c r="DI15" s="997"/>
      <c r="DJ15" s="997"/>
      <c r="DK15" s="998"/>
      <c r="DL15" s="996"/>
      <c r="DM15" s="997"/>
      <c r="DN15" s="997"/>
      <c r="DO15" s="997"/>
      <c r="DP15" s="998"/>
      <c r="DQ15" s="996"/>
      <c r="DR15" s="997"/>
      <c r="DS15" s="997"/>
      <c r="DT15" s="997"/>
      <c r="DU15" s="998"/>
      <c r="DV15" s="999"/>
      <c r="DW15" s="1000"/>
      <c r="DX15" s="1000"/>
      <c r="DY15" s="1000"/>
      <c r="DZ15" s="1001"/>
      <c r="EA15" s="236"/>
    </row>
    <row r="16" spans="1:131" s="237" customFormat="1" ht="26.25" customHeight="1">
      <c r="A16" s="240">
        <v>10</v>
      </c>
      <c r="B16" s="1040"/>
      <c r="C16" s="1041"/>
      <c r="D16" s="1041"/>
      <c r="E16" s="1041"/>
      <c r="F16" s="1041"/>
      <c r="G16" s="1041"/>
      <c r="H16" s="1041"/>
      <c r="I16" s="1041"/>
      <c r="J16" s="1041"/>
      <c r="K16" s="1041"/>
      <c r="L16" s="1041"/>
      <c r="M16" s="1041"/>
      <c r="N16" s="1041"/>
      <c r="O16" s="1041"/>
      <c r="P16" s="1042"/>
      <c r="Q16" s="1046"/>
      <c r="R16" s="1047"/>
      <c r="S16" s="1047"/>
      <c r="T16" s="1047"/>
      <c r="U16" s="1047"/>
      <c r="V16" s="1047"/>
      <c r="W16" s="1047"/>
      <c r="X16" s="1047"/>
      <c r="Y16" s="1047"/>
      <c r="Z16" s="1047"/>
      <c r="AA16" s="1047"/>
      <c r="AB16" s="1047"/>
      <c r="AC16" s="1047"/>
      <c r="AD16" s="1047"/>
      <c r="AE16" s="1048"/>
      <c r="AF16" s="1024"/>
      <c r="AG16" s="1025"/>
      <c r="AH16" s="1025"/>
      <c r="AI16" s="1025"/>
      <c r="AJ16" s="1026"/>
      <c r="AK16" s="1089"/>
      <c r="AL16" s="1090"/>
      <c r="AM16" s="1090"/>
      <c r="AN16" s="1090"/>
      <c r="AO16" s="1090"/>
      <c r="AP16" s="1090"/>
      <c r="AQ16" s="1090"/>
      <c r="AR16" s="1090"/>
      <c r="AS16" s="1090"/>
      <c r="AT16" s="1090"/>
      <c r="AU16" s="1087"/>
      <c r="AV16" s="1087"/>
      <c r="AW16" s="1087"/>
      <c r="AX16" s="1087"/>
      <c r="AY16" s="1088"/>
      <c r="AZ16" s="234"/>
      <c r="BA16" s="234"/>
      <c r="BB16" s="234"/>
      <c r="BC16" s="234"/>
      <c r="BD16" s="234"/>
      <c r="BE16" s="235"/>
      <c r="BF16" s="235"/>
      <c r="BG16" s="235"/>
      <c r="BH16" s="235"/>
      <c r="BI16" s="235"/>
      <c r="BJ16" s="235"/>
      <c r="BK16" s="235"/>
      <c r="BL16" s="235"/>
      <c r="BM16" s="235"/>
      <c r="BN16" s="235"/>
      <c r="BO16" s="235"/>
      <c r="BP16" s="235"/>
      <c r="BQ16" s="240">
        <v>10</v>
      </c>
      <c r="BR16" s="241"/>
      <c r="BS16" s="999"/>
      <c r="BT16" s="1000"/>
      <c r="BU16" s="1000"/>
      <c r="BV16" s="1000"/>
      <c r="BW16" s="1000"/>
      <c r="BX16" s="1000"/>
      <c r="BY16" s="1000"/>
      <c r="BZ16" s="1000"/>
      <c r="CA16" s="1000"/>
      <c r="CB16" s="1000"/>
      <c r="CC16" s="1000"/>
      <c r="CD16" s="1000"/>
      <c r="CE16" s="1000"/>
      <c r="CF16" s="1000"/>
      <c r="CG16" s="1021"/>
      <c r="CH16" s="996"/>
      <c r="CI16" s="997"/>
      <c r="CJ16" s="997"/>
      <c r="CK16" s="997"/>
      <c r="CL16" s="998"/>
      <c r="CM16" s="996"/>
      <c r="CN16" s="997"/>
      <c r="CO16" s="997"/>
      <c r="CP16" s="997"/>
      <c r="CQ16" s="998"/>
      <c r="CR16" s="996"/>
      <c r="CS16" s="997"/>
      <c r="CT16" s="997"/>
      <c r="CU16" s="997"/>
      <c r="CV16" s="998"/>
      <c r="CW16" s="996"/>
      <c r="CX16" s="997"/>
      <c r="CY16" s="997"/>
      <c r="CZ16" s="997"/>
      <c r="DA16" s="998"/>
      <c r="DB16" s="996"/>
      <c r="DC16" s="997"/>
      <c r="DD16" s="997"/>
      <c r="DE16" s="997"/>
      <c r="DF16" s="998"/>
      <c r="DG16" s="996"/>
      <c r="DH16" s="997"/>
      <c r="DI16" s="997"/>
      <c r="DJ16" s="997"/>
      <c r="DK16" s="998"/>
      <c r="DL16" s="996"/>
      <c r="DM16" s="997"/>
      <c r="DN16" s="997"/>
      <c r="DO16" s="997"/>
      <c r="DP16" s="998"/>
      <c r="DQ16" s="996"/>
      <c r="DR16" s="997"/>
      <c r="DS16" s="997"/>
      <c r="DT16" s="997"/>
      <c r="DU16" s="998"/>
      <c r="DV16" s="999"/>
      <c r="DW16" s="1000"/>
      <c r="DX16" s="1000"/>
      <c r="DY16" s="1000"/>
      <c r="DZ16" s="1001"/>
      <c r="EA16" s="236"/>
    </row>
    <row r="17" spans="1:131" s="237" customFormat="1" ht="26.25" customHeight="1">
      <c r="A17" s="240">
        <v>11</v>
      </c>
      <c r="B17" s="1040"/>
      <c r="C17" s="1041"/>
      <c r="D17" s="1041"/>
      <c r="E17" s="1041"/>
      <c r="F17" s="1041"/>
      <c r="G17" s="1041"/>
      <c r="H17" s="1041"/>
      <c r="I17" s="1041"/>
      <c r="J17" s="1041"/>
      <c r="K17" s="1041"/>
      <c r="L17" s="1041"/>
      <c r="M17" s="1041"/>
      <c r="N17" s="1041"/>
      <c r="O17" s="1041"/>
      <c r="P17" s="1042"/>
      <c r="Q17" s="1046"/>
      <c r="R17" s="1047"/>
      <c r="S17" s="1047"/>
      <c r="T17" s="1047"/>
      <c r="U17" s="1047"/>
      <c r="V17" s="1047"/>
      <c r="W17" s="1047"/>
      <c r="X17" s="1047"/>
      <c r="Y17" s="1047"/>
      <c r="Z17" s="1047"/>
      <c r="AA17" s="1047"/>
      <c r="AB17" s="1047"/>
      <c r="AC17" s="1047"/>
      <c r="AD17" s="1047"/>
      <c r="AE17" s="1048"/>
      <c r="AF17" s="1024"/>
      <c r="AG17" s="1025"/>
      <c r="AH17" s="1025"/>
      <c r="AI17" s="1025"/>
      <c r="AJ17" s="1026"/>
      <c r="AK17" s="1089"/>
      <c r="AL17" s="1090"/>
      <c r="AM17" s="1090"/>
      <c r="AN17" s="1090"/>
      <c r="AO17" s="1090"/>
      <c r="AP17" s="1090"/>
      <c r="AQ17" s="1090"/>
      <c r="AR17" s="1090"/>
      <c r="AS17" s="1090"/>
      <c r="AT17" s="1090"/>
      <c r="AU17" s="1087"/>
      <c r="AV17" s="1087"/>
      <c r="AW17" s="1087"/>
      <c r="AX17" s="1087"/>
      <c r="AY17" s="1088"/>
      <c r="AZ17" s="234"/>
      <c r="BA17" s="234"/>
      <c r="BB17" s="234"/>
      <c r="BC17" s="234"/>
      <c r="BD17" s="234"/>
      <c r="BE17" s="235"/>
      <c r="BF17" s="235"/>
      <c r="BG17" s="235"/>
      <c r="BH17" s="235"/>
      <c r="BI17" s="235"/>
      <c r="BJ17" s="235"/>
      <c r="BK17" s="235"/>
      <c r="BL17" s="235"/>
      <c r="BM17" s="235"/>
      <c r="BN17" s="235"/>
      <c r="BO17" s="235"/>
      <c r="BP17" s="235"/>
      <c r="BQ17" s="240">
        <v>11</v>
      </c>
      <c r="BR17" s="241"/>
      <c r="BS17" s="999"/>
      <c r="BT17" s="1000"/>
      <c r="BU17" s="1000"/>
      <c r="BV17" s="1000"/>
      <c r="BW17" s="1000"/>
      <c r="BX17" s="1000"/>
      <c r="BY17" s="1000"/>
      <c r="BZ17" s="1000"/>
      <c r="CA17" s="1000"/>
      <c r="CB17" s="1000"/>
      <c r="CC17" s="1000"/>
      <c r="CD17" s="1000"/>
      <c r="CE17" s="1000"/>
      <c r="CF17" s="1000"/>
      <c r="CG17" s="1021"/>
      <c r="CH17" s="996"/>
      <c r="CI17" s="997"/>
      <c r="CJ17" s="997"/>
      <c r="CK17" s="997"/>
      <c r="CL17" s="998"/>
      <c r="CM17" s="996"/>
      <c r="CN17" s="997"/>
      <c r="CO17" s="997"/>
      <c r="CP17" s="997"/>
      <c r="CQ17" s="998"/>
      <c r="CR17" s="996"/>
      <c r="CS17" s="997"/>
      <c r="CT17" s="997"/>
      <c r="CU17" s="997"/>
      <c r="CV17" s="998"/>
      <c r="CW17" s="996"/>
      <c r="CX17" s="997"/>
      <c r="CY17" s="997"/>
      <c r="CZ17" s="997"/>
      <c r="DA17" s="998"/>
      <c r="DB17" s="996"/>
      <c r="DC17" s="997"/>
      <c r="DD17" s="997"/>
      <c r="DE17" s="997"/>
      <c r="DF17" s="998"/>
      <c r="DG17" s="996"/>
      <c r="DH17" s="997"/>
      <c r="DI17" s="997"/>
      <c r="DJ17" s="997"/>
      <c r="DK17" s="998"/>
      <c r="DL17" s="996"/>
      <c r="DM17" s="997"/>
      <c r="DN17" s="997"/>
      <c r="DO17" s="997"/>
      <c r="DP17" s="998"/>
      <c r="DQ17" s="996"/>
      <c r="DR17" s="997"/>
      <c r="DS17" s="997"/>
      <c r="DT17" s="997"/>
      <c r="DU17" s="998"/>
      <c r="DV17" s="999"/>
      <c r="DW17" s="1000"/>
      <c r="DX17" s="1000"/>
      <c r="DY17" s="1000"/>
      <c r="DZ17" s="1001"/>
      <c r="EA17" s="236"/>
    </row>
    <row r="18" spans="1:131" s="237" customFormat="1" ht="26.25" customHeight="1">
      <c r="A18" s="240">
        <v>12</v>
      </c>
      <c r="B18" s="1040"/>
      <c r="C18" s="1041"/>
      <c r="D18" s="1041"/>
      <c r="E18" s="1041"/>
      <c r="F18" s="1041"/>
      <c r="G18" s="1041"/>
      <c r="H18" s="1041"/>
      <c r="I18" s="1041"/>
      <c r="J18" s="1041"/>
      <c r="K18" s="1041"/>
      <c r="L18" s="1041"/>
      <c r="M18" s="1041"/>
      <c r="N18" s="1041"/>
      <c r="O18" s="1041"/>
      <c r="P18" s="1042"/>
      <c r="Q18" s="1046"/>
      <c r="R18" s="1047"/>
      <c r="S18" s="1047"/>
      <c r="T18" s="1047"/>
      <c r="U18" s="1047"/>
      <c r="V18" s="1047"/>
      <c r="W18" s="1047"/>
      <c r="X18" s="1047"/>
      <c r="Y18" s="1047"/>
      <c r="Z18" s="1047"/>
      <c r="AA18" s="1047"/>
      <c r="AB18" s="1047"/>
      <c r="AC18" s="1047"/>
      <c r="AD18" s="1047"/>
      <c r="AE18" s="1048"/>
      <c r="AF18" s="1024"/>
      <c r="AG18" s="1025"/>
      <c r="AH18" s="1025"/>
      <c r="AI18" s="1025"/>
      <c r="AJ18" s="1026"/>
      <c r="AK18" s="1089"/>
      <c r="AL18" s="1090"/>
      <c r="AM18" s="1090"/>
      <c r="AN18" s="1090"/>
      <c r="AO18" s="1090"/>
      <c r="AP18" s="1090"/>
      <c r="AQ18" s="1090"/>
      <c r="AR18" s="1090"/>
      <c r="AS18" s="1090"/>
      <c r="AT18" s="1090"/>
      <c r="AU18" s="1087"/>
      <c r="AV18" s="1087"/>
      <c r="AW18" s="1087"/>
      <c r="AX18" s="1087"/>
      <c r="AY18" s="1088"/>
      <c r="AZ18" s="234"/>
      <c r="BA18" s="234"/>
      <c r="BB18" s="234"/>
      <c r="BC18" s="234"/>
      <c r="BD18" s="234"/>
      <c r="BE18" s="235"/>
      <c r="BF18" s="235"/>
      <c r="BG18" s="235"/>
      <c r="BH18" s="235"/>
      <c r="BI18" s="235"/>
      <c r="BJ18" s="235"/>
      <c r="BK18" s="235"/>
      <c r="BL18" s="235"/>
      <c r="BM18" s="235"/>
      <c r="BN18" s="235"/>
      <c r="BO18" s="235"/>
      <c r="BP18" s="235"/>
      <c r="BQ18" s="240">
        <v>12</v>
      </c>
      <c r="BR18" s="241"/>
      <c r="BS18" s="999"/>
      <c r="BT18" s="1000"/>
      <c r="BU18" s="1000"/>
      <c r="BV18" s="1000"/>
      <c r="BW18" s="1000"/>
      <c r="BX18" s="1000"/>
      <c r="BY18" s="1000"/>
      <c r="BZ18" s="1000"/>
      <c r="CA18" s="1000"/>
      <c r="CB18" s="1000"/>
      <c r="CC18" s="1000"/>
      <c r="CD18" s="1000"/>
      <c r="CE18" s="1000"/>
      <c r="CF18" s="1000"/>
      <c r="CG18" s="1021"/>
      <c r="CH18" s="996"/>
      <c r="CI18" s="997"/>
      <c r="CJ18" s="997"/>
      <c r="CK18" s="997"/>
      <c r="CL18" s="998"/>
      <c r="CM18" s="996"/>
      <c r="CN18" s="997"/>
      <c r="CO18" s="997"/>
      <c r="CP18" s="997"/>
      <c r="CQ18" s="998"/>
      <c r="CR18" s="996"/>
      <c r="CS18" s="997"/>
      <c r="CT18" s="997"/>
      <c r="CU18" s="997"/>
      <c r="CV18" s="998"/>
      <c r="CW18" s="996"/>
      <c r="CX18" s="997"/>
      <c r="CY18" s="997"/>
      <c r="CZ18" s="997"/>
      <c r="DA18" s="998"/>
      <c r="DB18" s="996"/>
      <c r="DC18" s="997"/>
      <c r="DD18" s="997"/>
      <c r="DE18" s="997"/>
      <c r="DF18" s="998"/>
      <c r="DG18" s="996"/>
      <c r="DH18" s="997"/>
      <c r="DI18" s="997"/>
      <c r="DJ18" s="997"/>
      <c r="DK18" s="998"/>
      <c r="DL18" s="996"/>
      <c r="DM18" s="997"/>
      <c r="DN18" s="997"/>
      <c r="DO18" s="997"/>
      <c r="DP18" s="998"/>
      <c r="DQ18" s="996"/>
      <c r="DR18" s="997"/>
      <c r="DS18" s="997"/>
      <c r="DT18" s="997"/>
      <c r="DU18" s="998"/>
      <c r="DV18" s="999"/>
      <c r="DW18" s="1000"/>
      <c r="DX18" s="1000"/>
      <c r="DY18" s="1000"/>
      <c r="DZ18" s="1001"/>
      <c r="EA18" s="236"/>
    </row>
    <row r="19" spans="1:131" s="237" customFormat="1" ht="26.25" customHeight="1">
      <c r="A19" s="240">
        <v>13</v>
      </c>
      <c r="B19" s="1040"/>
      <c r="C19" s="1041"/>
      <c r="D19" s="1041"/>
      <c r="E19" s="1041"/>
      <c r="F19" s="1041"/>
      <c r="G19" s="1041"/>
      <c r="H19" s="1041"/>
      <c r="I19" s="1041"/>
      <c r="J19" s="1041"/>
      <c r="K19" s="1041"/>
      <c r="L19" s="1041"/>
      <c r="M19" s="1041"/>
      <c r="N19" s="1041"/>
      <c r="O19" s="1041"/>
      <c r="P19" s="1042"/>
      <c r="Q19" s="1046"/>
      <c r="R19" s="1047"/>
      <c r="S19" s="1047"/>
      <c r="T19" s="1047"/>
      <c r="U19" s="1047"/>
      <c r="V19" s="1047"/>
      <c r="W19" s="1047"/>
      <c r="X19" s="1047"/>
      <c r="Y19" s="1047"/>
      <c r="Z19" s="1047"/>
      <c r="AA19" s="1047"/>
      <c r="AB19" s="1047"/>
      <c r="AC19" s="1047"/>
      <c r="AD19" s="1047"/>
      <c r="AE19" s="1048"/>
      <c r="AF19" s="1024"/>
      <c r="AG19" s="1025"/>
      <c r="AH19" s="1025"/>
      <c r="AI19" s="1025"/>
      <c r="AJ19" s="1026"/>
      <c r="AK19" s="1089"/>
      <c r="AL19" s="1090"/>
      <c r="AM19" s="1090"/>
      <c r="AN19" s="1090"/>
      <c r="AO19" s="1090"/>
      <c r="AP19" s="1090"/>
      <c r="AQ19" s="1090"/>
      <c r="AR19" s="1090"/>
      <c r="AS19" s="1090"/>
      <c r="AT19" s="1090"/>
      <c r="AU19" s="1087"/>
      <c r="AV19" s="1087"/>
      <c r="AW19" s="1087"/>
      <c r="AX19" s="1087"/>
      <c r="AY19" s="1088"/>
      <c r="AZ19" s="234"/>
      <c r="BA19" s="234"/>
      <c r="BB19" s="234"/>
      <c r="BC19" s="234"/>
      <c r="BD19" s="234"/>
      <c r="BE19" s="235"/>
      <c r="BF19" s="235"/>
      <c r="BG19" s="235"/>
      <c r="BH19" s="235"/>
      <c r="BI19" s="235"/>
      <c r="BJ19" s="235"/>
      <c r="BK19" s="235"/>
      <c r="BL19" s="235"/>
      <c r="BM19" s="235"/>
      <c r="BN19" s="235"/>
      <c r="BO19" s="235"/>
      <c r="BP19" s="235"/>
      <c r="BQ19" s="240">
        <v>13</v>
      </c>
      <c r="BR19" s="241"/>
      <c r="BS19" s="999"/>
      <c r="BT19" s="1000"/>
      <c r="BU19" s="1000"/>
      <c r="BV19" s="1000"/>
      <c r="BW19" s="1000"/>
      <c r="BX19" s="1000"/>
      <c r="BY19" s="1000"/>
      <c r="BZ19" s="1000"/>
      <c r="CA19" s="1000"/>
      <c r="CB19" s="1000"/>
      <c r="CC19" s="1000"/>
      <c r="CD19" s="1000"/>
      <c r="CE19" s="1000"/>
      <c r="CF19" s="1000"/>
      <c r="CG19" s="1021"/>
      <c r="CH19" s="996"/>
      <c r="CI19" s="997"/>
      <c r="CJ19" s="997"/>
      <c r="CK19" s="997"/>
      <c r="CL19" s="998"/>
      <c r="CM19" s="996"/>
      <c r="CN19" s="997"/>
      <c r="CO19" s="997"/>
      <c r="CP19" s="997"/>
      <c r="CQ19" s="998"/>
      <c r="CR19" s="996"/>
      <c r="CS19" s="997"/>
      <c r="CT19" s="997"/>
      <c r="CU19" s="997"/>
      <c r="CV19" s="998"/>
      <c r="CW19" s="996"/>
      <c r="CX19" s="997"/>
      <c r="CY19" s="997"/>
      <c r="CZ19" s="997"/>
      <c r="DA19" s="998"/>
      <c r="DB19" s="996"/>
      <c r="DC19" s="997"/>
      <c r="DD19" s="997"/>
      <c r="DE19" s="997"/>
      <c r="DF19" s="998"/>
      <c r="DG19" s="996"/>
      <c r="DH19" s="997"/>
      <c r="DI19" s="997"/>
      <c r="DJ19" s="997"/>
      <c r="DK19" s="998"/>
      <c r="DL19" s="996"/>
      <c r="DM19" s="997"/>
      <c r="DN19" s="997"/>
      <c r="DO19" s="997"/>
      <c r="DP19" s="998"/>
      <c r="DQ19" s="996"/>
      <c r="DR19" s="997"/>
      <c r="DS19" s="997"/>
      <c r="DT19" s="997"/>
      <c r="DU19" s="998"/>
      <c r="DV19" s="999"/>
      <c r="DW19" s="1000"/>
      <c r="DX19" s="1000"/>
      <c r="DY19" s="1000"/>
      <c r="DZ19" s="1001"/>
      <c r="EA19" s="236"/>
    </row>
    <row r="20" spans="1:131" s="237" customFormat="1" ht="26.25" customHeight="1">
      <c r="A20" s="240">
        <v>14</v>
      </c>
      <c r="B20" s="1040"/>
      <c r="C20" s="1041"/>
      <c r="D20" s="1041"/>
      <c r="E20" s="1041"/>
      <c r="F20" s="1041"/>
      <c r="G20" s="1041"/>
      <c r="H20" s="1041"/>
      <c r="I20" s="1041"/>
      <c r="J20" s="1041"/>
      <c r="K20" s="1041"/>
      <c r="L20" s="1041"/>
      <c r="M20" s="1041"/>
      <c r="N20" s="1041"/>
      <c r="O20" s="1041"/>
      <c r="P20" s="1042"/>
      <c r="Q20" s="1046"/>
      <c r="R20" s="1047"/>
      <c r="S20" s="1047"/>
      <c r="T20" s="1047"/>
      <c r="U20" s="1047"/>
      <c r="V20" s="1047"/>
      <c r="W20" s="1047"/>
      <c r="X20" s="1047"/>
      <c r="Y20" s="1047"/>
      <c r="Z20" s="1047"/>
      <c r="AA20" s="1047"/>
      <c r="AB20" s="1047"/>
      <c r="AC20" s="1047"/>
      <c r="AD20" s="1047"/>
      <c r="AE20" s="1048"/>
      <c r="AF20" s="1024"/>
      <c r="AG20" s="1025"/>
      <c r="AH20" s="1025"/>
      <c r="AI20" s="1025"/>
      <c r="AJ20" s="1026"/>
      <c r="AK20" s="1089"/>
      <c r="AL20" s="1090"/>
      <c r="AM20" s="1090"/>
      <c r="AN20" s="1090"/>
      <c r="AO20" s="1090"/>
      <c r="AP20" s="1090"/>
      <c r="AQ20" s="1090"/>
      <c r="AR20" s="1090"/>
      <c r="AS20" s="1090"/>
      <c r="AT20" s="1090"/>
      <c r="AU20" s="1087"/>
      <c r="AV20" s="1087"/>
      <c r="AW20" s="1087"/>
      <c r="AX20" s="1087"/>
      <c r="AY20" s="1088"/>
      <c r="AZ20" s="234"/>
      <c r="BA20" s="234"/>
      <c r="BB20" s="234"/>
      <c r="BC20" s="234"/>
      <c r="BD20" s="234"/>
      <c r="BE20" s="235"/>
      <c r="BF20" s="235"/>
      <c r="BG20" s="235"/>
      <c r="BH20" s="235"/>
      <c r="BI20" s="235"/>
      <c r="BJ20" s="235"/>
      <c r="BK20" s="235"/>
      <c r="BL20" s="235"/>
      <c r="BM20" s="235"/>
      <c r="BN20" s="235"/>
      <c r="BO20" s="235"/>
      <c r="BP20" s="235"/>
      <c r="BQ20" s="240">
        <v>14</v>
      </c>
      <c r="BR20" s="241"/>
      <c r="BS20" s="999"/>
      <c r="BT20" s="1000"/>
      <c r="BU20" s="1000"/>
      <c r="BV20" s="1000"/>
      <c r="BW20" s="1000"/>
      <c r="BX20" s="1000"/>
      <c r="BY20" s="1000"/>
      <c r="BZ20" s="1000"/>
      <c r="CA20" s="1000"/>
      <c r="CB20" s="1000"/>
      <c r="CC20" s="1000"/>
      <c r="CD20" s="1000"/>
      <c r="CE20" s="1000"/>
      <c r="CF20" s="1000"/>
      <c r="CG20" s="1021"/>
      <c r="CH20" s="996"/>
      <c r="CI20" s="997"/>
      <c r="CJ20" s="997"/>
      <c r="CK20" s="997"/>
      <c r="CL20" s="998"/>
      <c r="CM20" s="996"/>
      <c r="CN20" s="997"/>
      <c r="CO20" s="997"/>
      <c r="CP20" s="997"/>
      <c r="CQ20" s="998"/>
      <c r="CR20" s="996"/>
      <c r="CS20" s="997"/>
      <c r="CT20" s="997"/>
      <c r="CU20" s="997"/>
      <c r="CV20" s="998"/>
      <c r="CW20" s="996"/>
      <c r="CX20" s="997"/>
      <c r="CY20" s="997"/>
      <c r="CZ20" s="997"/>
      <c r="DA20" s="998"/>
      <c r="DB20" s="996"/>
      <c r="DC20" s="997"/>
      <c r="DD20" s="997"/>
      <c r="DE20" s="997"/>
      <c r="DF20" s="998"/>
      <c r="DG20" s="996"/>
      <c r="DH20" s="997"/>
      <c r="DI20" s="997"/>
      <c r="DJ20" s="997"/>
      <c r="DK20" s="998"/>
      <c r="DL20" s="996"/>
      <c r="DM20" s="997"/>
      <c r="DN20" s="997"/>
      <c r="DO20" s="997"/>
      <c r="DP20" s="998"/>
      <c r="DQ20" s="996"/>
      <c r="DR20" s="997"/>
      <c r="DS20" s="997"/>
      <c r="DT20" s="997"/>
      <c r="DU20" s="998"/>
      <c r="DV20" s="999"/>
      <c r="DW20" s="1000"/>
      <c r="DX20" s="1000"/>
      <c r="DY20" s="1000"/>
      <c r="DZ20" s="1001"/>
      <c r="EA20" s="236"/>
    </row>
    <row r="21" spans="1:131" s="237" customFormat="1" ht="26.25" customHeight="1" thickBot="1">
      <c r="A21" s="240">
        <v>15</v>
      </c>
      <c r="B21" s="1040"/>
      <c r="C21" s="1041"/>
      <c r="D21" s="1041"/>
      <c r="E21" s="1041"/>
      <c r="F21" s="1041"/>
      <c r="G21" s="1041"/>
      <c r="H21" s="1041"/>
      <c r="I21" s="1041"/>
      <c r="J21" s="1041"/>
      <c r="K21" s="1041"/>
      <c r="L21" s="1041"/>
      <c r="M21" s="1041"/>
      <c r="N21" s="1041"/>
      <c r="O21" s="1041"/>
      <c r="P21" s="1042"/>
      <c r="Q21" s="1046"/>
      <c r="R21" s="1047"/>
      <c r="S21" s="1047"/>
      <c r="T21" s="1047"/>
      <c r="U21" s="1047"/>
      <c r="V21" s="1047"/>
      <c r="W21" s="1047"/>
      <c r="X21" s="1047"/>
      <c r="Y21" s="1047"/>
      <c r="Z21" s="1047"/>
      <c r="AA21" s="1047"/>
      <c r="AB21" s="1047"/>
      <c r="AC21" s="1047"/>
      <c r="AD21" s="1047"/>
      <c r="AE21" s="1048"/>
      <c r="AF21" s="1024"/>
      <c r="AG21" s="1025"/>
      <c r="AH21" s="1025"/>
      <c r="AI21" s="1025"/>
      <c r="AJ21" s="1026"/>
      <c r="AK21" s="1089"/>
      <c r="AL21" s="1090"/>
      <c r="AM21" s="1090"/>
      <c r="AN21" s="1090"/>
      <c r="AO21" s="1090"/>
      <c r="AP21" s="1090"/>
      <c r="AQ21" s="1090"/>
      <c r="AR21" s="1090"/>
      <c r="AS21" s="1090"/>
      <c r="AT21" s="1090"/>
      <c r="AU21" s="1087"/>
      <c r="AV21" s="1087"/>
      <c r="AW21" s="1087"/>
      <c r="AX21" s="1087"/>
      <c r="AY21" s="1088"/>
      <c r="AZ21" s="234"/>
      <c r="BA21" s="234"/>
      <c r="BB21" s="234"/>
      <c r="BC21" s="234"/>
      <c r="BD21" s="234"/>
      <c r="BE21" s="235"/>
      <c r="BF21" s="235"/>
      <c r="BG21" s="235"/>
      <c r="BH21" s="235"/>
      <c r="BI21" s="235"/>
      <c r="BJ21" s="235"/>
      <c r="BK21" s="235"/>
      <c r="BL21" s="235"/>
      <c r="BM21" s="235"/>
      <c r="BN21" s="235"/>
      <c r="BO21" s="235"/>
      <c r="BP21" s="235"/>
      <c r="BQ21" s="240">
        <v>15</v>
      </c>
      <c r="BR21" s="241"/>
      <c r="BS21" s="999"/>
      <c r="BT21" s="1000"/>
      <c r="BU21" s="1000"/>
      <c r="BV21" s="1000"/>
      <c r="BW21" s="1000"/>
      <c r="BX21" s="1000"/>
      <c r="BY21" s="1000"/>
      <c r="BZ21" s="1000"/>
      <c r="CA21" s="1000"/>
      <c r="CB21" s="1000"/>
      <c r="CC21" s="1000"/>
      <c r="CD21" s="1000"/>
      <c r="CE21" s="1000"/>
      <c r="CF21" s="1000"/>
      <c r="CG21" s="1021"/>
      <c r="CH21" s="996"/>
      <c r="CI21" s="997"/>
      <c r="CJ21" s="997"/>
      <c r="CK21" s="997"/>
      <c r="CL21" s="998"/>
      <c r="CM21" s="996"/>
      <c r="CN21" s="997"/>
      <c r="CO21" s="997"/>
      <c r="CP21" s="997"/>
      <c r="CQ21" s="998"/>
      <c r="CR21" s="996"/>
      <c r="CS21" s="997"/>
      <c r="CT21" s="997"/>
      <c r="CU21" s="997"/>
      <c r="CV21" s="998"/>
      <c r="CW21" s="996"/>
      <c r="CX21" s="997"/>
      <c r="CY21" s="997"/>
      <c r="CZ21" s="997"/>
      <c r="DA21" s="998"/>
      <c r="DB21" s="996"/>
      <c r="DC21" s="997"/>
      <c r="DD21" s="997"/>
      <c r="DE21" s="997"/>
      <c r="DF21" s="998"/>
      <c r="DG21" s="996"/>
      <c r="DH21" s="997"/>
      <c r="DI21" s="997"/>
      <c r="DJ21" s="997"/>
      <c r="DK21" s="998"/>
      <c r="DL21" s="996"/>
      <c r="DM21" s="997"/>
      <c r="DN21" s="997"/>
      <c r="DO21" s="997"/>
      <c r="DP21" s="998"/>
      <c r="DQ21" s="996"/>
      <c r="DR21" s="997"/>
      <c r="DS21" s="997"/>
      <c r="DT21" s="997"/>
      <c r="DU21" s="998"/>
      <c r="DV21" s="999"/>
      <c r="DW21" s="1000"/>
      <c r="DX21" s="1000"/>
      <c r="DY21" s="1000"/>
      <c r="DZ21" s="1001"/>
      <c r="EA21" s="236"/>
    </row>
    <row r="22" spans="1:131" s="237" customFormat="1" ht="26.25" customHeight="1">
      <c r="A22" s="240">
        <v>16</v>
      </c>
      <c r="B22" s="1040"/>
      <c r="C22" s="1041"/>
      <c r="D22" s="1041"/>
      <c r="E22" s="1041"/>
      <c r="F22" s="1041"/>
      <c r="G22" s="1041"/>
      <c r="H22" s="1041"/>
      <c r="I22" s="1041"/>
      <c r="J22" s="1041"/>
      <c r="K22" s="1041"/>
      <c r="L22" s="1041"/>
      <c r="M22" s="1041"/>
      <c r="N22" s="1041"/>
      <c r="O22" s="1041"/>
      <c r="P22" s="1042"/>
      <c r="Q22" s="1084"/>
      <c r="R22" s="1085"/>
      <c r="S22" s="1085"/>
      <c r="T22" s="1085"/>
      <c r="U22" s="1085"/>
      <c r="V22" s="1085"/>
      <c r="W22" s="1085"/>
      <c r="X22" s="1085"/>
      <c r="Y22" s="1085"/>
      <c r="Z22" s="1085"/>
      <c r="AA22" s="1085"/>
      <c r="AB22" s="1085"/>
      <c r="AC22" s="1085"/>
      <c r="AD22" s="1085"/>
      <c r="AE22" s="1086"/>
      <c r="AF22" s="1024"/>
      <c r="AG22" s="1025"/>
      <c r="AH22" s="1025"/>
      <c r="AI22" s="1025"/>
      <c r="AJ22" s="1026"/>
      <c r="AK22" s="1080"/>
      <c r="AL22" s="1081"/>
      <c r="AM22" s="1081"/>
      <c r="AN22" s="1081"/>
      <c r="AO22" s="1081"/>
      <c r="AP22" s="1081"/>
      <c r="AQ22" s="1081"/>
      <c r="AR22" s="1081"/>
      <c r="AS22" s="1081"/>
      <c r="AT22" s="1081"/>
      <c r="AU22" s="1082"/>
      <c r="AV22" s="1082"/>
      <c r="AW22" s="1082"/>
      <c r="AX22" s="1082"/>
      <c r="AY22" s="1083"/>
      <c r="AZ22" s="1038" t="s">
        <v>391</v>
      </c>
      <c r="BA22" s="1038"/>
      <c r="BB22" s="1038"/>
      <c r="BC22" s="1038"/>
      <c r="BD22" s="1039"/>
      <c r="BE22" s="235"/>
      <c r="BF22" s="235"/>
      <c r="BG22" s="235"/>
      <c r="BH22" s="235"/>
      <c r="BI22" s="235"/>
      <c r="BJ22" s="235"/>
      <c r="BK22" s="235"/>
      <c r="BL22" s="235"/>
      <c r="BM22" s="235"/>
      <c r="BN22" s="235"/>
      <c r="BO22" s="235"/>
      <c r="BP22" s="235"/>
      <c r="BQ22" s="240">
        <v>16</v>
      </c>
      <c r="BR22" s="241"/>
      <c r="BS22" s="999"/>
      <c r="BT22" s="1000"/>
      <c r="BU22" s="1000"/>
      <c r="BV22" s="1000"/>
      <c r="BW22" s="1000"/>
      <c r="BX22" s="1000"/>
      <c r="BY22" s="1000"/>
      <c r="BZ22" s="1000"/>
      <c r="CA22" s="1000"/>
      <c r="CB22" s="1000"/>
      <c r="CC22" s="1000"/>
      <c r="CD22" s="1000"/>
      <c r="CE22" s="1000"/>
      <c r="CF22" s="1000"/>
      <c r="CG22" s="1021"/>
      <c r="CH22" s="996"/>
      <c r="CI22" s="997"/>
      <c r="CJ22" s="997"/>
      <c r="CK22" s="997"/>
      <c r="CL22" s="998"/>
      <c r="CM22" s="996"/>
      <c r="CN22" s="997"/>
      <c r="CO22" s="997"/>
      <c r="CP22" s="997"/>
      <c r="CQ22" s="998"/>
      <c r="CR22" s="996"/>
      <c r="CS22" s="997"/>
      <c r="CT22" s="997"/>
      <c r="CU22" s="997"/>
      <c r="CV22" s="998"/>
      <c r="CW22" s="996"/>
      <c r="CX22" s="997"/>
      <c r="CY22" s="997"/>
      <c r="CZ22" s="997"/>
      <c r="DA22" s="998"/>
      <c r="DB22" s="996"/>
      <c r="DC22" s="997"/>
      <c r="DD22" s="997"/>
      <c r="DE22" s="997"/>
      <c r="DF22" s="998"/>
      <c r="DG22" s="996"/>
      <c r="DH22" s="997"/>
      <c r="DI22" s="997"/>
      <c r="DJ22" s="997"/>
      <c r="DK22" s="998"/>
      <c r="DL22" s="996"/>
      <c r="DM22" s="997"/>
      <c r="DN22" s="997"/>
      <c r="DO22" s="997"/>
      <c r="DP22" s="998"/>
      <c r="DQ22" s="996"/>
      <c r="DR22" s="997"/>
      <c r="DS22" s="997"/>
      <c r="DT22" s="997"/>
      <c r="DU22" s="998"/>
      <c r="DV22" s="999"/>
      <c r="DW22" s="1000"/>
      <c r="DX22" s="1000"/>
      <c r="DY22" s="1000"/>
      <c r="DZ22" s="1001"/>
      <c r="EA22" s="236"/>
    </row>
    <row r="23" spans="1:131" s="237" customFormat="1" ht="26.25" customHeight="1" thickBot="1">
      <c r="A23" s="242" t="s">
        <v>392</v>
      </c>
      <c r="B23" s="943" t="s">
        <v>393</v>
      </c>
      <c r="C23" s="944"/>
      <c r="D23" s="944"/>
      <c r="E23" s="944"/>
      <c r="F23" s="944"/>
      <c r="G23" s="944"/>
      <c r="H23" s="944"/>
      <c r="I23" s="944"/>
      <c r="J23" s="944"/>
      <c r="K23" s="944"/>
      <c r="L23" s="944"/>
      <c r="M23" s="944"/>
      <c r="N23" s="944"/>
      <c r="O23" s="944"/>
      <c r="P23" s="954"/>
      <c r="Q23" s="1071">
        <f>SUM(Q7:U22)</f>
        <v>5466</v>
      </c>
      <c r="R23" s="1072"/>
      <c r="S23" s="1072"/>
      <c r="T23" s="1072"/>
      <c r="U23" s="1072"/>
      <c r="V23" s="1071">
        <f>SUM(V7:Z22)</f>
        <v>5257</v>
      </c>
      <c r="W23" s="1072"/>
      <c r="X23" s="1072"/>
      <c r="Y23" s="1072"/>
      <c r="Z23" s="1072"/>
      <c r="AA23" s="1072">
        <f>SUM(AA7:AE22)</f>
        <v>209</v>
      </c>
      <c r="AB23" s="1072"/>
      <c r="AC23" s="1072"/>
      <c r="AD23" s="1072"/>
      <c r="AE23" s="1073"/>
      <c r="AF23" s="1074">
        <v>68</v>
      </c>
      <c r="AG23" s="1072"/>
      <c r="AH23" s="1072"/>
      <c r="AI23" s="1072"/>
      <c r="AJ23" s="1075"/>
      <c r="AK23" s="1076"/>
      <c r="AL23" s="1077"/>
      <c r="AM23" s="1077"/>
      <c r="AN23" s="1077"/>
      <c r="AO23" s="1077"/>
      <c r="AP23" s="1071">
        <f>SUM(AP7:AT22)</f>
        <v>4003</v>
      </c>
      <c r="AQ23" s="1072"/>
      <c r="AR23" s="1072"/>
      <c r="AS23" s="1072"/>
      <c r="AT23" s="1072"/>
      <c r="AU23" s="1078"/>
      <c r="AV23" s="1078"/>
      <c r="AW23" s="1078"/>
      <c r="AX23" s="1078"/>
      <c r="AY23" s="1079"/>
      <c r="AZ23" s="1068" t="s">
        <v>394</v>
      </c>
      <c r="BA23" s="1069"/>
      <c r="BB23" s="1069"/>
      <c r="BC23" s="1069"/>
      <c r="BD23" s="1070"/>
      <c r="BE23" s="235"/>
      <c r="BF23" s="235"/>
      <c r="BG23" s="235"/>
      <c r="BH23" s="235"/>
      <c r="BI23" s="235"/>
      <c r="BJ23" s="235"/>
      <c r="BK23" s="235"/>
      <c r="BL23" s="235"/>
      <c r="BM23" s="235"/>
      <c r="BN23" s="235"/>
      <c r="BO23" s="235"/>
      <c r="BP23" s="235"/>
      <c r="BQ23" s="240">
        <v>17</v>
      </c>
      <c r="BR23" s="241"/>
      <c r="BS23" s="999"/>
      <c r="BT23" s="1000"/>
      <c r="BU23" s="1000"/>
      <c r="BV23" s="1000"/>
      <c r="BW23" s="1000"/>
      <c r="BX23" s="1000"/>
      <c r="BY23" s="1000"/>
      <c r="BZ23" s="1000"/>
      <c r="CA23" s="1000"/>
      <c r="CB23" s="1000"/>
      <c r="CC23" s="1000"/>
      <c r="CD23" s="1000"/>
      <c r="CE23" s="1000"/>
      <c r="CF23" s="1000"/>
      <c r="CG23" s="1021"/>
      <c r="CH23" s="996"/>
      <c r="CI23" s="997"/>
      <c r="CJ23" s="997"/>
      <c r="CK23" s="997"/>
      <c r="CL23" s="998"/>
      <c r="CM23" s="996"/>
      <c r="CN23" s="997"/>
      <c r="CO23" s="997"/>
      <c r="CP23" s="997"/>
      <c r="CQ23" s="998"/>
      <c r="CR23" s="996"/>
      <c r="CS23" s="997"/>
      <c r="CT23" s="997"/>
      <c r="CU23" s="997"/>
      <c r="CV23" s="998"/>
      <c r="CW23" s="996"/>
      <c r="CX23" s="997"/>
      <c r="CY23" s="997"/>
      <c r="CZ23" s="997"/>
      <c r="DA23" s="998"/>
      <c r="DB23" s="996"/>
      <c r="DC23" s="997"/>
      <c r="DD23" s="997"/>
      <c r="DE23" s="997"/>
      <c r="DF23" s="998"/>
      <c r="DG23" s="996"/>
      <c r="DH23" s="997"/>
      <c r="DI23" s="997"/>
      <c r="DJ23" s="997"/>
      <c r="DK23" s="998"/>
      <c r="DL23" s="996"/>
      <c r="DM23" s="997"/>
      <c r="DN23" s="997"/>
      <c r="DO23" s="997"/>
      <c r="DP23" s="998"/>
      <c r="DQ23" s="996"/>
      <c r="DR23" s="997"/>
      <c r="DS23" s="997"/>
      <c r="DT23" s="997"/>
      <c r="DU23" s="998"/>
      <c r="DV23" s="999"/>
      <c r="DW23" s="1000"/>
      <c r="DX23" s="1000"/>
      <c r="DY23" s="1000"/>
      <c r="DZ23" s="1001"/>
      <c r="EA23" s="236"/>
    </row>
    <row r="24" spans="1:131" s="237" customFormat="1" ht="26.25" customHeight="1">
      <c r="A24" s="1067" t="s">
        <v>395</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34"/>
      <c r="BA24" s="234"/>
      <c r="BB24" s="234"/>
      <c r="BC24" s="234"/>
      <c r="BD24" s="234"/>
      <c r="BE24" s="235"/>
      <c r="BF24" s="235"/>
      <c r="BG24" s="235"/>
      <c r="BH24" s="235"/>
      <c r="BI24" s="235"/>
      <c r="BJ24" s="235"/>
      <c r="BK24" s="235"/>
      <c r="BL24" s="235"/>
      <c r="BM24" s="235"/>
      <c r="BN24" s="235"/>
      <c r="BO24" s="235"/>
      <c r="BP24" s="235"/>
      <c r="BQ24" s="240">
        <v>18</v>
      </c>
      <c r="BR24" s="241"/>
      <c r="BS24" s="999"/>
      <c r="BT24" s="1000"/>
      <c r="BU24" s="1000"/>
      <c r="BV24" s="1000"/>
      <c r="BW24" s="1000"/>
      <c r="BX24" s="1000"/>
      <c r="BY24" s="1000"/>
      <c r="BZ24" s="1000"/>
      <c r="CA24" s="1000"/>
      <c r="CB24" s="1000"/>
      <c r="CC24" s="1000"/>
      <c r="CD24" s="1000"/>
      <c r="CE24" s="1000"/>
      <c r="CF24" s="1000"/>
      <c r="CG24" s="1021"/>
      <c r="CH24" s="996"/>
      <c r="CI24" s="997"/>
      <c r="CJ24" s="997"/>
      <c r="CK24" s="997"/>
      <c r="CL24" s="998"/>
      <c r="CM24" s="996"/>
      <c r="CN24" s="997"/>
      <c r="CO24" s="997"/>
      <c r="CP24" s="997"/>
      <c r="CQ24" s="998"/>
      <c r="CR24" s="996"/>
      <c r="CS24" s="997"/>
      <c r="CT24" s="997"/>
      <c r="CU24" s="997"/>
      <c r="CV24" s="998"/>
      <c r="CW24" s="996"/>
      <c r="CX24" s="997"/>
      <c r="CY24" s="997"/>
      <c r="CZ24" s="997"/>
      <c r="DA24" s="998"/>
      <c r="DB24" s="996"/>
      <c r="DC24" s="997"/>
      <c r="DD24" s="997"/>
      <c r="DE24" s="997"/>
      <c r="DF24" s="998"/>
      <c r="DG24" s="996"/>
      <c r="DH24" s="997"/>
      <c r="DI24" s="997"/>
      <c r="DJ24" s="997"/>
      <c r="DK24" s="998"/>
      <c r="DL24" s="996"/>
      <c r="DM24" s="997"/>
      <c r="DN24" s="997"/>
      <c r="DO24" s="997"/>
      <c r="DP24" s="998"/>
      <c r="DQ24" s="996"/>
      <c r="DR24" s="997"/>
      <c r="DS24" s="997"/>
      <c r="DT24" s="997"/>
      <c r="DU24" s="998"/>
      <c r="DV24" s="999"/>
      <c r="DW24" s="1000"/>
      <c r="DX24" s="1000"/>
      <c r="DY24" s="1000"/>
      <c r="DZ24" s="1001"/>
      <c r="EA24" s="236"/>
    </row>
    <row r="25" spans="1:131" ht="26.25" customHeight="1" thickBot="1">
      <c r="A25" s="1066" t="s">
        <v>396</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34"/>
      <c r="BK25" s="234"/>
      <c r="BL25" s="234"/>
      <c r="BM25" s="234"/>
      <c r="BN25" s="234"/>
      <c r="BO25" s="243"/>
      <c r="BP25" s="243"/>
      <c r="BQ25" s="240">
        <v>19</v>
      </c>
      <c r="BR25" s="241"/>
      <c r="BS25" s="999"/>
      <c r="BT25" s="1000"/>
      <c r="BU25" s="1000"/>
      <c r="BV25" s="1000"/>
      <c r="BW25" s="1000"/>
      <c r="BX25" s="1000"/>
      <c r="BY25" s="1000"/>
      <c r="BZ25" s="1000"/>
      <c r="CA25" s="1000"/>
      <c r="CB25" s="1000"/>
      <c r="CC25" s="1000"/>
      <c r="CD25" s="1000"/>
      <c r="CE25" s="1000"/>
      <c r="CF25" s="1000"/>
      <c r="CG25" s="1021"/>
      <c r="CH25" s="996"/>
      <c r="CI25" s="997"/>
      <c r="CJ25" s="997"/>
      <c r="CK25" s="997"/>
      <c r="CL25" s="998"/>
      <c r="CM25" s="996"/>
      <c r="CN25" s="997"/>
      <c r="CO25" s="997"/>
      <c r="CP25" s="997"/>
      <c r="CQ25" s="998"/>
      <c r="CR25" s="996"/>
      <c r="CS25" s="997"/>
      <c r="CT25" s="997"/>
      <c r="CU25" s="997"/>
      <c r="CV25" s="998"/>
      <c r="CW25" s="996"/>
      <c r="CX25" s="997"/>
      <c r="CY25" s="997"/>
      <c r="CZ25" s="997"/>
      <c r="DA25" s="998"/>
      <c r="DB25" s="996"/>
      <c r="DC25" s="997"/>
      <c r="DD25" s="997"/>
      <c r="DE25" s="997"/>
      <c r="DF25" s="998"/>
      <c r="DG25" s="996"/>
      <c r="DH25" s="997"/>
      <c r="DI25" s="997"/>
      <c r="DJ25" s="997"/>
      <c r="DK25" s="998"/>
      <c r="DL25" s="996"/>
      <c r="DM25" s="997"/>
      <c r="DN25" s="997"/>
      <c r="DO25" s="997"/>
      <c r="DP25" s="998"/>
      <c r="DQ25" s="996"/>
      <c r="DR25" s="997"/>
      <c r="DS25" s="997"/>
      <c r="DT25" s="997"/>
      <c r="DU25" s="998"/>
      <c r="DV25" s="999"/>
      <c r="DW25" s="1000"/>
      <c r="DX25" s="1000"/>
      <c r="DY25" s="1000"/>
      <c r="DZ25" s="1001"/>
      <c r="EA25" s="231"/>
    </row>
    <row r="26" spans="1:131" ht="26.25" customHeight="1">
      <c r="A26" s="1002" t="s">
        <v>373</v>
      </c>
      <c r="B26" s="1003"/>
      <c r="C26" s="1003"/>
      <c r="D26" s="1003"/>
      <c r="E26" s="1003"/>
      <c r="F26" s="1003"/>
      <c r="G26" s="1003"/>
      <c r="H26" s="1003"/>
      <c r="I26" s="1003"/>
      <c r="J26" s="1003"/>
      <c r="K26" s="1003"/>
      <c r="L26" s="1003"/>
      <c r="M26" s="1003"/>
      <c r="N26" s="1003"/>
      <c r="O26" s="1003"/>
      <c r="P26" s="1004"/>
      <c r="Q26" s="1008" t="s">
        <v>397</v>
      </c>
      <c r="R26" s="1009"/>
      <c r="S26" s="1009"/>
      <c r="T26" s="1009"/>
      <c r="U26" s="1010"/>
      <c r="V26" s="1008" t="s">
        <v>398</v>
      </c>
      <c r="W26" s="1009"/>
      <c r="X26" s="1009"/>
      <c r="Y26" s="1009"/>
      <c r="Z26" s="1010"/>
      <c r="AA26" s="1008" t="s">
        <v>399</v>
      </c>
      <c r="AB26" s="1009"/>
      <c r="AC26" s="1009"/>
      <c r="AD26" s="1009"/>
      <c r="AE26" s="1009"/>
      <c r="AF26" s="1062" t="s">
        <v>400</v>
      </c>
      <c r="AG26" s="1015"/>
      <c r="AH26" s="1015"/>
      <c r="AI26" s="1015"/>
      <c r="AJ26" s="1063"/>
      <c r="AK26" s="1009" t="s">
        <v>401</v>
      </c>
      <c r="AL26" s="1009"/>
      <c r="AM26" s="1009"/>
      <c r="AN26" s="1009"/>
      <c r="AO26" s="1010"/>
      <c r="AP26" s="1008" t="s">
        <v>402</v>
      </c>
      <c r="AQ26" s="1009"/>
      <c r="AR26" s="1009"/>
      <c r="AS26" s="1009"/>
      <c r="AT26" s="1010"/>
      <c r="AU26" s="1008" t="s">
        <v>403</v>
      </c>
      <c r="AV26" s="1009"/>
      <c r="AW26" s="1009"/>
      <c r="AX26" s="1009"/>
      <c r="AY26" s="1010"/>
      <c r="AZ26" s="1008" t="s">
        <v>404</v>
      </c>
      <c r="BA26" s="1009"/>
      <c r="BB26" s="1009"/>
      <c r="BC26" s="1009"/>
      <c r="BD26" s="1010"/>
      <c r="BE26" s="1008" t="s">
        <v>380</v>
      </c>
      <c r="BF26" s="1009"/>
      <c r="BG26" s="1009"/>
      <c r="BH26" s="1009"/>
      <c r="BI26" s="1022"/>
      <c r="BJ26" s="234"/>
      <c r="BK26" s="234"/>
      <c r="BL26" s="234"/>
      <c r="BM26" s="234"/>
      <c r="BN26" s="234"/>
      <c r="BO26" s="243"/>
      <c r="BP26" s="243"/>
      <c r="BQ26" s="240">
        <v>20</v>
      </c>
      <c r="BR26" s="241"/>
      <c r="BS26" s="999"/>
      <c r="BT26" s="1000"/>
      <c r="BU26" s="1000"/>
      <c r="BV26" s="1000"/>
      <c r="BW26" s="1000"/>
      <c r="BX26" s="1000"/>
      <c r="BY26" s="1000"/>
      <c r="BZ26" s="1000"/>
      <c r="CA26" s="1000"/>
      <c r="CB26" s="1000"/>
      <c r="CC26" s="1000"/>
      <c r="CD26" s="1000"/>
      <c r="CE26" s="1000"/>
      <c r="CF26" s="1000"/>
      <c r="CG26" s="1021"/>
      <c r="CH26" s="996"/>
      <c r="CI26" s="997"/>
      <c r="CJ26" s="997"/>
      <c r="CK26" s="997"/>
      <c r="CL26" s="998"/>
      <c r="CM26" s="996"/>
      <c r="CN26" s="997"/>
      <c r="CO26" s="997"/>
      <c r="CP26" s="997"/>
      <c r="CQ26" s="998"/>
      <c r="CR26" s="996"/>
      <c r="CS26" s="997"/>
      <c r="CT26" s="997"/>
      <c r="CU26" s="997"/>
      <c r="CV26" s="998"/>
      <c r="CW26" s="996"/>
      <c r="CX26" s="997"/>
      <c r="CY26" s="997"/>
      <c r="CZ26" s="997"/>
      <c r="DA26" s="998"/>
      <c r="DB26" s="996"/>
      <c r="DC26" s="997"/>
      <c r="DD26" s="997"/>
      <c r="DE26" s="997"/>
      <c r="DF26" s="998"/>
      <c r="DG26" s="996"/>
      <c r="DH26" s="997"/>
      <c r="DI26" s="997"/>
      <c r="DJ26" s="997"/>
      <c r="DK26" s="998"/>
      <c r="DL26" s="996"/>
      <c r="DM26" s="997"/>
      <c r="DN26" s="997"/>
      <c r="DO26" s="997"/>
      <c r="DP26" s="998"/>
      <c r="DQ26" s="996"/>
      <c r="DR26" s="997"/>
      <c r="DS26" s="997"/>
      <c r="DT26" s="997"/>
      <c r="DU26" s="998"/>
      <c r="DV26" s="999"/>
      <c r="DW26" s="1000"/>
      <c r="DX26" s="1000"/>
      <c r="DY26" s="1000"/>
      <c r="DZ26" s="1001"/>
      <c r="EA26" s="231"/>
    </row>
    <row r="27" spans="1:131" ht="26.25" customHeight="1" thickBot="1">
      <c r="A27" s="1005"/>
      <c r="B27" s="1006"/>
      <c r="C27" s="1006"/>
      <c r="D27" s="1006"/>
      <c r="E27" s="1006"/>
      <c r="F27" s="1006"/>
      <c r="G27" s="1006"/>
      <c r="H27" s="1006"/>
      <c r="I27" s="1006"/>
      <c r="J27" s="1006"/>
      <c r="K27" s="1006"/>
      <c r="L27" s="1006"/>
      <c r="M27" s="1006"/>
      <c r="N27" s="1006"/>
      <c r="O27" s="1006"/>
      <c r="P27" s="1007"/>
      <c r="Q27" s="1011"/>
      <c r="R27" s="1012"/>
      <c r="S27" s="1012"/>
      <c r="T27" s="1012"/>
      <c r="U27" s="1013"/>
      <c r="V27" s="1011"/>
      <c r="W27" s="1012"/>
      <c r="X27" s="1012"/>
      <c r="Y27" s="1012"/>
      <c r="Z27" s="1013"/>
      <c r="AA27" s="1011"/>
      <c r="AB27" s="1012"/>
      <c r="AC27" s="1012"/>
      <c r="AD27" s="1012"/>
      <c r="AE27" s="1012"/>
      <c r="AF27" s="1064"/>
      <c r="AG27" s="1018"/>
      <c r="AH27" s="1018"/>
      <c r="AI27" s="1018"/>
      <c r="AJ27" s="1065"/>
      <c r="AK27" s="1012"/>
      <c r="AL27" s="1012"/>
      <c r="AM27" s="1012"/>
      <c r="AN27" s="1012"/>
      <c r="AO27" s="1013"/>
      <c r="AP27" s="1011"/>
      <c r="AQ27" s="1012"/>
      <c r="AR27" s="1012"/>
      <c r="AS27" s="1012"/>
      <c r="AT27" s="1013"/>
      <c r="AU27" s="1011"/>
      <c r="AV27" s="1012"/>
      <c r="AW27" s="1012"/>
      <c r="AX27" s="1012"/>
      <c r="AY27" s="1013"/>
      <c r="AZ27" s="1011"/>
      <c r="BA27" s="1012"/>
      <c r="BB27" s="1012"/>
      <c r="BC27" s="1012"/>
      <c r="BD27" s="1013"/>
      <c r="BE27" s="1011"/>
      <c r="BF27" s="1012"/>
      <c r="BG27" s="1012"/>
      <c r="BH27" s="1012"/>
      <c r="BI27" s="1023"/>
      <c r="BJ27" s="234"/>
      <c r="BK27" s="234"/>
      <c r="BL27" s="234"/>
      <c r="BM27" s="234"/>
      <c r="BN27" s="234"/>
      <c r="BO27" s="243"/>
      <c r="BP27" s="243"/>
      <c r="BQ27" s="240">
        <v>21</v>
      </c>
      <c r="BR27" s="241"/>
      <c r="BS27" s="999"/>
      <c r="BT27" s="1000"/>
      <c r="BU27" s="1000"/>
      <c r="BV27" s="1000"/>
      <c r="BW27" s="1000"/>
      <c r="BX27" s="1000"/>
      <c r="BY27" s="1000"/>
      <c r="BZ27" s="1000"/>
      <c r="CA27" s="1000"/>
      <c r="CB27" s="1000"/>
      <c r="CC27" s="1000"/>
      <c r="CD27" s="1000"/>
      <c r="CE27" s="1000"/>
      <c r="CF27" s="1000"/>
      <c r="CG27" s="1021"/>
      <c r="CH27" s="996"/>
      <c r="CI27" s="997"/>
      <c r="CJ27" s="997"/>
      <c r="CK27" s="997"/>
      <c r="CL27" s="998"/>
      <c r="CM27" s="996"/>
      <c r="CN27" s="997"/>
      <c r="CO27" s="997"/>
      <c r="CP27" s="997"/>
      <c r="CQ27" s="998"/>
      <c r="CR27" s="996"/>
      <c r="CS27" s="997"/>
      <c r="CT27" s="997"/>
      <c r="CU27" s="997"/>
      <c r="CV27" s="998"/>
      <c r="CW27" s="996"/>
      <c r="CX27" s="997"/>
      <c r="CY27" s="997"/>
      <c r="CZ27" s="997"/>
      <c r="DA27" s="998"/>
      <c r="DB27" s="996"/>
      <c r="DC27" s="997"/>
      <c r="DD27" s="997"/>
      <c r="DE27" s="997"/>
      <c r="DF27" s="998"/>
      <c r="DG27" s="996"/>
      <c r="DH27" s="997"/>
      <c r="DI27" s="997"/>
      <c r="DJ27" s="997"/>
      <c r="DK27" s="998"/>
      <c r="DL27" s="996"/>
      <c r="DM27" s="997"/>
      <c r="DN27" s="997"/>
      <c r="DO27" s="997"/>
      <c r="DP27" s="998"/>
      <c r="DQ27" s="996"/>
      <c r="DR27" s="997"/>
      <c r="DS27" s="997"/>
      <c r="DT27" s="997"/>
      <c r="DU27" s="998"/>
      <c r="DV27" s="999"/>
      <c r="DW27" s="1000"/>
      <c r="DX27" s="1000"/>
      <c r="DY27" s="1000"/>
      <c r="DZ27" s="1001"/>
      <c r="EA27" s="231"/>
    </row>
    <row r="28" spans="1:131" ht="26.25" customHeight="1" thickTop="1">
      <c r="A28" s="244">
        <v>1</v>
      </c>
      <c r="B28" s="1053" t="s">
        <v>405</v>
      </c>
      <c r="C28" s="1054"/>
      <c r="D28" s="1054"/>
      <c r="E28" s="1054"/>
      <c r="F28" s="1054"/>
      <c r="G28" s="1054"/>
      <c r="H28" s="1054"/>
      <c r="I28" s="1054"/>
      <c r="J28" s="1054"/>
      <c r="K28" s="1054"/>
      <c r="L28" s="1054"/>
      <c r="M28" s="1054"/>
      <c r="N28" s="1054"/>
      <c r="O28" s="1054"/>
      <c r="P28" s="1055"/>
      <c r="Q28" s="1056">
        <v>352</v>
      </c>
      <c r="R28" s="1057"/>
      <c r="S28" s="1057"/>
      <c r="T28" s="1057"/>
      <c r="U28" s="1057"/>
      <c r="V28" s="1057">
        <v>308</v>
      </c>
      <c r="W28" s="1057"/>
      <c r="X28" s="1057"/>
      <c r="Y28" s="1057"/>
      <c r="Z28" s="1057"/>
      <c r="AA28" s="1057">
        <v>44</v>
      </c>
      <c r="AB28" s="1057"/>
      <c r="AC28" s="1057"/>
      <c r="AD28" s="1057"/>
      <c r="AE28" s="1058"/>
      <c r="AF28" s="1059">
        <v>44</v>
      </c>
      <c r="AG28" s="1057"/>
      <c r="AH28" s="1057"/>
      <c r="AI28" s="1057"/>
      <c r="AJ28" s="1060"/>
      <c r="AK28" s="1061">
        <v>32</v>
      </c>
      <c r="AL28" s="1049"/>
      <c r="AM28" s="1049"/>
      <c r="AN28" s="1049"/>
      <c r="AO28" s="1049"/>
      <c r="AP28" s="1049" t="s">
        <v>600</v>
      </c>
      <c r="AQ28" s="1049"/>
      <c r="AR28" s="1049"/>
      <c r="AS28" s="1049"/>
      <c r="AT28" s="1049"/>
      <c r="AU28" s="1049" t="s">
        <v>600</v>
      </c>
      <c r="AV28" s="1049"/>
      <c r="AW28" s="1049"/>
      <c r="AX28" s="1049"/>
      <c r="AY28" s="1049"/>
      <c r="AZ28" s="1050" t="s">
        <v>600</v>
      </c>
      <c r="BA28" s="1050"/>
      <c r="BB28" s="1050"/>
      <c r="BC28" s="1050"/>
      <c r="BD28" s="1050"/>
      <c r="BE28" s="1051"/>
      <c r="BF28" s="1051"/>
      <c r="BG28" s="1051"/>
      <c r="BH28" s="1051"/>
      <c r="BI28" s="1052"/>
      <c r="BJ28" s="234"/>
      <c r="BK28" s="234"/>
      <c r="BL28" s="234"/>
      <c r="BM28" s="234"/>
      <c r="BN28" s="234"/>
      <c r="BO28" s="243"/>
      <c r="BP28" s="243"/>
      <c r="BQ28" s="240">
        <v>22</v>
      </c>
      <c r="BR28" s="241"/>
      <c r="BS28" s="999"/>
      <c r="BT28" s="1000"/>
      <c r="BU28" s="1000"/>
      <c r="BV28" s="1000"/>
      <c r="BW28" s="1000"/>
      <c r="BX28" s="1000"/>
      <c r="BY28" s="1000"/>
      <c r="BZ28" s="1000"/>
      <c r="CA28" s="1000"/>
      <c r="CB28" s="1000"/>
      <c r="CC28" s="1000"/>
      <c r="CD28" s="1000"/>
      <c r="CE28" s="1000"/>
      <c r="CF28" s="1000"/>
      <c r="CG28" s="1021"/>
      <c r="CH28" s="996"/>
      <c r="CI28" s="997"/>
      <c r="CJ28" s="997"/>
      <c r="CK28" s="997"/>
      <c r="CL28" s="998"/>
      <c r="CM28" s="996"/>
      <c r="CN28" s="997"/>
      <c r="CO28" s="997"/>
      <c r="CP28" s="997"/>
      <c r="CQ28" s="998"/>
      <c r="CR28" s="996"/>
      <c r="CS28" s="997"/>
      <c r="CT28" s="997"/>
      <c r="CU28" s="997"/>
      <c r="CV28" s="998"/>
      <c r="CW28" s="996"/>
      <c r="CX28" s="997"/>
      <c r="CY28" s="997"/>
      <c r="CZ28" s="997"/>
      <c r="DA28" s="998"/>
      <c r="DB28" s="996"/>
      <c r="DC28" s="997"/>
      <c r="DD28" s="997"/>
      <c r="DE28" s="997"/>
      <c r="DF28" s="998"/>
      <c r="DG28" s="996"/>
      <c r="DH28" s="997"/>
      <c r="DI28" s="997"/>
      <c r="DJ28" s="997"/>
      <c r="DK28" s="998"/>
      <c r="DL28" s="996"/>
      <c r="DM28" s="997"/>
      <c r="DN28" s="997"/>
      <c r="DO28" s="997"/>
      <c r="DP28" s="998"/>
      <c r="DQ28" s="996"/>
      <c r="DR28" s="997"/>
      <c r="DS28" s="997"/>
      <c r="DT28" s="997"/>
      <c r="DU28" s="998"/>
      <c r="DV28" s="999"/>
      <c r="DW28" s="1000"/>
      <c r="DX28" s="1000"/>
      <c r="DY28" s="1000"/>
      <c r="DZ28" s="1001"/>
      <c r="EA28" s="231"/>
    </row>
    <row r="29" spans="1:131" ht="26.25" customHeight="1">
      <c r="A29" s="244">
        <v>2</v>
      </c>
      <c r="B29" s="1040" t="s">
        <v>406</v>
      </c>
      <c r="C29" s="1041"/>
      <c r="D29" s="1041"/>
      <c r="E29" s="1041"/>
      <c r="F29" s="1041"/>
      <c r="G29" s="1041"/>
      <c r="H29" s="1041"/>
      <c r="I29" s="1041"/>
      <c r="J29" s="1041"/>
      <c r="K29" s="1041"/>
      <c r="L29" s="1041"/>
      <c r="M29" s="1041"/>
      <c r="N29" s="1041"/>
      <c r="O29" s="1041"/>
      <c r="P29" s="1042"/>
      <c r="Q29" s="1046">
        <v>38</v>
      </c>
      <c r="R29" s="1047"/>
      <c r="S29" s="1047"/>
      <c r="T29" s="1047"/>
      <c r="U29" s="1047"/>
      <c r="V29" s="1047">
        <v>38</v>
      </c>
      <c r="W29" s="1047"/>
      <c r="X29" s="1047"/>
      <c r="Y29" s="1047"/>
      <c r="Z29" s="1047"/>
      <c r="AA29" s="1047">
        <v>0</v>
      </c>
      <c r="AB29" s="1047"/>
      <c r="AC29" s="1047"/>
      <c r="AD29" s="1047"/>
      <c r="AE29" s="1048"/>
      <c r="AF29" s="1024">
        <v>0</v>
      </c>
      <c r="AG29" s="1025"/>
      <c r="AH29" s="1025"/>
      <c r="AI29" s="1025"/>
      <c r="AJ29" s="1026"/>
      <c r="AK29" s="986">
        <v>15</v>
      </c>
      <c r="AL29" s="977"/>
      <c r="AM29" s="977"/>
      <c r="AN29" s="977"/>
      <c r="AO29" s="977"/>
      <c r="AP29" s="977" t="s">
        <v>600</v>
      </c>
      <c r="AQ29" s="977"/>
      <c r="AR29" s="977"/>
      <c r="AS29" s="977"/>
      <c r="AT29" s="977"/>
      <c r="AU29" s="977" t="s">
        <v>600</v>
      </c>
      <c r="AV29" s="977"/>
      <c r="AW29" s="977"/>
      <c r="AX29" s="977"/>
      <c r="AY29" s="977"/>
      <c r="AZ29" s="1045" t="s">
        <v>600</v>
      </c>
      <c r="BA29" s="1045"/>
      <c r="BB29" s="1045"/>
      <c r="BC29" s="1045"/>
      <c r="BD29" s="1045"/>
      <c r="BE29" s="978"/>
      <c r="BF29" s="978"/>
      <c r="BG29" s="978"/>
      <c r="BH29" s="978"/>
      <c r="BI29" s="979"/>
      <c r="BJ29" s="234"/>
      <c r="BK29" s="234"/>
      <c r="BL29" s="234"/>
      <c r="BM29" s="234"/>
      <c r="BN29" s="234"/>
      <c r="BO29" s="243"/>
      <c r="BP29" s="243"/>
      <c r="BQ29" s="240">
        <v>23</v>
      </c>
      <c r="BR29" s="241"/>
      <c r="BS29" s="999"/>
      <c r="BT29" s="1000"/>
      <c r="BU29" s="1000"/>
      <c r="BV29" s="1000"/>
      <c r="BW29" s="1000"/>
      <c r="BX29" s="1000"/>
      <c r="BY29" s="1000"/>
      <c r="BZ29" s="1000"/>
      <c r="CA29" s="1000"/>
      <c r="CB29" s="1000"/>
      <c r="CC29" s="1000"/>
      <c r="CD29" s="1000"/>
      <c r="CE29" s="1000"/>
      <c r="CF29" s="1000"/>
      <c r="CG29" s="1021"/>
      <c r="CH29" s="996"/>
      <c r="CI29" s="997"/>
      <c r="CJ29" s="997"/>
      <c r="CK29" s="997"/>
      <c r="CL29" s="998"/>
      <c r="CM29" s="996"/>
      <c r="CN29" s="997"/>
      <c r="CO29" s="997"/>
      <c r="CP29" s="997"/>
      <c r="CQ29" s="998"/>
      <c r="CR29" s="996"/>
      <c r="CS29" s="997"/>
      <c r="CT29" s="997"/>
      <c r="CU29" s="997"/>
      <c r="CV29" s="998"/>
      <c r="CW29" s="996"/>
      <c r="CX29" s="997"/>
      <c r="CY29" s="997"/>
      <c r="CZ29" s="997"/>
      <c r="DA29" s="998"/>
      <c r="DB29" s="996"/>
      <c r="DC29" s="997"/>
      <c r="DD29" s="997"/>
      <c r="DE29" s="997"/>
      <c r="DF29" s="998"/>
      <c r="DG29" s="996"/>
      <c r="DH29" s="997"/>
      <c r="DI29" s="997"/>
      <c r="DJ29" s="997"/>
      <c r="DK29" s="998"/>
      <c r="DL29" s="996"/>
      <c r="DM29" s="997"/>
      <c r="DN29" s="997"/>
      <c r="DO29" s="997"/>
      <c r="DP29" s="998"/>
      <c r="DQ29" s="996"/>
      <c r="DR29" s="997"/>
      <c r="DS29" s="997"/>
      <c r="DT29" s="997"/>
      <c r="DU29" s="998"/>
      <c r="DV29" s="999"/>
      <c r="DW29" s="1000"/>
      <c r="DX29" s="1000"/>
      <c r="DY29" s="1000"/>
      <c r="DZ29" s="1001"/>
      <c r="EA29" s="231"/>
    </row>
    <row r="30" spans="1:131" ht="26.25" customHeight="1">
      <c r="A30" s="244">
        <v>3</v>
      </c>
      <c r="B30" s="1040" t="s">
        <v>407</v>
      </c>
      <c r="C30" s="1041"/>
      <c r="D30" s="1041"/>
      <c r="E30" s="1041"/>
      <c r="F30" s="1041"/>
      <c r="G30" s="1041"/>
      <c r="H30" s="1041"/>
      <c r="I30" s="1041"/>
      <c r="J30" s="1041"/>
      <c r="K30" s="1041"/>
      <c r="L30" s="1041"/>
      <c r="M30" s="1041"/>
      <c r="N30" s="1041"/>
      <c r="O30" s="1041"/>
      <c r="P30" s="1042"/>
      <c r="Q30" s="1046">
        <v>100</v>
      </c>
      <c r="R30" s="1047"/>
      <c r="S30" s="1047"/>
      <c r="T30" s="1047"/>
      <c r="U30" s="1047"/>
      <c r="V30" s="1047">
        <v>74</v>
      </c>
      <c r="W30" s="1047"/>
      <c r="X30" s="1047"/>
      <c r="Y30" s="1047"/>
      <c r="Z30" s="1047"/>
      <c r="AA30" s="1047">
        <v>26</v>
      </c>
      <c r="AB30" s="1047"/>
      <c r="AC30" s="1047"/>
      <c r="AD30" s="1047"/>
      <c r="AE30" s="1048"/>
      <c r="AF30" s="1024">
        <v>4</v>
      </c>
      <c r="AG30" s="1025"/>
      <c r="AH30" s="1025"/>
      <c r="AI30" s="1025"/>
      <c r="AJ30" s="1026"/>
      <c r="AK30" s="986">
        <v>52</v>
      </c>
      <c r="AL30" s="977"/>
      <c r="AM30" s="977"/>
      <c r="AN30" s="977"/>
      <c r="AO30" s="977"/>
      <c r="AP30" s="977">
        <v>197</v>
      </c>
      <c r="AQ30" s="977"/>
      <c r="AR30" s="977"/>
      <c r="AS30" s="977"/>
      <c r="AT30" s="977"/>
      <c r="AU30" s="977">
        <v>137</v>
      </c>
      <c r="AV30" s="977"/>
      <c r="AW30" s="977"/>
      <c r="AX30" s="977"/>
      <c r="AY30" s="977"/>
      <c r="AZ30" s="1045" t="s">
        <v>600</v>
      </c>
      <c r="BA30" s="1045"/>
      <c r="BB30" s="1045"/>
      <c r="BC30" s="1045"/>
      <c r="BD30" s="1045"/>
      <c r="BE30" s="978" t="s">
        <v>408</v>
      </c>
      <c r="BF30" s="978"/>
      <c r="BG30" s="978"/>
      <c r="BH30" s="978"/>
      <c r="BI30" s="979"/>
      <c r="BJ30" s="234"/>
      <c r="BK30" s="234"/>
      <c r="BL30" s="234"/>
      <c r="BM30" s="234"/>
      <c r="BN30" s="234"/>
      <c r="BO30" s="243"/>
      <c r="BP30" s="243"/>
      <c r="BQ30" s="240">
        <v>24</v>
      </c>
      <c r="BR30" s="241"/>
      <c r="BS30" s="999"/>
      <c r="BT30" s="1000"/>
      <c r="BU30" s="1000"/>
      <c r="BV30" s="1000"/>
      <c r="BW30" s="1000"/>
      <c r="BX30" s="1000"/>
      <c r="BY30" s="1000"/>
      <c r="BZ30" s="1000"/>
      <c r="CA30" s="1000"/>
      <c r="CB30" s="1000"/>
      <c r="CC30" s="1000"/>
      <c r="CD30" s="1000"/>
      <c r="CE30" s="1000"/>
      <c r="CF30" s="1000"/>
      <c r="CG30" s="1021"/>
      <c r="CH30" s="996"/>
      <c r="CI30" s="997"/>
      <c r="CJ30" s="997"/>
      <c r="CK30" s="997"/>
      <c r="CL30" s="998"/>
      <c r="CM30" s="996"/>
      <c r="CN30" s="997"/>
      <c r="CO30" s="997"/>
      <c r="CP30" s="997"/>
      <c r="CQ30" s="998"/>
      <c r="CR30" s="996"/>
      <c r="CS30" s="997"/>
      <c r="CT30" s="997"/>
      <c r="CU30" s="997"/>
      <c r="CV30" s="998"/>
      <c r="CW30" s="996"/>
      <c r="CX30" s="997"/>
      <c r="CY30" s="997"/>
      <c r="CZ30" s="997"/>
      <c r="DA30" s="998"/>
      <c r="DB30" s="996"/>
      <c r="DC30" s="997"/>
      <c r="DD30" s="997"/>
      <c r="DE30" s="997"/>
      <c r="DF30" s="998"/>
      <c r="DG30" s="996"/>
      <c r="DH30" s="997"/>
      <c r="DI30" s="997"/>
      <c r="DJ30" s="997"/>
      <c r="DK30" s="998"/>
      <c r="DL30" s="996"/>
      <c r="DM30" s="997"/>
      <c r="DN30" s="997"/>
      <c r="DO30" s="997"/>
      <c r="DP30" s="998"/>
      <c r="DQ30" s="996"/>
      <c r="DR30" s="997"/>
      <c r="DS30" s="997"/>
      <c r="DT30" s="997"/>
      <c r="DU30" s="998"/>
      <c r="DV30" s="999"/>
      <c r="DW30" s="1000"/>
      <c r="DX30" s="1000"/>
      <c r="DY30" s="1000"/>
      <c r="DZ30" s="1001"/>
      <c r="EA30" s="231"/>
    </row>
    <row r="31" spans="1:131" ht="26.25" customHeight="1">
      <c r="A31" s="244">
        <v>4</v>
      </c>
      <c r="B31" s="1040"/>
      <c r="C31" s="1041"/>
      <c r="D31" s="1041"/>
      <c r="E31" s="1041"/>
      <c r="F31" s="1041"/>
      <c r="G31" s="1041"/>
      <c r="H31" s="1041"/>
      <c r="I31" s="1041"/>
      <c r="J31" s="1041"/>
      <c r="K31" s="1041"/>
      <c r="L31" s="1041"/>
      <c r="M31" s="1041"/>
      <c r="N31" s="1041"/>
      <c r="O31" s="1041"/>
      <c r="P31" s="1042"/>
      <c r="Q31" s="1046"/>
      <c r="R31" s="1047"/>
      <c r="S31" s="1047"/>
      <c r="T31" s="1047"/>
      <c r="U31" s="1047"/>
      <c r="V31" s="1047"/>
      <c r="W31" s="1047"/>
      <c r="X31" s="1047"/>
      <c r="Y31" s="1047"/>
      <c r="Z31" s="1047"/>
      <c r="AA31" s="1047"/>
      <c r="AB31" s="1047"/>
      <c r="AC31" s="1047"/>
      <c r="AD31" s="1047"/>
      <c r="AE31" s="1048"/>
      <c r="AF31" s="1024"/>
      <c r="AG31" s="1025"/>
      <c r="AH31" s="1025"/>
      <c r="AI31" s="1025"/>
      <c r="AJ31" s="1026"/>
      <c r="AK31" s="986"/>
      <c r="AL31" s="977"/>
      <c r="AM31" s="977"/>
      <c r="AN31" s="977"/>
      <c r="AO31" s="977"/>
      <c r="AP31" s="977"/>
      <c r="AQ31" s="977"/>
      <c r="AR31" s="977"/>
      <c r="AS31" s="977"/>
      <c r="AT31" s="977"/>
      <c r="AU31" s="977"/>
      <c r="AV31" s="977"/>
      <c r="AW31" s="977"/>
      <c r="AX31" s="977"/>
      <c r="AY31" s="977"/>
      <c r="AZ31" s="1045"/>
      <c r="BA31" s="1045"/>
      <c r="BB31" s="1045"/>
      <c r="BC31" s="1045"/>
      <c r="BD31" s="1045"/>
      <c r="BE31" s="978"/>
      <c r="BF31" s="978"/>
      <c r="BG31" s="978"/>
      <c r="BH31" s="978"/>
      <c r="BI31" s="979"/>
      <c r="BJ31" s="234"/>
      <c r="BK31" s="234"/>
      <c r="BL31" s="234"/>
      <c r="BM31" s="234"/>
      <c r="BN31" s="234"/>
      <c r="BO31" s="243"/>
      <c r="BP31" s="243"/>
      <c r="BQ31" s="240">
        <v>25</v>
      </c>
      <c r="BR31" s="241"/>
      <c r="BS31" s="999"/>
      <c r="BT31" s="1000"/>
      <c r="BU31" s="1000"/>
      <c r="BV31" s="1000"/>
      <c r="BW31" s="1000"/>
      <c r="BX31" s="1000"/>
      <c r="BY31" s="1000"/>
      <c r="BZ31" s="1000"/>
      <c r="CA31" s="1000"/>
      <c r="CB31" s="1000"/>
      <c r="CC31" s="1000"/>
      <c r="CD31" s="1000"/>
      <c r="CE31" s="1000"/>
      <c r="CF31" s="1000"/>
      <c r="CG31" s="1021"/>
      <c r="CH31" s="996"/>
      <c r="CI31" s="997"/>
      <c r="CJ31" s="997"/>
      <c r="CK31" s="997"/>
      <c r="CL31" s="998"/>
      <c r="CM31" s="996"/>
      <c r="CN31" s="997"/>
      <c r="CO31" s="997"/>
      <c r="CP31" s="997"/>
      <c r="CQ31" s="998"/>
      <c r="CR31" s="996"/>
      <c r="CS31" s="997"/>
      <c r="CT31" s="997"/>
      <c r="CU31" s="997"/>
      <c r="CV31" s="998"/>
      <c r="CW31" s="996"/>
      <c r="CX31" s="997"/>
      <c r="CY31" s="997"/>
      <c r="CZ31" s="997"/>
      <c r="DA31" s="998"/>
      <c r="DB31" s="996"/>
      <c r="DC31" s="997"/>
      <c r="DD31" s="997"/>
      <c r="DE31" s="997"/>
      <c r="DF31" s="998"/>
      <c r="DG31" s="996"/>
      <c r="DH31" s="997"/>
      <c r="DI31" s="997"/>
      <c r="DJ31" s="997"/>
      <c r="DK31" s="998"/>
      <c r="DL31" s="996"/>
      <c r="DM31" s="997"/>
      <c r="DN31" s="997"/>
      <c r="DO31" s="997"/>
      <c r="DP31" s="998"/>
      <c r="DQ31" s="996"/>
      <c r="DR31" s="997"/>
      <c r="DS31" s="997"/>
      <c r="DT31" s="997"/>
      <c r="DU31" s="998"/>
      <c r="DV31" s="999"/>
      <c r="DW31" s="1000"/>
      <c r="DX31" s="1000"/>
      <c r="DY31" s="1000"/>
      <c r="DZ31" s="1001"/>
      <c r="EA31" s="231"/>
    </row>
    <row r="32" spans="1:131" ht="26.25" customHeight="1">
      <c r="A32" s="244">
        <v>5</v>
      </c>
      <c r="B32" s="1040"/>
      <c r="C32" s="1041"/>
      <c r="D32" s="1041"/>
      <c r="E32" s="1041"/>
      <c r="F32" s="1041"/>
      <c r="G32" s="1041"/>
      <c r="H32" s="1041"/>
      <c r="I32" s="1041"/>
      <c r="J32" s="1041"/>
      <c r="K32" s="1041"/>
      <c r="L32" s="1041"/>
      <c r="M32" s="1041"/>
      <c r="N32" s="1041"/>
      <c r="O32" s="1041"/>
      <c r="P32" s="1042"/>
      <c r="Q32" s="1046"/>
      <c r="R32" s="1047"/>
      <c r="S32" s="1047"/>
      <c r="T32" s="1047"/>
      <c r="U32" s="1047"/>
      <c r="V32" s="1047"/>
      <c r="W32" s="1047"/>
      <c r="X32" s="1047"/>
      <c r="Y32" s="1047"/>
      <c r="Z32" s="1047"/>
      <c r="AA32" s="1047"/>
      <c r="AB32" s="1047"/>
      <c r="AC32" s="1047"/>
      <c r="AD32" s="1047"/>
      <c r="AE32" s="1048"/>
      <c r="AF32" s="1024"/>
      <c r="AG32" s="1025"/>
      <c r="AH32" s="1025"/>
      <c r="AI32" s="1025"/>
      <c r="AJ32" s="1026"/>
      <c r="AK32" s="986"/>
      <c r="AL32" s="977"/>
      <c r="AM32" s="977"/>
      <c r="AN32" s="977"/>
      <c r="AO32" s="977"/>
      <c r="AP32" s="977"/>
      <c r="AQ32" s="977"/>
      <c r="AR32" s="977"/>
      <c r="AS32" s="977"/>
      <c r="AT32" s="977"/>
      <c r="AU32" s="977"/>
      <c r="AV32" s="977"/>
      <c r="AW32" s="977"/>
      <c r="AX32" s="977"/>
      <c r="AY32" s="977"/>
      <c r="AZ32" s="1045"/>
      <c r="BA32" s="1045"/>
      <c r="BB32" s="1045"/>
      <c r="BC32" s="1045"/>
      <c r="BD32" s="1045"/>
      <c r="BE32" s="978"/>
      <c r="BF32" s="978"/>
      <c r="BG32" s="978"/>
      <c r="BH32" s="978"/>
      <c r="BI32" s="979"/>
      <c r="BJ32" s="234"/>
      <c r="BK32" s="234"/>
      <c r="BL32" s="234"/>
      <c r="BM32" s="234"/>
      <c r="BN32" s="234"/>
      <c r="BO32" s="243"/>
      <c r="BP32" s="243"/>
      <c r="BQ32" s="240">
        <v>26</v>
      </c>
      <c r="BR32" s="241"/>
      <c r="BS32" s="999"/>
      <c r="BT32" s="1000"/>
      <c r="BU32" s="1000"/>
      <c r="BV32" s="1000"/>
      <c r="BW32" s="1000"/>
      <c r="BX32" s="1000"/>
      <c r="BY32" s="1000"/>
      <c r="BZ32" s="1000"/>
      <c r="CA32" s="1000"/>
      <c r="CB32" s="1000"/>
      <c r="CC32" s="1000"/>
      <c r="CD32" s="1000"/>
      <c r="CE32" s="1000"/>
      <c r="CF32" s="1000"/>
      <c r="CG32" s="1021"/>
      <c r="CH32" s="996"/>
      <c r="CI32" s="997"/>
      <c r="CJ32" s="997"/>
      <c r="CK32" s="997"/>
      <c r="CL32" s="998"/>
      <c r="CM32" s="996"/>
      <c r="CN32" s="997"/>
      <c r="CO32" s="997"/>
      <c r="CP32" s="997"/>
      <c r="CQ32" s="998"/>
      <c r="CR32" s="996"/>
      <c r="CS32" s="997"/>
      <c r="CT32" s="997"/>
      <c r="CU32" s="997"/>
      <c r="CV32" s="998"/>
      <c r="CW32" s="996"/>
      <c r="CX32" s="997"/>
      <c r="CY32" s="997"/>
      <c r="CZ32" s="997"/>
      <c r="DA32" s="998"/>
      <c r="DB32" s="996"/>
      <c r="DC32" s="997"/>
      <c r="DD32" s="997"/>
      <c r="DE32" s="997"/>
      <c r="DF32" s="998"/>
      <c r="DG32" s="996"/>
      <c r="DH32" s="997"/>
      <c r="DI32" s="997"/>
      <c r="DJ32" s="997"/>
      <c r="DK32" s="998"/>
      <c r="DL32" s="996"/>
      <c r="DM32" s="997"/>
      <c r="DN32" s="997"/>
      <c r="DO32" s="997"/>
      <c r="DP32" s="998"/>
      <c r="DQ32" s="996"/>
      <c r="DR32" s="997"/>
      <c r="DS32" s="997"/>
      <c r="DT32" s="997"/>
      <c r="DU32" s="998"/>
      <c r="DV32" s="999"/>
      <c r="DW32" s="1000"/>
      <c r="DX32" s="1000"/>
      <c r="DY32" s="1000"/>
      <c r="DZ32" s="1001"/>
      <c r="EA32" s="231"/>
    </row>
    <row r="33" spans="1:131" ht="26.25" customHeight="1">
      <c r="A33" s="244">
        <v>6</v>
      </c>
      <c r="B33" s="1040"/>
      <c r="C33" s="1041"/>
      <c r="D33" s="1041"/>
      <c r="E33" s="1041"/>
      <c r="F33" s="1041"/>
      <c r="G33" s="1041"/>
      <c r="H33" s="1041"/>
      <c r="I33" s="1041"/>
      <c r="J33" s="1041"/>
      <c r="K33" s="1041"/>
      <c r="L33" s="1041"/>
      <c r="M33" s="1041"/>
      <c r="N33" s="1041"/>
      <c r="O33" s="1041"/>
      <c r="P33" s="1042"/>
      <c r="Q33" s="1046"/>
      <c r="R33" s="1047"/>
      <c r="S33" s="1047"/>
      <c r="T33" s="1047"/>
      <c r="U33" s="1047"/>
      <c r="V33" s="1047"/>
      <c r="W33" s="1047"/>
      <c r="X33" s="1047"/>
      <c r="Y33" s="1047"/>
      <c r="Z33" s="1047"/>
      <c r="AA33" s="1047"/>
      <c r="AB33" s="1047"/>
      <c r="AC33" s="1047"/>
      <c r="AD33" s="1047"/>
      <c r="AE33" s="1048"/>
      <c r="AF33" s="1024"/>
      <c r="AG33" s="1025"/>
      <c r="AH33" s="1025"/>
      <c r="AI33" s="1025"/>
      <c r="AJ33" s="1026"/>
      <c r="AK33" s="986"/>
      <c r="AL33" s="977"/>
      <c r="AM33" s="977"/>
      <c r="AN33" s="977"/>
      <c r="AO33" s="977"/>
      <c r="AP33" s="977"/>
      <c r="AQ33" s="977"/>
      <c r="AR33" s="977"/>
      <c r="AS33" s="977"/>
      <c r="AT33" s="977"/>
      <c r="AU33" s="977"/>
      <c r="AV33" s="977"/>
      <c r="AW33" s="977"/>
      <c r="AX33" s="977"/>
      <c r="AY33" s="977"/>
      <c r="AZ33" s="1045"/>
      <c r="BA33" s="1045"/>
      <c r="BB33" s="1045"/>
      <c r="BC33" s="1045"/>
      <c r="BD33" s="1045"/>
      <c r="BE33" s="978"/>
      <c r="BF33" s="978"/>
      <c r="BG33" s="978"/>
      <c r="BH33" s="978"/>
      <c r="BI33" s="979"/>
      <c r="BJ33" s="234"/>
      <c r="BK33" s="234"/>
      <c r="BL33" s="234"/>
      <c r="BM33" s="234"/>
      <c r="BN33" s="234"/>
      <c r="BO33" s="243"/>
      <c r="BP33" s="243"/>
      <c r="BQ33" s="240">
        <v>27</v>
      </c>
      <c r="BR33" s="241"/>
      <c r="BS33" s="999"/>
      <c r="BT33" s="1000"/>
      <c r="BU33" s="1000"/>
      <c r="BV33" s="1000"/>
      <c r="BW33" s="1000"/>
      <c r="BX33" s="1000"/>
      <c r="BY33" s="1000"/>
      <c r="BZ33" s="1000"/>
      <c r="CA33" s="1000"/>
      <c r="CB33" s="1000"/>
      <c r="CC33" s="1000"/>
      <c r="CD33" s="1000"/>
      <c r="CE33" s="1000"/>
      <c r="CF33" s="1000"/>
      <c r="CG33" s="1021"/>
      <c r="CH33" s="996"/>
      <c r="CI33" s="997"/>
      <c r="CJ33" s="997"/>
      <c r="CK33" s="997"/>
      <c r="CL33" s="998"/>
      <c r="CM33" s="996"/>
      <c r="CN33" s="997"/>
      <c r="CO33" s="997"/>
      <c r="CP33" s="997"/>
      <c r="CQ33" s="998"/>
      <c r="CR33" s="996"/>
      <c r="CS33" s="997"/>
      <c r="CT33" s="997"/>
      <c r="CU33" s="997"/>
      <c r="CV33" s="998"/>
      <c r="CW33" s="996"/>
      <c r="CX33" s="997"/>
      <c r="CY33" s="997"/>
      <c r="CZ33" s="997"/>
      <c r="DA33" s="998"/>
      <c r="DB33" s="996"/>
      <c r="DC33" s="997"/>
      <c r="DD33" s="997"/>
      <c r="DE33" s="997"/>
      <c r="DF33" s="998"/>
      <c r="DG33" s="996"/>
      <c r="DH33" s="997"/>
      <c r="DI33" s="997"/>
      <c r="DJ33" s="997"/>
      <c r="DK33" s="998"/>
      <c r="DL33" s="996"/>
      <c r="DM33" s="997"/>
      <c r="DN33" s="997"/>
      <c r="DO33" s="997"/>
      <c r="DP33" s="998"/>
      <c r="DQ33" s="996"/>
      <c r="DR33" s="997"/>
      <c r="DS33" s="997"/>
      <c r="DT33" s="997"/>
      <c r="DU33" s="998"/>
      <c r="DV33" s="999"/>
      <c r="DW33" s="1000"/>
      <c r="DX33" s="1000"/>
      <c r="DY33" s="1000"/>
      <c r="DZ33" s="1001"/>
      <c r="EA33" s="231"/>
    </row>
    <row r="34" spans="1:131" ht="26.25" customHeight="1">
      <c r="A34" s="244">
        <v>7</v>
      </c>
      <c r="B34" s="1040"/>
      <c r="C34" s="1041"/>
      <c r="D34" s="1041"/>
      <c r="E34" s="1041"/>
      <c r="F34" s="1041"/>
      <c r="G34" s="1041"/>
      <c r="H34" s="1041"/>
      <c r="I34" s="1041"/>
      <c r="J34" s="1041"/>
      <c r="K34" s="1041"/>
      <c r="L34" s="1041"/>
      <c r="M34" s="1041"/>
      <c r="N34" s="1041"/>
      <c r="O34" s="1041"/>
      <c r="P34" s="1042"/>
      <c r="Q34" s="1046"/>
      <c r="R34" s="1047"/>
      <c r="S34" s="1047"/>
      <c r="T34" s="1047"/>
      <c r="U34" s="1047"/>
      <c r="V34" s="1047"/>
      <c r="W34" s="1047"/>
      <c r="X34" s="1047"/>
      <c r="Y34" s="1047"/>
      <c r="Z34" s="1047"/>
      <c r="AA34" s="1047"/>
      <c r="AB34" s="1047"/>
      <c r="AC34" s="1047"/>
      <c r="AD34" s="1047"/>
      <c r="AE34" s="1048"/>
      <c r="AF34" s="1024"/>
      <c r="AG34" s="1025"/>
      <c r="AH34" s="1025"/>
      <c r="AI34" s="1025"/>
      <c r="AJ34" s="1026"/>
      <c r="AK34" s="986"/>
      <c r="AL34" s="977"/>
      <c r="AM34" s="977"/>
      <c r="AN34" s="977"/>
      <c r="AO34" s="977"/>
      <c r="AP34" s="977"/>
      <c r="AQ34" s="977"/>
      <c r="AR34" s="977"/>
      <c r="AS34" s="977"/>
      <c r="AT34" s="977"/>
      <c r="AU34" s="977"/>
      <c r="AV34" s="977"/>
      <c r="AW34" s="977"/>
      <c r="AX34" s="977"/>
      <c r="AY34" s="977"/>
      <c r="AZ34" s="1045"/>
      <c r="BA34" s="1045"/>
      <c r="BB34" s="1045"/>
      <c r="BC34" s="1045"/>
      <c r="BD34" s="1045"/>
      <c r="BE34" s="978"/>
      <c r="BF34" s="978"/>
      <c r="BG34" s="978"/>
      <c r="BH34" s="978"/>
      <c r="BI34" s="979"/>
      <c r="BJ34" s="234"/>
      <c r="BK34" s="234"/>
      <c r="BL34" s="234"/>
      <c r="BM34" s="234"/>
      <c r="BN34" s="234"/>
      <c r="BO34" s="243"/>
      <c r="BP34" s="243"/>
      <c r="BQ34" s="240">
        <v>28</v>
      </c>
      <c r="BR34" s="241"/>
      <c r="BS34" s="999"/>
      <c r="BT34" s="1000"/>
      <c r="BU34" s="1000"/>
      <c r="BV34" s="1000"/>
      <c r="BW34" s="1000"/>
      <c r="BX34" s="1000"/>
      <c r="BY34" s="1000"/>
      <c r="BZ34" s="1000"/>
      <c r="CA34" s="1000"/>
      <c r="CB34" s="1000"/>
      <c r="CC34" s="1000"/>
      <c r="CD34" s="1000"/>
      <c r="CE34" s="1000"/>
      <c r="CF34" s="1000"/>
      <c r="CG34" s="1021"/>
      <c r="CH34" s="996"/>
      <c r="CI34" s="997"/>
      <c r="CJ34" s="997"/>
      <c r="CK34" s="997"/>
      <c r="CL34" s="998"/>
      <c r="CM34" s="996"/>
      <c r="CN34" s="997"/>
      <c r="CO34" s="997"/>
      <c r="CP34" s="997"/>
      <c r="CQ34" s="998"/>
      <c r="CR34" s="996"/>
      <c r="CS34" s="997"/>
      <c r="CT34" s="997"/>
      <c r="CU34" s="997"/>
      <c r="CV34" s="998"/>
      <c r="CW34" s="996"/>
      <c r="CX34" s="997"/>
      <c r="CY34" s="997"/>
      <c r="CZ34" s="997"/>
      <c r="DA34" s="998"/>
      <c r="DB34" s="996"/>
      <c r="DC34" s="997"/>
      <c r="DD34" s="997"/>
      <c r="DE34" s="997"/>
      <c r="DF34" s="998"/>
      <c r="DG34" s="996"/>
      <c r="DH34" s="997"/>
      <c r="DI34" s="997"/>
      <c r="DJ34" s="997"/>
      <c r="DK34" s="998"/>
      <c r="DL34" s="996"/>
      <c r="DM34" s="997"/>
      <c r="DN34" s="997"/>
      <c r="DO34" s="997"/>
      <c r="DP34" s="998"/>
      <c r="DQ34" s="996"/>
      <c r="DR34" s="997"/>
      <c r="DS34" s="997"/>
      <c r="DT34" s="997"/>
      <c r="DU34" s="998"/>
      <c r="DV34" s="999"/>
      <c r="DW34" s="1000"/>
      <c r="DX34" s="1000"/>
      <c r="DY34" s="1000"/>
      <c r="DZ34" s="1001"/>
      <c r="EA34" s="231"/>
    </row>
    <row r="35" spans="1:131" ht="26.25" customHeight="1">
      <c r="A35" s="244">
        <v>8</v>
      </c>
      <c r="B35" s="1040"/>
      <c r="C35" s="1041"/>
      <c r="D35" s="1041"/>
      <c r="E35" s="1041"/>
      <c r="F35" s="1041"/>
      <c r="G35" s="1041"/>
      <c r="H35" s="1041"/>
      <c r="I35" s="1041"/>
      <c r="J35" s="1041"/>
      <c r="K35" s="1041"/>
      <c r="L35" s="1041"/>
      <c r="M35" s="1041"/>
      <c r="N35" s="1041"/>
      <c r="O35" s="1041"/>
      <c r="P35" s="1042"/>
      <c r="Q35" s="1046"/>
      <c r="R35" s="1047"/>
      <c r="S35" s="1047"/>
      <c r="T35" s="1047"/>
      <c r="U35" s="1047"/>
      <c r="V35" s="1047"/>
      <c r="W35" s="1047"/>
      <c r="X35" s="1047"/>
      <c r="Y35" s="1047"/>
      <c r="Z35" s="1047"/>
      <c r="AA35" s="1047"/>
      <c r="AB35" s="1047"/>
      <c r="AC35" s="1047"/>
      <c r="AD35" s="1047"/>
      <c r="AE35" s="1048"/>
      <c r="AF35" s="1024"/>
      <c r="AG35" s="1025"/>
      <c r="AH35" s="1025"/>
      <c r="AI35" s="1025"/>
      <c r="AJ35" s="1026"/>
      <c r="AK35" s="986"/>
      <c r="AL35" s="977"/>
      <c r="AM35" s="977"/>
      <c r="AN35" s="977"/>
      <c r="AO35" s="977"/>
      <c r="AP35" s="977"/>
      <c r="AQ35" s="977"/>
      <c r="AR35" s="977"/>
      <c r="AS35" s="977"/>
      <c r="AT35" s="977"/>
      <c r="AU35" s="977"/>
      <c r="AV35" s="977"/>
      <c r="AW35" s="977"/>
      <c r="AX35" s="977"/>
      <c r="AY35" s="977"/>
      <c r="AZ35" s="1045"/>
      <c r="BA35" s="1045"/>
      <c r="BB35" s="1045"/>
      <c r="BC35" s="1045"/>
      <c r="BD35" s="1045"/>
      <c r="BE35" s="978"/>
      <c r="BF35" s="978"/>
      <c r="BG35" s="978"/>
      <c r="BH35" s="978"/>
      <c r="BI35" s="979"/>
      <c r="BJ35" s="234"/>
      <c r="BK35" s="234"/>
      <c r="BL35" s="234"/>
      <c r="BM35" s="234"/>
      <c r="BN35" s="234"/>
      <c r="BO35" s="243"/>
      <c r="BP35" s="243"/>
      <c r="BQ35" s="240">
        <v>29</v>
      </c>
      <c r="BR35" s="241"/>
      <c r="BS35" s="999"/>
      <c r="BT35" s="1000"/>
      <c r="BU35" s="1000"/>
      <c r="BV35" s="1000"/>
      <c r="BW35" s="1000"/>
      <c r="BX35" s="1000"/>
      <c r="BY35" s="1000"/>
      <c r="BZ35" s="1000"/>
      <c r="CA35" s="1000"/>
      <c r="CB35" s="1000"/>
      <c r="CC35" s="1000"/>
      <c r="CD35" s="1000"/>
      <c r="CE35" s="1000"/>
      <c r="CF35" s="1000"/>
      <c r="CG35" s="1021"/>
      <c r="CH35" s="996"/>
      <c r="CI35" s="997"/>
      <c r="CJ35" s="997"/>
      <c r="CK35" s="997"/>
      <c r="CL35" s="998"/>
      <c r="CM35" s="996"/>
      <c r="CN35" s="997"/>
      <c r="CO35" s="997"/>
      <c r="CP35" s="997"/>
      <c r="CQ35" s="998"/>
      <c r="CR35" s="996"/>
      <c r="CS35" s="997"/>
      <c r="CT35" s="997"/>
      <c r="CU35" s="997"/>
      <c r="CV35" s="998"/>
      <c r="CW35" s="996"/>
      <c r="CX35" s="997"/>
      <c r="CY35" s="997"/>
      <c r="CZ35" s="997"/>
      <c r="DA35" s="998"/>
      <c r="DB35" s="996"/>
      <c r="DC35" s="997"/>
      <c r="DD35" s="997"/>
      <c r="DE35" s="997"/>
      <c r="DF35" s="998"/>
      <c r="DG35" s="996"/>
      <c r="DH35" s="997"/>
      <c r="DI35" s="997"/>
      <c r="DJ35" s="997"/>
      <c r="DK35" s="998"/>
      <c r="DL35" s="996"/>
      <c r="DM35" s="997"/>
      <c r="DN35" s="997"/>
      <c r="DO35" s="997"/>
      <c r="DP35" s="998"/>
      <c r="DQ35" s="996"/>
      <c r="DR35" s="997"/>
      <c r="DS35" s="997"/>
      <c r="DT35" s="997"/>
      <c r="DU35" s="998"/>
      <c r="DV35" s="999"/>
      <c r="DW35" s="1000"/>
      <c r="DX35" s="1000"/>
      <c r="DY35" s="1000"/>
      <c r="DZ35" s="1001"/>
      <c r="EA35" s="231"/>
    </row>
    <row r="36" spans="1:131" ht="26.25" customHeight="1">
      <c r="A36" s="244">
        <v>9</v>
      </c>
      <c r="B36" s="1040"/>
      <c r="C36" s="1041"/>
      <c r="D36" s="1041"/>
      <c r="E36" s="1041"/>
      <c r="F36" s="1041"/>
      <c r="G36" s="1041"/>
      <c r="H36" s="1041"/>
      <c r="I36" s="1041"/>
      <c r="J36" s="1041"/>
      <c r="K36" s="1041"/>
      <c r="L36" s="1041"/>
      <c r="M36" s="1041"/>
      <c r="N36" s="1041"/>
      <c r="O36" s="1041"/>
      <c r="P36" s="1042"/>
      <c r="Q36" s="1046"/>
      <c r="R36" s="1047"/>
      <c r="S36" s="1047"/>
      <c r="T36" s="1047"/>
      <c r="U36" s="1047"/>
      <c r="V36" s="1047"/>
      <c r="W36" s="1047"/>
      <c r="X36" s="1047"/>
      <c r="Y36" s="1047"/>
      <c r="Z36" s="1047"/>
      <c r="AA36" s="1047"/>
      <c r="AB36" s="1047"/>
      <c r="AC36" s="1047"/>
      <c r="AD36" s="1047"/>
      <c r="AE36" s="1048"/>
      <c r="AF36" s="1024"/>
      <c r="AG36" s="1025"/>
      <c r="AH36" s="1025"/>
      <c r="AI36" s="1025"/>
      <c r="AJ36" s="1026"/>
      <c r="AK36" s="986"/>
      <c r="AL36" s="977"/>
      <c r="AM36" s="977"/>
      <c r="AN36" s="977"/>
      <c r="AO36" s="977"/>
      <c r="AP36" s="977"/>
      <c r="AQ36" s="977"/>
      <c r="AR36" s="977"/>
      <c r="AS36" s="977"/>
      <c r="AT36" s="977"/>
      <c r="AU36" s="977"/>
      <c r="AV36" s="977"/>
      <c r="AW36" s="977"/>
      <c r="AX36" s="977"/>
      <c r="AY36" s="977"/>
      <c r="AZ36" s="1045"/>
      <c r="BA36" s="1045"/>
      <c r="BB36" s="1045"/>
      <c r="BC36" s="1045"/>
      <c r="BD36" s="1045"/>
      <c r="BE36" s="978"/>
      <c r="BF36" s="978"/>
      <c r="BG36" s="978"/>
      <c r="BH36" s="978"/>
      <c r="BI36" s="979"/>
      <c r="BJ36" s="234"/>
      <c r="BK36" s="234"/>
      <c r="BL36" s="234"/>
      <c r="BM36" s="234"/>
      <c r="BN36" s="234"/>
      <c r="BO36" s="243"/>
      <c r="BP36" s="243"/>
      <c r="BQ36" s="240">
        <v>30</v>
      </c>
      <c r="BR36" s="241"/>
      <c r="BS36" s="999"/>
      <c r="BT36" s="1000"/>
      <c r="BU36" s="1000"/>
      <c r="BV36" s="1000"/>
      <c r="BW36" s="1000"/>
      <c r="BX36" s="1000"/>
      <c r="BY36" s="1000"/>
      <c r="BZ36" s="1000"/>
      <c r="CA36" s="1000"/>
      <c r="CB36" s="1000"/>
      <c r="CC36" s="1000"/>
      <c r="CD36" s="1000"/>
      <c r="CE36" s="1000"/>
      <c r="CF36" s="1000"/>
      <c r="CG36" s="1021"/>
      <c r="CH36" s="996"/>
      <c r="CI36" s="997"/>
      <c r="CJ36" s="997"/>
      <c r="CK36" s="997"/>
      <c r="CL36" s="998"/>
      <c r="CM36" s="996"/>
      <c r="CN36" s="997"/>
      <c r="CO36" s="997"/>
      <c r="CP36" s="997"/>
      <c r="CQ36" s="998"/>
      <c r="CR36" s="996"/>
      <c r="CS36" s="997"/>
      <c r="CT36" s="997"/>
      <c r="CU36" s="997"/>
      <c r="CV36" s="998"/>
      <c r="CW36" s="996"/>
      <c r="CX36" s="997"/>
      <c r="CY36" s="997"/>
      <c r="CZ36" s="997"/>
      <c r="DA36" s="998"/>
      <c r="DB36" s="996"/>
      <c r="DC36" s="997"/>
      <c r="DD36" s="997"/>
      <c r="DE36" s="997"/>
      <c r="DF36" s="998"/>
      <c r="DG36" s="996"/>
      <c r="DH36" s="997"/>
      <c r="DI36" s="997"/>
      <c r="DJ36" s="997"/>
      <c r="DK36" s="998"/>
      <c r="DL36" s="996"/>
      <c r="DM36" s="997"/>
      <c r="DN36" s="997"/>
      <c r="DO36" s="997"/>
      <c r="DP36" s="998"/>
      <c r="DQ36" s="996"/>
      <c r="DR36" s="997"/>
      <c r="DS36" s="997"/>
      <c r="DT36" s="997"/>
      <c r="DU36" s="998"/>
      <c r="DV36" s="999"/>
      <c r="DW36" s="1000"/>
      <c r="DX36" s="1000"/>
      <c r="DY36" s="1000"/>
      <c r="DZ36" s="1001"/>
      <c r="EA36" s="231"/>
    </row>
    <row r="37" spans="1:131" ht="26.25" customHeight="1">
      <c r="A37" s="244">
        <v>10</v>
      </c>
      <c r="B37" s="1040"/>
      <c r="C37" s="1041"/>
      <c r="D37" s="1041"/>
      <c r="E37" s="1041"/>
      <c r="F37" s="1041"/>
      <c r="G37" s="1041"/>
      <c r="H37" s="1041"/>
      <c r="I37" s="1041"/>
      <c r="J37" s="1041"/>
      <c r="K37" s="1041"/>
      <c r="L37" s="1041"/>
      <c r="M37" s="1041"/>
      <c r="N37" s="1041"/>
      <c r="O37" s="1041"/>
      <c r="P37" s="1042"/>
      <c r="Q37" s="1046"/>
      <c r="R37" s="1047"/>
      <c r="S37" s="1047"/>
      <c r="T37" s="1047"/>
      <c r="U37" s="1047"/>
      <c r="V37" s="1047"/>
      <c r="W37" s="1047"/>
      <c r="X37" s="1047"/>
      <c r="Y37" s="1047"/>
      <c r="Z37" s="1047"/>
      <c r="AA37" s="1047"/>
      <c r="AB37" s="1047"/>
      <c r="AC37" s="1047"/>
      <c r="AD37" s="1047"/>
      <c r="AE37" s="1048"/>
      <c r="AF37" s="1024"/>
      <c r="AG37" s="1025"/>
      <c r="AH37" s="1025"/>
      <c r="AI37" s="1025"/>
      <c r="AJ37" s="1026"/>
      <c r="AK37" s="986"/>
      <c r="AL37" s="977"/>
      <c r="AM37" s="977"/>
      <c r="AN37" s="977"/>
      <c r="AO37" s="977"/>
      <c r="AP37" s="977"/>
      <c r="AQ37" s="977"/>
      <c r="AR37" s="977"/>
      <c r="AS37" s="977"/>
      <c r="AT37" s="977"/>
      <c r="AU37" s="977"/>
      <c r="AV37" s="977"/>
      <c r="AW37" s="977"/>
      <c r="AX37" s="977"/>
      <c r="AY37" s="977"/>
      <c r="AZ37" s="1045"/>
      <c r="BA37" s="1045"/>
      <c r="BB37" s="1045"/>
      <c r="BC37" s="1045"/>
      <c r="BD37" s="1045"/>
      <c r="BE37" s="978"/>
      <c r="BF37" s="978"/>
      <c r="BG37" s="978"/>
      <c r="BH37" s="978"/>
      <c r="BI37" s="979"/>
      <c r="BJ37" s="234"/>
      <c r="BK37" s="234"/>
      <c r="BL37" s="234"/>
      <c r="BM37" s="234"/>
      <c r="BN37" s="234"/>
      <c r="BO37" s="243"/>
      <c r="BP37" s="243"/>
      <c r="BQ37" s="240">
        <v>31</v>
      </c>
      <c r="BR37" s="241"/>
      <c r="BS37" s="999"/>
      <c r="BT37" s="1000"/>
      <c r="BU37" s="1000"/>
      <c r="BV37" s="1000"/>
      <c r="BW37" s="1000"/>
      <c r="BX37" s="1000"/>
      <c r="BY37" s="1000"/>
      <c r="BZ37" s="1000"/>
      <c r="CA37" s="1000"/>
      <c r="CB37" s="1000"/>
      <c r="CC37" s="1000"/>
      <c r="CD37" s="1000"/>
      <c r="CE37" s="1000"/>
      <c r="CF37" s="1000"/>
      <c r="CG37" s="1021"/>
      <c r="CH37" s="996"/>
      <c r="CI37" s="997"/>
      <c r="CJ37" s="997"/>
      <c r="CK37" s="997"/>
      <c r="CL37" s="998"/>
      <c r="CM37" s="996"/>
      <c r="CN37" s="997"/>
      <c r="CO37" s="997"/>
      <c r="CP37" s="997"/>
      <c r="CQ37" s="998"/>
      <c r="CR37" s="996"/>
      <c r="CS37" s="997"/>
      <c r="CT37" s="997"/>
      <c r="CU37" s="997"/>
      <c r="CV37" s="998"/>
      <c r="CW37" s="996"/>
      <c r="CX37" s="997"/>
      <c r="CY37" s="997"/>
      <c r="CZ37" s="997"/>
      <c r="DA37" s="998"/>
      <c r="DB37" s="996"/>
      <c r="DC37" s="997"/>
      <c r="DD37" s="997"/>
      <c r="DE37" s="997"/>
      <c r="DF37" s="998"/>
      <c r="DG37" s="996"/>
      <c r="DH37" s="997"/>
      <c r="DI37" s="997"/>
      <c r="DJ37" s="997"/>
      <c r="DK37" s="998"/>
      <c r="DL37" s="996"/>
      <c r="DM37" s="997"/>
      <c r="DN37" s="997"/>
      <c r="DO37" s="997"/>
      <c r="DP37" s="998"/>
      <c r="DQ37" s="996"/>
      <c r="DR37" s="997"/>
      <c r="DS37" s="997"/>
      <c r="DT37" s="997"/>
      <c r="DU37" s="998"/>
      <c r="DV37" s="999"/>
      <c r="DW37" s="1000"/>
      <c r="DX37" s="1000"/>
      <c r="DY37" s="1000"/>
      <c r="DZ37" s="1001"/>
      <c r="EA37" s="231"/>
    </row>
    <row r="38" spans="1:131" ht="26.25" customHeight="1">
      <c r="A38" s="244">
        <v>11</v>
      </c>
      <c r="B38" s="1040"/>
      <c r="C38" s="1041"/>
      <c r="D38" s="1041"/>
      <c r="E38" s="1041"/>
      <c r="F38" s="1041"/>
      <c r="G38" s="1041"/>
      <c r="H38" s="1041"/>
      <c r="I38" s="1041"/>
      <c r="J38" s="1041"/>
      <c r="K38" s="1041"/>
      <c r="L38" s="1041"/>
      <c r="M38" s="1041"/>
      <c r="N38" s="1041"/>
      <c r="O38" s="1041"/>
      <c r="P38" s="1042"/>
      <c r="Q38" s="1046"/>
      <c r="R38" s="1047"/>
      <c r="S38" s="1047"/>
      <c r="T38" s="1047"/>
      <c r="U38" s="1047"/>
      <c r="V38" s="1047"/>
      <c r="W38" s="1047"/>
      <c r="X38" s="1047"/>
      <c r="Y38" s="1047"/>
      <c r="Z38" s="1047"/>
      <c r="AA38" s="1047"/>
      <c r="AB38" s="1047"/>
      <c r="AC38" s="1047"/>
      <c r="AD38" s="1047"/>
      <c r="AE38" s="1048"/>
      <c r="AF38" s="1024"/>
      <c r="AG38" s="1025"/>
      <c r="AH38" s="1025"/>
      <c r="AI38" s="1025"/>
      <c r="AJ38" s="1026"/>
      <c r="AK38" s="986"/>
      <c r="AL38" s="977"/>
      <c r="AM38" s="977"/>
      <c r="AN38" s="977"/>
      <c r="AO38" s="977"/>
      <c r="AP38" s="977"/>
      <c r="AQ38" s="977"/>
      <c r="AR38" s="977"/>
      <c r="AS38" s="977"/>
      <c r="AT38" s="977"/>
      <c r="AU38" s="977"/>
      <c r="AV38" s="977"/>
      <c r="AW38" s="977"/>
      <c r="AX38" s="977"/>
      <c r="AY38" s="977"/>
      <c r="AZ38" s="1045"/>
      <c r="BA38" s="1045"/>
      <c r="BB38" s="1045"/>
      <c r="BC38" s="1045"/>
      <c r="BD38" s="1045"/>
      <c r="BE38" s="978"/>
      <c r="BF38" s="978"/>
      <c r="BG38" s="978"/>
      <c r="BH38" s="978"/>
      <c r="BI38" s="979"/>
      <c r="BJ38" s="234"/>
      <c r="BK38" s="234"/>
      <c r="BL38" s="234"/>
      <c r="BM38" s="234"/>
      <c r="BN38" s="234"/>
      <c r="BO38" s="243"/>
      <c r="BP38" s="243"/>
      <c r="BQ38" s="240">
        <v>32</v>
      </c>
      <c r="BR38" s="241"/>
      <c r="BS38" s="999"/>
      <c r="BT38" s="1000"/>
      <c r="BU38" s="1000"/>
      <c r="BV38" s="1000"/>
      <c r="BW38" s="1000"/>
      <c r="BX38" s="1000"/>
      <c r="BY38" s="1000"/>
      <c r="BZ38" s="1000"/>
      <c r="CA38" s="1000"/>
      <c r="CB38" s="1000"/>
      <c r="CC38" s="1000"/>
      <c r="CD38" s="1000"/>
      <c r="CE38" s="1000"/>
      <c r="CF38" s="1000"/>
      <c r="CG38" s="1021"/>
      <c r="CH38" s="996"/>
      <c r="CI38" s="997"/>
      <c r="CJ38" s="997"/>
      <c r="CK38" s="997"/>
      <c r="CL38" s="998"/>
      <c r="CM38" s="996"/>
      <c r="CN38" s="997"/>
      <c r="CO38" s="997"/>
      <c r="CP38" s="997"/>
      <c r="CQ38" s="998"/>
      <c r="CR38" s="996"/>
      <c r="CS38" s="997"/>
      <c r="CT38" s="997"/>
      <c r="CU38" s="997"/>
      <c r="CV38" s="998"/>
      <c r="CW38" s="996"/>
      <c r="CX38" s="997"/>
      <c r="CY38" s="997"/>
      <c r="CZ38" s="997"/>
      <c r="DA38" s="998"/>
      <c r="DB38" s="996"/>
      <c r="DC38" s="997"/>
      <c r="DD38" s="997"/>
      <c r="DE38" s="997"/>
      <c r="DF38" s="998"/>
      <c r="DG38" s="996"/>
      <c r="DH38" s="997"/>
      <c r="DI38" s="997"/>
      <c r="DJ38" s="997"/>
      <c r="DK38" s="998"/>
      <c r="DL38" s="996"/>
      <c r="DM38" s="997"/>
      <c r="DN38" s="997"/>
      <c r="DO38" s="997"/>
      <c r="DP38" s="998"/>
      <c r="DQ38" s="996"/>
      <c r="DR38" s="997"/>
      <c r="DS38" s="997"/>
      <c r="DT38" s="997"/>
      <c r="DU38" s="998"/>
      <c r="DV38" s="999"/>
      <c r="DW38" s="1000"/>
      <c r="DX38" s="1000"/>
      <c r="DY38" s="1000"/>
      <c r="DZ38" s="1001"/>
      <c r="EA38" s="231"/>
    </row>
    <row r="39" spans="1:131" ht="26.25" customHeight="1">
      <c r="A39" s="244">
        <v>12</v>
      </c>
      <c r="B39" s="1040"/>
      <c r="C39" s="1041"/>
      <c r="D39" s="1041"/>
      <c r="E39" s="1041"/>
      <c r="F39" s="1041"/>
      <c r="G39" s="1041"/>
      <c r="H39" s="1041"/>
      <c r="I39" s="1041"/>
      <c r="J39" s="1041"/>
      <c r="K39" s="1041"/>
      <c r="L39" s="1041"/>
      <c r="M39" s="1041"/>
      <c r="N39" s="1041"/>
      <c r="O39" s="1041"/>
      <c r="P39" s="1042"/>
      <c r="Q39" s="1046"/>
      <c r="R39" s="1047"/>
      <c r="S39" s="1047"/>
      <c r="T39" s="1047"/>
      <c r="U39" s="1047"/>
      <c r="V39" s="1047"/>
      <c r="W39" s="1047"/>
      <c r="X39" s="1047"/>
      <c r="Y39" s="1047"/>
      <c r="Z39" s="1047"/>
      <c r="AA39" s="1047"/>
      <c r="AB39" s="1047"/>
      <c r="AC39" s="1047"/>
      <c r="AD39" s="1047"/>
      <c r="AE39" s="1048"/>
      <c r="AF39" s="1024"/>
      <c r="AG39" s="1025"/>
      <c r="AH39" s="1025"/>
      <c r="AI39" s="1025"/>
      <c r="AJ39" s="1026"/>
      <c r="AK39" s="986"/>
      <c r="AL39" s="977"/>
      <c r="AM39" s="977"/>
      <c r="AN39" s="977"/>
      <c r="AO39" s="977"/>
      <c r="AP39" s="977"/>
      <c r="AQ39" s="977"/>
      <c r="AR39" s="977"/>
      <c r="AS39" s="977"/>
      <c r="AT39" s="977"/>
      <c r="AU39" s="977"/>
      <c r="AV39" s="977"/>
      <c r="AW39" s="977"/>
      <c r="AX39" s="977"/>
      <c r="AY39" s="977"/>
      <c r="AZ39" s="1045"/>
      <c r="BA39" s="1045"/>
      <c r="BB39" s="1045"/>
      <c r="BC39" s="1045"/>
      <c r="BD39" s="1045"/>
      <c r="BE39" s="978"/>
      <c r="BF39" s="978"/>
      <c r="BG39" s="978"/>
      <c r="BH39" s="978"/>
      <c r="BI39" s="979"/>
      <c r="BJ39" s="234"/>
      <c r="BK39" s="234"/>
      <c r="BL39" s="234"/>
      <c r="BM39" s="234"/>
      <c r="BN39" s="234"/>
      <c r="BO39" s="243"/>
      <c r="BP39" s="243"/>
      <c r="BQ39" s="240">
        <v>33</v>
      </c>
      <c r="BR39" s="241"/>
      <c r="BS39" s="999"/>
      <c r="BT39" s="1000"/>
      <c r="BU39" s="1000"/>
      <c r="BV39" s="1000"/>
      <c r="BW39" s="1000"/>
      <c r="BX39" s="1000"/>
      <c r="BY39" s="1000"/>
      <c r="BZ39" s="1000"/>
      <c r="CA39" s="1000"/>
      <c r="CB39" s="1000"/>
      <c r="CC39" s="1000"/>
      <c r="CD39" s="1000"/>
      <c r="CE39" s="1000"/>
      <c r="CF39" s="1000"/>
      <c r="CG39" s="1021"/>
      <c r="CH39" s="996"/>
      <c r="CI39" s="997"/>
      <c r="CJ39" s="997"/>
      <c r="CK39" s="997"/>
      <c r="CL39" s="998"/>
      <c r="CM39" s="996"/>
      <c r="CN39" s="997"/>
      <c r="CO39" s="997"/>
      <c r="CP39" s="997"/>
      <c r="CQ39" s="998"/>
      <c r="CR39" s="996"/>
      <c r="CS39" s="997"/>
      <c r="CT39" s="997"/>
      <c r="CU39" s="997"/>
      <c r="CV39" s="998"/>
      <c r="CW39" s="996"/>
      <c r="CX39" s="997"/>
      <c r="CY39" s="997"/>
      <c r="CZ39" s="997"/>
      <c r="DA39" s="998"/>
      <c r="DB39" s="996"/>
      <c r="DC39" s="997"/>
      <c r="DD39" s="997"/>
      <c r="DE39" s="997"/>
      <c r="DF39" s="998"/>
      <c r="DG39" s="996"/>
      <c r="DH39" s="997"/>
      <c r="DI39" s="997"/>
      <c r="DJ39" s="997"/>
      <c r="DK39" s="998"/>
      <c r="DL39" s="996"/>
      <c r="DM39" s="997"/>
      <c r="DN39" s="997"/>
      <c r="DO39" s="997"/>
      <c r="DP39" s="998"/>
      <c r="DQ39" s="996"/>
      <c r="DR39" s="997"/>
      <c r="DS39" s="997"/>
      <c r="DT39" s="997"/>
      <c r="DU39" s="998"/>
      <c r="DV39" s="999"/>
      <c r="DW39" s="1000"/>
      <c r="DX39" s="1000"/>
      <c r="DY39" s="1000"/>
      <c r="DZ39" s="1001"/>
      <c r="EA39" s="231"/>
    </row>
    <row r="40" spans="1:131" ht="26.25" customHeight="1">
      <c r="A40" s="240">
        <v>13</v>
      </c>
      <c r="B40" s="1040"/>
      <c r="C40" s="1041"/>
      <c r="D40" s="1041"/>
      <c r="E40" s="1041"/>
      <c r="F40" s="1041"/>
      <c r="G40" s="1041"/>
      <c r="H40" s="1041"/>
      <c r="I40" s="1041"/>
      <c r="J40" s="1041"/>
      <c r="K40" s="1041"/>
      <c r="L40" s="1041"/>
      <c r="M40" s="1041"/>
      <c r="N40" s="1041"/>
      <c r="O40" s="1041"/>
      <c r="P40" s="1042"/>
      <c r="Q40" s="1046"/>
      <c r="R40" s="1047"/>
      <c r="S40" s="1047"/>
      <c r="T40" s="1047"/>
      <c r="U40" s="1047"/>
      <c r="V40" s="1047"/>
      <c r="W40" s="1047"/>
      <c r="X40" s="1047"/>
      <c r="Y40" s="1047"/>
      <c r="Z40" s="1047"/>
      <c r="AA40" s="1047"/>
      <c r="AB40" s="1047"/>
      <c r="AC40" s="1047"/>
      <c r="AD40" s="1047"/>
      <c r="AE40" s="1048"/>
      <c r="AF40" s="1024"/>
      <c r="AG40" s="1025"/>
      <c r="AH40" s="1025"/>
      <c r="AI40" s="1025"/>
      <c r="AJ40" s="1026"/>
      <c r="AK40" s="986"/>
      <c r="AL40" s="977"/>
      <c r="AM40" s="977"/>
      <c r="AN40" s="977"/>
      <c r="AO40" s="977"/>
      <c r="AP40" s="977"/>
      <c r="AQ40" s="977"/>
      <c r="AR40" s="977"/>
      <c r="AS40" s="977"/>
      <c r="AT40" s="977"/>
      <c r="AU40" s="977"/>
      <c r="AV40" s="977"/>
      <c r="AW40" s="977"/>
      <c r="AX40" s="977"/>
      <c r="AY40" s="977"/>
      <c r="AZ40" s="1045"/>
      <c r="BA40" s="1045"/>
      <c r="BB40" s="1045"/>
      <c r="BC40" s="1045"/>
      <c r="BD40" s="1045"/>
      <c r="BE40" s="978"/>
      <c r="BF40" s="978"/>
      <c r="BG40" s="978"/>
      <c r="BH40" s="978"/>
      <c r="BI40" s="979"/>
      <c r="BJ40" s="234"/>
      <c r="BK40" s="234"/>
      <c r="BL40" s="234"/>
      <c r="BM40" s="234"/>
      <c r="BN40" s="234"/>
      <c r="BO40" s="243"/>
      <c r="BP40" s="243"/>
      <c r="BQ40" s="240">
        <v>34</v>
      </c>
      <c r="BR40" s="241"/>
      <c r="BS40" s="999"/>
      <c r="BT40" s="1000"/>
      <c r="BU40" s="1000"/>
      <c r="BV40" s="1000"/>
      <c r="BW40" s="1000"/>
      <c r="BX40" s="1000"/>
      <c r="BY40" s="1000"/>
      <c r="BZ40" s="1000"/>
      <c r="CA40" s="1000"/>
      <c r="CB40" s="1000"/>
      <c r="CC40" s="1000"/>
      <c r="CD40" s="1000"/>
      <c r="CE40" s="1000"/>
      <c r="CF40" s="1000"/>
      <c r="CG40" s="1021"/>
      <c r="CH40" s="996"/>
      <c r="CI40" s="997"/>
      <c r="CJ40" s="997"/>
      <c r="CK40" s="997"/>
      <c r="CL40" s="998"/>
      <c r="CM40" s="996"/>
      <c r="CN40" s="997"/>
      <c r="CO40" s="997"/>
      <c r="CP40" s="997"/>
      <c r="CQ40" s="998"/>
      <c r="CR40" s="996"/>
      <c r="CS40" s="997"/>
      <c r="CT40" s="997"/>
      <c r="CU40" s="997"/>
      <c r="CV40" s="998"/>
      <c r="CW40" s="996"/>
      <c r="CX40" s="997"/>
      <c r="CY40" s="997"/>
      <c r="CZ40" s="997"/>
      <c r="DA40" s="998"/>
      <c r="DB40" s="996"/>
      <c r="DC40" s="997"/>
      <c r="DD40" s="997"/>
      <c r="DE40" s="997"/>
      <c r="DF40" s="998"/>
      <c r="DG40" s="996"/>
      <c r="DH40" s="997"/>
      <c r="DI40" s="997"/>
      <c r="DJ40" s="997"/>
      <c r="DK40" s="998"/>
      <c r="DL40" s="996"/>
      <c r="DM40" s="997"/>
      <c r="DN40" s="997"/>
      <c r="DO40" s="997"/>
      <c r="DP40" s="998"/>
      <c r="DQ40" s="996"/>
      <c r="DR40" s="997"/>
      <c r="DS40" s="997"/>
      <c r="DT40" s="997"/>
      <c r="DU40" s="998"/>
      <c r="DV40" s="999"/>
      <c r="DW40" s="1000"/>
      <c r="DX40" s="1000"/>
      <c r="DY40" s="1000"/>
      <c r="DZ40" s="1001"/>
      <c r="EA40" s="231"/>
    </row>
    <row r="41" spans="1:131" ht="26.25" customHeight="1">
      <c r="A41" s="240">
        <v>14</v>
      </c>
      <c r="B41" s="1040"/>
      <c r="C41" s="1041"/>
      <c r="D41" s="1041"/>
      <c r="E41" s="1041"/>
      <c r="F41" s="1041"/>
      <c r="G41" s="1041"/>
      <c r="H41" s="1041"/>
      <c r="I41" s="1041"/>
      <c r="J41" s="1041"/>
      <c r="K41" s="1041"/>
      <c r="L41" s="1041"/>
      <c r="M41" s="1041"/>
      <c r="N41" s="1041"/>
      <c r="O41" s="1041"/>
      <c r="P41" s="1042"/>
      <c r="Q41" s="1046"/>
      <c r="R41" s="1047"/>
      <c r="S41" s="1047"/>
      <c r="T41" s="1047"/>
      <c r="U41" s="1047"/>
      <c r="V41" s="1047"/>
      <c r="W41" s="1047"/>
      <c r="X41" s="1047"/>
      <c r="Y41" s="1047"/>
      <c r="Z41" s="1047"/>
      <c r="AA41" s="1047"/>
      <c r="AB41" s="1047"/>
      <c r="AC41" s="1047"/>
      <c r="AD41" s="1047"/>
      <c r="AE41" s="1048"/>
      <c r="AF41" s="1024"/>
      <c r="AG41" s="1025"/>
      <c r="AH41" s="1025"/>
      <c r="AI41" s="1025"/>
      <c r="AJ41" s="1026"/>
      <c r="AK41" s="986"/>
      <c r="AL41" s="977"/>
      <c r="AM41" s="977"/>
      <c r="AN41" s="977"/>
      <c r="AO41" s="977"/>
      <c r="AP41" s="977"/>
      <c r="AQ41" s="977"/>
      <c r="AR41" s="977"/>
      <c r="AS41" s="977"/>
      <c r="AT41" s="977"/>
      <c r="AU41" s="977"/>
      <c r="AV41" s="977"/>
      <c r="AW41" s="977"/>
      <c r="AX41" s="977"/>
      <c r="AY41" s="977"/>
      <c r="AZ41" s="1045"/>
      <c r="BA41" s="1045"/>
      <c r="BB41" s="1045"/>
      <c r="BC41" s="1045"/>
      <c r="BD41" s="1045"/>
      <c r="BE41" s="978"/>
      <c r="BF41" s="978"/>
      <c r="BG41" s="978"/>
      <c r="BH41" s="978"/>
      <c r="BI41" s="979"/>
      <c r="BJ41" s="234"/>
      <c r="BK41" s="234"/>
      <c r="BL41" s="234"/>
      <c r="BM41" s="234"/>
      <c r="BN41" s="234"/>
      <c r="BO41" s="243"/>
      <c r="BP41" s="243"/>
      <c r="BQ41" s="240">
        <v>35</v>
      </c>
      <c r="BR41" s="241"/>
      <c r="BS41" s="999"/>
      <c r="BT41" s="1000"/>
      <c r="BU41" s="1000"/>
      <c r="BV41" s="1000"/>
      <c r="BW41" s="1000"/>
      <c r="BX41" s="1000"/>
      <c r="BY41" s="1000"/>
      <c r="BZ41" s="1000"/>
      <c r="CA41" s="1000"/>
      <c r="CB41" s="1000"/>
      <c r="CC41" s="1000"/>
      <c r="CD41" s="1000"/>
      <c r="CE41" s="1000"/>
      <c r="CF41" s="1000"/>
      <c r="CG41" s="1021"/>
      <c r="CH41" s="996"/>
      <c r="CI41" s="997"/>
      <c r="CJ41" s="997"/>
      <c r="CK41" s="997"/>
      <c r="CL41" s="998"/>
      <c r="CM41" s="996"/>
      <c r="CN41" s="997"/>
      <c r="CO41" s="997"/>
      <c r="CP41" s="997"/>
      <c r="CQ41" s="998"/>
      <c r="CR41" s="996"/>
      <c r="CS41" s="997"/>
      <c r="CT41" s="997"/>
      <c r="CU41" s="997"/>
      <c r="CV41" s="998"/>
      <c r="CW41" s="996"/>
      <c r="CX41" s="997"/>
      <c r="CY41" s="997"/>
      <c r="CZ41" s="997"/>
      <c r="DA41" s="998"/>
      <c r="DB41" s="996"/>
      <c r="DC41" s="997"/>
      <c r="DD41" s="997"/>
      <c r="DE41" s="997"/>
      <c r="DF41" s="998"/>
      <c r="DG41" s="996"/>
      <c r="DH41" s="997"/>
      <c r="DI41" s="997"/>
      <c r="DJ41" s="997"/>
      <c r="DK41" s="998"/>
      <c r="DL41" s="996"/>
      <c r="DM41" s="997"/>
      <c r="DN41" s="997"/>
      <c r="DO41" s="997"/>
      <c r="DP41" s="998"/>
      <c r="DQ41" s="996"/>
      <c r="DR41" s="997"/>
      <c r="DS41" s="997"/>
      <c r="DT41" s="997"/>
      <c r="DU41" s="998"/>
      <c r="DV41" s="999"/>
      <c r="DW41" s="1000"/>
      <c r="DX41" s="1000"/>
      <c r="DY41" s="1000"/>
      <c r="DZ41" s="1001"/>
      <c r="EA41" s="231"/>
    </row>
    <row r="42" spans="1:131" ht="26.25" customHeight="1">
      <c r="A42" s="240">
        <v>15</v>
      </c>
      <c r="B42" s="1040"/>
      <c r="C42" s="1041"/>
      <c r="D42" s="1041"/>
      <c r="E42" s="1041"/>
      <c r="F42" s="1041"/>
      <c r="G42" s="1041"/>
      <c r="H42" s="1041"/>
      <c r="I42" s="1041"/>
      <c r="J42" s="1041"/>
      <c r="K42" s="1041"/>
      <c r="L42" s="1041"/>
      <c r="M42" s="1041"/>
      <c r="N42" s="1041"/>
      <c r="O42" s="1041"/>
      <c r="P42" s="1042"/>
      <c r="Q42" s="1046"/>
      <c r="R42" s="1047"/>
      <c r="S42" s="1047"/>
      <c r="T42" s="1047"/>
      <c r="U42" s="1047"/>
      <c r="V42" s="1047"/>
      <c r="W42" s="1047"/>
      <c r="X42" s="1047"/>
      <c r="Y42" s="1047"/>
      <c r="Z42" s="1047"/>
      <c r="AA42" s="1047"/>
      <c r="AB42" s="1047"/>
      <c r="AC42" s="1047"/>
      <c r="AD42" s="1047"/>
      <c r="AE42" s="1048"/>
      <c r="AF42" s="1024"/>
      <c r="AG42" s="1025"/>
      <c r="AH42" s="1025"/>
      <c r="AI42" s="1025"/>
      <c r="AJ42" s="1026"/>
      <c r="AK42" s="986"/>
      <c r="AL42" s="977"/>
      <c r="AM42" s="977"/>
      <c r="AN42" s="977"/>
      <c r="AO42" s="977"/>
      <c r="AP42" s="977"/>
      <c r="AQ42" s="977"/>
      <c r="AR42" s="977"/>
      <c r="AS42" s="977"/>
      <c r="AT42" s="977"/>
      <c r="AU42" s="977"/>
      <c r="AV42" s="977"/>
      <c r="AW42" s="977"/>
      <c r="AX42" s="977"/>
      <c r="AY42" s="977"/>
      <c r="AZ42" s="1045"/>
      <c r="BA42" s="1045"/>
      <c r="BB42" s="1045"/>
      <c r="BC42" s="1045"/>
      <c r="BD42" s="1045"/>
      <c r="BE42" s="978"/>
      <c r="BF42" s="978"/>
      <c r="BG42" s="978"/>
      <c r="BH42" s="978"/>
      <c r="BI42" s="979"/>
      <c r="BJ42" s="234"/>
      <c r="BK42" s="234"/>
      <c r="BL42" s="234"/>
      <c r="BM42" s="234"/>
      <c r="BN42" s="234"/>
      <c r="BO42" s="243"/>
      <c r="BP42" s="243"/>
      <c r="BQ42" s="240">
        <v>36</v>
      </c>
      <c r="BR42" s="241"/>
      <c r="BS42" s="999"/>
      <c r="BT42" s="1000"/>
      <c r="BU42" s="1000"/>
      <c r="BV42" s="1000"/>
      <c r="BW42" s="1000"/>
      <c r="BX42" s="1000"/>
      <c r="BY42" s="1000"/>
      <c r="BZ42" s="1000"/>
      <c r="CA42" s="1000"/>
      <c r="CB42" s="1000"/>
      <c r="CC42" s="1000"/>
      <c r="CD42" s="1000"/>
      <c r="CE42" s="1000"/>
      <c r="CF42" s="1000"/>
      <c r="CG42" s="1021"/>
      <c r="CH42" s="996"/>
      <c r="CI42" s="997"/>
      <c r="CJ42" s="997"/>
      <c r="CK42" s="997"/>
      <c r="CL42" s="998"/>
      <c r="CM42" s="996"/>
      <c r="CN42" s="997"/>
      <c r="CO42" s="997"/>
      <c r="CP42" s="997"/>
      <c r="CQ42" s="998"/>
      <c r="CR42" s="996"/>
      <c r="CS42" s="997"/>
      <c r="CT42" s="997"/>
      <c r="CU42" s="997"/>
      <c r="CV42" s="998"/>
      <c r="CW42" s="996"/>
      <c r="CX42" s="997"/>
      <c r="CY42" s="997"/>
      <c r="CZ42" s="997"/>
      <c r="DA42" s="998"/>
      <c r="DB42" s="996"/>
      <c r="DC42" s="997"/>
      <c r="DD42" s="997"/>
      <c r="DE42" s="997"/>
      <c r="DF42" s="998"/>
      <c r="DG42" s="996"/>
      <c r="DH42" s="997"/>
      <c r="DI42" s="997"/>
      <c r="DJ42" s="997"/>
      <c r="DK42" s="998"/>
      <c r="DL42" s="996"/>
      <c r="DM42" s="997"/>
      <c r="DN42" s="997"/>
      <c r="DO42" s="997"/>
      <c r="DP42" s="998"/>
      <c r="DQ42" s="996"/>
      <c r="DR42" s="997"/>
      <c r="DS42" s="997"/>
      <c r="DT42" s="997"/>
      <c r="DU42" s="998"/>
      <c r="DV42" s="999"/>
      <c r="DW42" s="1000"/>
      <c r="DX42" s="1000"/>
      <c r="DY42" s="1000"/>
      <c r="DZ42" s="1001"/>
      <c r="EA42" s="231"/>
    </row>
    <row r="43" spans="1:131" ht="26.25" customHeight="1">
      <c r="A43" s="240">
        <v>16</v>
      </c>
      <c r="B43" s="1040"/>
      <c r="C43" s="1041"/>
      <c r="D43" s="1041"/>
      <c r="E43" s="1041"/>
      <c r="F43" s="1041"/>
      <c r="G43" s="1041"/>
      <c r="H43" s="1041"/>
      <c r="I43" s="1041"/>
      <c r="J43" s="1041"/>
      <c r="K43" s="1041"/>
      <c r="L43" s="1041"/>
      <c r="M43" s="1041"/>
      <c r="N43" s="1041"/>
      <c r="O43" s="1041"/>
      <c r="P43" s="1042"/>
      <c r="Q43" s="1046"/>
      <c r="R43" s="1047"/>
      <c r="S43" s="1047"/>
      <c r="T43" s="1047"/>
      <c r="U43" s="1047"/>
      <c r="V43" s="1047"/>
      <c r="W43" s="1047"/>
      <c r="X43" s="1047"/>
      <c r="Y43" s="1047"/>
      <c r="Z43" s="1047"/>
      <c r="AA43" s="1047"/>
      <c r="AB43" s="1047"/>
      <c r="AC43" s="1047"/>
      <c r="AD43" s="1047"/>
      <c r="AE43" s="1048"/>
      <c r="AF43" s="1024"/>
      <c r="AG43" s="1025"/>
      <c r="AH43" s="1025"/>
      <c r="AI43" s="1025"/>
      <c r="AJ43" s="1026"/>
      <c r="AK43" s="986"/>
      <c r="AL43" s="977"/>
      <c r="AM43" s="977"/>
      <c r="AN43" s="977"/>
      <c r="AO43" s="977"/>
      <c r="AP43" s="977"/>
      <c r="AQ43" s="977"/>
      <c r="AR43" s="977"/>
      <c r="AS43" s="977"/>
      <c r="AT43" s="977"/>
      <c r="AU43" s="977"/>
      <c r="AV43" s="977"/>
      <c r="AW43" s="977"/>
      <c r="AX43" s="977"/>
      <c r="AY43" s="977"/>
      <c r="AZ43" s="1045"/>
      <c r="BA43" s="1045"/>
      <c r="BB43" s="1045"/>
      <c r="BC43" s="1045"/>
      <c r="BD43" s="1045"/>
      <c r="BE43" s="978"/>
      <c r="BF43" s="978"/>
      <c r="BG43" s="978"/>
      <c r="BH43" s="978"/>
      <c r="BI43" s="979"/>
      <c r="BJ43" s="234"/>
      <c r="BK43" s="234"/>
      <c r="BL43" s="234"/>
      <c r="BM43" s="234"/>
      <c r="BN43" s="234"/>
      <c r="BO43" s="243"/>
      <c r="BP43" s="243"/>
      <c r="BQ43" s="240">
        <v>37</v>
      </c>
      <c r="BR43" s="241"/>
      <c r="BS43" s="999"/>
      <c r="BT43" s="1000"/>
      <c r="BU43" s="1000"/>
      <c r="BV43" s="1000"/>
      <c r="BW43" s="1000"/>
      <c r="BX43" s="1000"/>
      <c r="BY43" s="1000"/>
      <c r="BZ43" s="1000"/>
      <c r="CA43" s="1000"/>
      <c r="CB43" s="1000"/>
      <c r="CC43" s="1000"/>
      <c r="CD43" s="1000"/>
      <c r="CE43" s="1000"/>
      <c r="CF43" s="1000"/>
      <c r="CG43" s="1021"/>
      <c r="CH43" s="996"/>
      <c r="CI43" s="997"/>
      <c r="CJ43" s="997"/>
      <c r="CK43" s="997"/>
      <c r="CL43" s="998"/>
      <c r="CM43" s="996"/>
      <c r="CN43" s="997"/>
      <c r="CO43" s="997"/>
      <c r="CP43" s="997"/>
      <c r="CQ43" s="998"/>
      <c r="CR43" s="996"/>
      <c r="CS43" s="997"/>
      <c r="CT43" s="997"/>
      <c r="CU43" s="997"/>
      <c r="CV43" s="998"/>
      <c r="CW43" s="996"/>
      <c r="CX43" s="997"/>
      <c r="CY43" s="997"/>
      <c r="CZ43" s="997"/>
      <c r="DA43" s="998"/>
      <c r="DB43" s="996"/>
      <c r="DC43" s="997"/>
      <c r="DD43" s="997"/>
      <c r="DE43" s="997"/>
      <c r="DF43" s="998"/>
      <c r="DG43" s="996"/>
      <c r="DH43" s="997"/>
      <c r="DI43" s="997"/>
      <c r="DJ43" s="997"/>
      <c r="DK43" s="998"/>
      <c r="DL43" s="996"/>
      <c r="DM43" s="997"/>
      <c r="DN43" s="997"/>
      <c r="DO43" s="997"/>
      <c r="DP43" s="998"/>
      <c r="DQ43" s="996"/>
      <c r="DR43" s="997"/>
      <c r="DS43" s="997"/>
      <c r="DT43" s="997"/>
      <c r="DU43" s="998"/>
      <c r="DV43" s="999"/>
      <c r="DW43" s="1000"/>
      <c r="DX43" s="1000"/>
      <c r="DY43" s="1000"/>
      <c r="DZ43" s="1001"/>
      <c r="EA43" s="231"/>
    </row>
    <row r="44" spans="1:131" ht="26.25" customHeight="1">
      <c r="A44" s="240">
        <v>17</v>
      </c>
      <c r="B44" s="1040"/>
      <c r="C44" s="1041"/>
      <c r="D44" s="1041"/>
      <c r="E44" s="1041"/>
      <c r="F44" s="1041"/>
      <c r="G44" s="1041"/>
      <c r="H44" s="1041"/>
      <c r="I44" s="1041"/>
      <c r="J44" s="1041"/>
      <c r="K44" s="1041"/>
      <c r="L44" s="1041"/>
      <c r="M44" s="1041"/>
      <c r="N44" s="1041"/>
      <c r="O44" s="1041"/>
      <c r="P44" s="1042"/>
      <c r="Q44" s="1046"/>
      <c r="R44" s="1047"/>
      <c r="S44" s="1047"/>
      <c r="T44" s="1047"/>
      <c r="U44" s="1047"/>
      <c r="V44" s="1047"/>
      <c r="W44" s="1047"/>
      <c r="X44" s="1047"/>
      <c r="Y44" s="1047"/>
      <c r="Z44" s="1047"/>
      <c r="AA44" s="1047"/>
      <c r="AB44" s="1047"/>
      <c r="AC44" s="1047"/>
      <c r="AD44" s="1047"/>
      <c r="AE44" s="1048"/>
      <c r="AF44" s="1024"/>
      <c r="AG44" s="1025"/>
      <c r="AH44" s="1025"/>
      <c r="AI44" s="1025"/>
      <c r="AJ44" s="1026"/>
      <c r="AK44" s="986"/>
      <c r="AL44" s="977"/>
      <c r="AM44" s="977"/>
      <c r="AN44" s="977"/>
      <c r="AO44" s="977"/>
      <c r="AP44" s="977"/>
      <c r="AQ44" s="977"/>
      <c r="AR44" s="977"/>
      <c r="AS44" s="977"/>
      <c r="AT44" s="977"/>
      <c r="AU44" s="977"/>
      <c r="AV44" s="977"/>
      <c r="AW44" s="977"/>
      <c r="AX44" s="977"/>
      <c r="AY44" s="977"/>
      <c r="AZ44" s="1045"/>
      <c r="BA44" s="1045"/>
      <c r="BB44" s="1045"/>
      <c r="BC44" s="1045"/>
      <c r="BD44" s="1045"/>
      <c r="BE44" s="978"/>
      <c r="BF44" s="978"/>
      <c r="BG44" s="978"/>
      <c r="BH44" s="978"/>
      <c r="BI44" s="979"/>
      <c r="BJ44" s="234"/>
      <c r="BK44" s="234"/>
      <c r="BL44" s="234"/>
      <c r="BM44" s="234"/>
      <c r="BN44" s="234"/>
      <c r="BO44" s="243"/>
      <c r="BP44" s="243"/>
      <c r="BQ44" s="240">
        <v>38</v>
      </c>
      <c r="BR44" s="241"/>
      <c r="BS44" s="999"/>
      <c r="BT44" s="1000"/>
      <c r="BU44" s="1000"/>
      <c r="BV44" s="1000"/>
      <c r="BW44" s="1000"/>
      <c r="BX44" s="1000"/>
      <c r="BY44" s="1000"/>
      <c r="BZ44" s="1000"/>
      <c r="CA44" s="1000"/>
      <c r="CB44" s="1000"/>
      <c r="CC44" s="1000"/>
      <c r="CD44" s="1000"/>
      <c r="CE44" s="1000"/>
      <c r="CF44" s="1000"/>
      <c r="CG44" s="1021"/>
      <c r="CH44" s="996"/>
      <c r="CI44" s="997"/>
      <c r="CJ44" s="997"/>
      <c r="CK44" s="997"/>
      <c r="CL44" s="998"/>
      <c r="CM44" s="996"/>
      <c r="CN44" s="997"/>
      <c r="CO44" s="997"/>
      <c r="CP44" s="997"/>
      <c r="CQ44" s="998"/>
      <c r="CR44" s="996"/>
      <c r="CS44" s="997"/>
      <c r="CT44" s="997"/>
      <c r="CU44" s="997"/>
      <c r="CV44" s="998"/>
      <c r="CW44" s="996"/>
      <c r="CX44" s="997"/>
      <c r="CY44" s="997"/>
      <c r="CZ44" s="997"/>
      <c r="DA44" s="998"/>
      <c r="DB44" s="996"/>
      <c r="DC44" s="997"/>
      <c r="DD44" s="997"/>
      <c r="DE44" s="997"/>
      <c r="DF44" s="998"/>
      <c r="DG44" s="996"/>
      <c r="DH44" s="997"/>
      <c r="DI44" s="997"/>
      <c r="DJ44" s="997"/>
      <c r="DK44" s="998"/>
      <c r="DL44" s="996"/>
      <c r="DM44" s="997"/>
      <c r="DN44" s="997"/>
      <c r="DO44" s="997"/>
      <c r="DP44" s="998"/>
      <c r="DQ44" s="996"/>
      <c r="DR44" s="997"/>
      <c r="DS44" s="997"/>
      <c r="DT44" s="997"/>
      <c r="DU44" s="998"/>
      <c r="DV44" s="999"/>
      <c r="DW44" s="1000"/>
      <c r="DX44" s="1000"/>
      <c r="DY44" s="1000"/>
      <c r="DZ44" s="1001"/>
      <c r="EA44" s="231"/>
    </row>
    <row r="45" spans="1:131" ht="26.25" customHeight="1">
      <c r="A45" s="240">
        <v>18</v>
      </c>
      <c r="B45" s="1040"/>
      <c r="C45" s="1041"/>
      <c r="D45" s="1041"/>
      <c r="E45" s="1041"/>
      <c r="F45" s="1041"/>
      <c r="G45" s="1041"/>
      <c r="H45" s="1041"/>
      <c r="I45" s="1041"/>
      <c r="J45" s="1041"/>
      <c r="K45" s="1041"/>
      <c r="L45" s="1041"/>
      <c r="M45" s="1041"/>
      <c r="N45" s="1041"/>
      <c r="O45" s="1041"/>
      <c r="P45" s="1042"/>
      <c r="Q45" s="1046"/>
      <c r="R45" s="1047"/>
      <c r="S45" s="1047"/>
      <c r="T45" s="1047"/>
      <c r="U45" s="1047"/>
      <c r="V45" s="1047"/>
      <c r="W45" s="1047"/>
      <c r="X45" s="1047"/>
      <c r="Y45" s="1047"/>
      <c r="Z45" s="1047"/>
      <c r="AA45" s="1047"/>
      <c r="AB45" s="1047"/>
      <c r="AC45" s="1047"/>
      <c r="AD45" s="1047"/>
      <c r="AE45" s="1048"/>
      <c r="AF45" s="1024"/>
      <c r="AG45" s="1025"/>
      <c r="AH45" s="1025"/>
      <c r="AI45" s="1025"/>
      <c r="AJ45" s="1026"/>
      <c r="AK45" s="986"/>
      <c r="AL45" s="977"/>
      <c r="AM45" s="977"/>
      <c r="AN45" s="977"/>
      <c r="AO45" s="977"/>
      <c r="AP45" s="977"/>
      <c r="AQ45" s="977"/>
      <c r="AR45" s="977"/>
      <c r="AS45" s="977"/>
      <c r="AT45" s="977"/>
      <c r="AU45" s="977"/>
      <c r="AV45" s="977"/>
      <c r="AW45" s="977"/>
      <c r="AX45" s="977"/>
      <c r="AY45" s="977"/>
      <c r="AZ45" s="1045"/>
      <c r="BA45" s="1045"/>
      <c r="BB45" s="1045"/>
      <c r="BC45" s="1045"/>
      <c r="BD45" s="1045"/>
      <c r="BE45" s="978"/>
      <c r="BF45" s="978"/>
      <c r="BG45" s="978"/>
      <c r="BH45" s="978"/>
      <c r="BI45" s="979"/>
      <c r="BJ45" s="234"/>
      <c r="BK45" s="234"/>
      <c r="BL45" s="234"/>
      <c r="BM45" s="234"/>
      <c r="BN45" s="234"/>
      <c r="BO45" s="243"/>
      <c r="BP45" s="243"/>
      <c r="BQ45" s="240">
        <v>39</v>
      </c>
      <c r="BR45" s="241"/>
      <c r="BS45" s="999"/>
      <c r="BT45" s="1000"/>
      <c r="BU45" s="1000"/>
      <c r="BV45" s="1000"/>
      <c r="BW45" s="1000"/>
      <c r="BX45" s="1000"/>
      <c r="BY45" s="1000"/>
      <c r="BZ45" s="1000"/>
      <c r="CA45" s="1000"/>
      <c r="CB45" s="1000"/>
      <c r="CC45" s="1000"/>
      <c r="CD45" s="1000"/>
      <c r="CE45" s="1000"/>
      <c r="CF45" s="1000"/>
      <c r="CG45" s="1021"/>
      <c r="CH45" s="996"/>
      <c r="CI45" s="997"/>
      <c r="CJ45" s="997"/>
      <c r="CK45" s="997"/>
      <c r="CL45" s="998"/>
      <c r="CM45" s="996"/>
      <c r="CN45" s="997"/>
      <c r="CO45" s="997"/>
      <c r="CP45" s="997"/>
      <c r="CQ45" s="998"/>
      <c r="CR45" s="996"/>
      <c r="CS45" s="997"/>
      <c r="CT45" s="997"/>
      <c r="CU45" s="997"/>
      <c r="CV45" s="998"/>
      <c r="CW45" s="996"/>
      <c r="CX45" s="997"/>
      <c r="CY45" s="997"/>
      <c r="CZ45" s="997"/>
      <c r="DA45" s="998"/>
      <c r="DB45" s="996"/>
      <c r="DC45" s="997"/>
      <c r="DD45" s="997"/>
      <c r="DE45" s="997"/>
      <c r="DF45" s="998"/>
      <c r="DG45" s="996"/>
      <c r="DH45" s="997"/>
      <c r="DI45" s="997"/>
      <c r="DJ45" s="997"/>
      <c r="DK45" s="998"/>
      <c r="DL45" s="996"/>
      <c r="DM45" s="997"/>
      <c r="DN45" s="997"/>
      <c r="DO45" s="997"/>
      <c r="DP45" s="998"/>
      <c r="DQ45" s="996"/>
      <c r="DR45" s="997"/>
      <c r="DS45" s="997"/>
      <c r="DT45" s="997"/>
      <c r="DU45" s="998"/>
      <c r="DV45" s="999"/>
      <c r="DW45" s="1000"/>
      <c r="DX45" s="1000"/>
      <c r="DY45" s="1000"/>
      <c r="DZ45" s="1001"/>
      <c r="EA45" s="231"/>
    </row>
    <row r="46" spans="1:131" ht="26.25" customHeight="1">
      <c r="A46" s="240">
        <v>19</v>
      </c>
      <c r="B46" s="1040"/>
      <c r="C46" s="1041"/>
      <c r="D46" s="1041"/>
      <c r="E46" s="1041"/>
      <c r="F46" s="1041"/>
      <c r="G46" s="1041"/>
      <c r="H46" s="1041"/>
      <c r="I46" s="1041"/>
      <c r="J46" s="1041"/>
      <c r="K46" s="1041"/>
      <c r="L46" s="1041"/>
      <c r="M46" s="1041"/>
      <c r="N46" s="1041"/>
      <c r="O46" s="1041"/>
      <c r="P46" s="1042"/>
      <c r="Q46" s="1046"/>
      <c r="R46" s="1047"/>
      <c r="S46" s="1047"/>
      <c r="T46" s="1047"/>
      <c r="U46" s="1047"/>
      <c r="V46" s="1047"/>
      <c r="W46" s="1047"/>
      <c r="X46" s="1047"/>
      <c r="Y46" s="1047"/>
      <c r="Z46" s="1047"/>
      <c r="AA46" s="1047"/>
      <c r="AB46" s="1047"/>
      <c r="AC46" s="1047"/>
      <c r="AD46" s="1047"/>
      <c r="AE46" s="1048"/>
      <c r="AF46" s="1024"/>
      <c r="AG46" s="1025"/>
      <c r="AH46" s="1025"/>
      <c r="AI46" s="1025"/>
      <c r="AJ46" s="1026"/>
      <c r="AK46" s="986"/>
      <c r="AL46" s="977"/>
      <c r="AM46" s="977"/>
      <c r="AN46" s="977"/>
      <c r="AO46" s="977"/>
      <c r="AP46" s="977"/>
      <c r="AQ46" s="977"/>
      <c r="AR46" s="977"/>
      <c r="AS46" s="977"/>
      <c r="AT46" s="977"/>
      <c r="AU46" s="977"/>
      <c r="AV46" s="977"/>
      <c r="AW46" s="977"/>
      <c r="AX46" s="977"/>
      <c r="AY46" s="977"/>
      <c r="AZ46" s="1045"/>
      <c r="BA46" s="1045"/>
      <c r="BB46" s="1045"/>
      <c r="BC46" s="1045"/>
      <c r="BD46" s="1045"/>
      <c r="BE46" s="978"/>
      <c r="BF46" s="978"/>
      <c r="BG46" s="978"/>
      <c r="BH46" s="978"/>
      <c r="BI46" s="979"/>
      <c r="BJ46" s="234"/>
      <c r="BK46" s="234"/>
      <c r="BL46" s="234"/>
      <c r="BM46" s="234"/>
      <c r="BN46" s="234"/>
      <c r="BO46" s="243"/>
      <c r="BP46" s="243"/>
      <c r="BQ46" s="240">
        <v>40</v>
      </c>
      <c r="BR46" s="241"/>
      <c r="BS46" s="999"/>
      <c r="BT46" s="1000"/>
      <c r="BU46" s="1000"/>
      <c r="BV46" s="1000"/>
      <c r="BW46" s="1000"/>
      <c r="BX46" s="1000"/>
      <c r="BY46" s="1000"/>
      <c r="BZ46" s="1000"/>
      <c r="CA46" s="1000"/>
      <c r="CB46" s="1000"/>
      <c r="CC46" s="1000"/>
      <c r="CD46" s="1000"/>
      <c r="CE46" s="1000"/>
      <c r="CF46" s="1000"/>
      <c r="CG46" s="1021"/>
      <c r="CH46" s="996"/>
      <c r="CI46" s="997"/>
      <c r="CJ46" s="997"/>
      <c r="CK46" s="997"/>
      <c r="CL46" s="998"/>
      <c r="CM46" s="996"/>
      <c r="CN46" s="997"/>
      <c r="CO46" s="997"/>
      <c r="CP46" s="997"/>
      <c r="CQ46" s="998"/>
      <c r="CR46" s="996"/>
      <c r="CS46" s="997"/>
      <c r="CT46" s="997"/>
      <c r="CU46" s="997"/>
      <c r="CV46" s="998"/>
      <c r="CW46" s="996"/>
      <c r="CX46" s="997"/>
      <c r="CY46" s="997"/>
      <c r="CZ46" s="997"/>
      <c r="DA46" s="998"/>
      <c r="DB46" s="996"/>
      <c r="DC46" s="997"/>
      <c r="DD46" s="997"/>
      <c r="DE46" s="997"/>
      <c r="DF46" s="998"/>
      <c r="DG46" s="996"/>
      <c r="DH46" s="997"/>
      <c r="DI46" s="997"/>
      <c r="DJ46" s="997"/>
      <c r="DK46" s="998"/>
      <c r="DL46" s="996"/>
      <c r="DM46" s="997"/>
      <c r="DN46" s="997"/>
      <c r="DO46" s="997"/>
      <c r="DP46" s="998"/>
      <c r="DQ46" s="996"/>
      <c r="DR46" s="997"/>
      <c r="DS46" s="997"/>
      <c r="DT46" s="997"/>
      <c r="DU46" s="998"/>
      <c r="DV46" s="999"/>
      <c r="DW46" s="1000"/>
      <c r="DX46" s="1000"/>
      <c r="DY46" s="1000"/>
      <c r="DZ46" s="1001"/>
      <c r="EA46" s="231"/>
    </row>
    <row r="47" spans="1:131" ht="26.25" customHeight="1">
      <c r="A47" s="240">
        <v>20</v>
      </c>
      <c r="B47" s="1040"/>
      <c r="C47" s="1041"/>
      <c r="D47" s="1041"/>
      <c r="E47" s="1041"/>
      <c r="F47" s="1041"/>
      <c r="G47" s="1041"/>
      <c r="H47" s="1041"/>
      <c r="I47" s="1041"/>
      <c r="J47" s="1041"/>
      <c r="K47" s="1041"/>
      <c r="L47" s="1041"/>
      <c r="M47" s="1041"/>
      <c r="N47" s="1041"/>
      <c r="O47" s="1041"/>
      <c r="P47" s="1042"/>
      <c r="Q47" s="1046"/>
      <c r="R47" s="1047"/>
      <c r="S47" s="1047"/>
      <c r="T47" s="1047"/>
      <c r="U47" s="1047"/>
      <c r="V47" s="1047"/>
      <c r="W47" s="1047"/>
      <c r="X47" s="1047"/>
      <c r="Y47" s="1047"/>
      <c r="Z47" s="1047"/>
      <c r="AA47" s="1047"/>
      <c r="AB47" s="1047"/>
      <c r="AC47" s="1047"/>
      <c r="AD47" s="1047"/>
      <c r="AE47" s="1048"/>
      <c r="AF47" s="1024"/>
      <c r="AG47" s="1025"/>
      <c r="AH47" s="1025"/>
      <c r="AI47" s="1025"/>
      <c r="AJ47" s="1026"/>
      <c r="AK47" s="986"/>
      <c r="AL47" s="977"/>
      <c r="AM47" s="977"/>
      <c r="AN47" s="977"/>
      <c r="AO47" s="977"/>
      <c r="AP47" s="977"/>
      <c r="AQ47" s="977"/>
      <c r="AR47" s="977"/>
      <c r="AS47" s="977"/>
      <c r="AT47" s="977"/>
      <c r="AU47" s="977"/>
      <c r="AV47" s="977"/>
      <c r="AW47" s="977"/>
      <c r="AX47" s="977"/>
      <c r="AY47" s="977"/>
      <c r="AZ47" s="1045"/>
      <c r="BA47" s="1045"/>
      <c r="BB47" s="1045"/>
      <c r="BC47" s="1045"/>
      <c r="BD47" s="1045"/>
      <c r="BE47" s="978"/>
      <c r="BF47" s="978"/>
      <c r="BG47" s="978"/>
      <c r="BH47" s="978"/>
      <c r="BI47" s="979"/>
      <c r="BJ47" s="234"/>
      <c r="BK47" s="234"/>
      <c r="BL47" s="234"/>
      <c r="BM47" s="234"/>
      <c r="BN47" s="234"/>
      <c r="BO47" s="243"/>
      <c r="BP47" s="243"/>
      <c r="BQ47" s="240">
        <v>41</v>
      </c>
      <c r="BR47" s="241"/>
      <c r="BS47" s="999"/>
      <c r="BT47" s="1000"/>
      <c r="BU47" s="1000"/>
      <c r="BV47" s="1000"/>
      <c r="BW47" s="1000"/>
      <c r="BX47" s="1000"/>
      <c r="BY47" s="1000"/>
      <c r="BZ47" s="1000"/>
      <c r="CA47" s="1000"/>
      <c r="CB47" s="1000"/>
      <c r="CC47" s="1000"/>
      <c r="CD47" s="1000"/>
      <c r="CE47" s="1000"/>
      <c r="CF47" s="1000"/>
      <c r="CG47" s="1021"/>
      <c r="CH47" s="996"/>
      <c r="CI47" s="997"/>
      <c r="CJ47" s="997"/>
      <c r="CK47" s="997"/>
      <c r="CL47" s="998"/>
      <c r="CM47" s="996"/>
      <c r="CN47" s="997"/>
      <c r="CO47" s="997"/>
      <c r="CP47" s="997"/>
      <c r="CQ47" s="998"/>
      <c r="CR47" s="996"/>
      <c r="CS47" s="997"/>
      <c r="CT47" s="997"/>
      <c r="CU47" s="997"/>
      <c r="CV47" s="998"/>
      <c r="CW47" s="996"/>
      <c r="CX47" s="997"/>
      <c r="CY47" s="997"/>
      <c r="CZ47" s="997"/>
      <c r="DA47" s="998"/>
      <c r="DB47" s="996"/>
      <c r="DC47" s="997"/>
      <c r="DD47" s="997"/>
      <c r="DE47" s="997"/>
      <c r="DF47" s="998"/>
      <c r="DG47" s="996"/>
      <c r="DH47" s="997"/>
      <c r="DI47" s="997"/>
      <c r="DJ47" s="997"/>
      <c r="DK47" s="998"/>
      <c r="DL47" s="996"/>
      <c r="DM47" s="997"/>
      <c r="DN47" s="997"/>
      <c r="DO47" s="997"/>
      <c r="DP47" s="998"/>
      <c r="DQ47" s="996"/>
      <c r="DR47" s="997"/>
      <c r="DS47" s="997"/>
      <c r="DT47" s="997"/>
      <c r="DU47" s="998"/>
      <c r="DV47" s="999"/>
      <c r="DW47" s="1000"/>
      <c r="DX47" s="1000"/>
      <c r="DY47" s="1000"/>
      <c r="DZ47" s="1001"/>
      <c r="EA47" s="231"/>
    </row>
    <row r="48" spans="1:131" ht="26.25" customHeight="1">
      <c r="A48" s="240">
        <v>21</v>
      </c>
      <c r="B48" s="1040"/>
      <c r="C48" s="1041"/>
      <c r="D48" s="1041"/>
      <c r="E48" s="1041"/>
      <c r="F48" s="1041"/>
      <c r="G48" s="1041"/>
      <c r="H48" s="1041"/>
      <c r="I48" s="1041"/>
      <c r="J48" s="1041"/>
      <c r="K48" s="1041"/>
      <c r="L48" s="1041"/>
      <c r="M48" s="1041"/>
      <c r="N48" s="1041"/>
      <c r="O48" s="1041"/>
      <c r="P48" s="1042"/>
      <c r="Q48" s="1046"/>
      <c r="R48" s="1047"/>
      <c r="S48" s="1047"/>
      <c r="T48" s="1047"/>
      <c r="U48" s="1047"/>
      <c r="V48" s="1047"/>
      <c r="W48" s="1047"/>
      <c r="X48" s="1047"/>
      <c r="Y48" s="1047"/>
      <c r="Z48" s="1047"/>
      <c r="AA48" s="1047"/>
      <c r="AB48" s="1047"/>
      <c r="AC48" s="1047"/>
      <c r="AD48" s="1047"/>
      <c r="AE48" s="1048"/>
      <c r="AF48" s="1024"/>
      <c r="AG48" s="1025"/>
      <c r="AH48" s="1025"/>
      <c r="AI48" s="1025"/>
      <c r="AJ48" s="1026"/>
      <c r="AK48" s="986"/>
      <c r="AL48" s="977"/>
      <c r="AM48" s="977"/>
      <c r="AN48" s="977"/>
      <c r="AO48" s="977"/>
      <c r="AP48" s="977"/>
      <c r="AQ48" s="977"/>
      <c r="AR48" s="977"/>
      <c r="AS48" s="977"/>
      <c r="AT48" s="977"/>
      <c r="AU48" s="977"/>
      <c r="AV48" s="977"/>
      <c r="AW48" s="977"/>
      <c r="AX48" s="977"/>
      <c r="AY48" s="977"/>
      <c r="AZ48" s="1045"/>
      <c r="BA48" s="1045"/>
      <c r="BB48" s="1045"/>
      <c r="BC48" s="1045"/>
      <c r="BD48" s="1045"/>
      <c r="BE48" s="978"/>
      <c r="BF48" s="978"/>
      <c r="BG48" s="978"/>
      <c r="BH48" s="978"/>
      <c r="BI48" s="979"/>
      <c r="BJ48" s="234"/>
      <c r="BK48" s="234"/>
      <c r="BL48" s="234"/>
      <c r="BM48" s="234"/>
      <c r="BN48" s="234"/>
      <c r="BO48" s="243"/>
      <c r="BP48" s="243"/>
      <c r="BQ48" s="240">
        <v>42</v>
      </c>
      <c r="BR48" s="241"/>
      <c r="BS48" s="999"/>
      <c r="BT48" s="1000"/>
      <c r="BU48" s="1000"/>
      <c r="BV48" s="1000"/>
      <c r="BW48" s="1000"/>
      <c r="BX48" s="1000"/>
      <c r="BY48" s="1000"/>
      <c r="BZ48" s="1000"/>
      <c r="CA48" s="1000"/>
      <c r="CB48" s="1000"/>
      <c r="CC48" s="1000"/>
      <c r="CD48" s="1000"/>
      <c r="CE48" s="1000"/>
      <c r="CF48" s="1000"/>
      <c r="CG48" s="1021"/>
      <c r="CH48" s="996"/>
      <c r="CI48" s="997"/>
      <c r="CJ48" s="997"/>
      <c r="CK48" s="997"/>
      <c r="CL48" s="998"/>
      <c r="CM48" s="996"/>
      <c r="CN48" s="997"/>
      <c r="CO48" s="997"/>
      <c r="CP48" s="997"/>
      <c r="CQ48" s="998"/>
      <c r="CR48" s="996"/>
      <c r="CS48" s="997"/>
      <c r="CT48" s="997"/>
      <c r="CU48" s="997"/>
      <c r="CV48" s="998"/>
      <c r="CW48" s="996"/>
      <c r="CX48" s="997"/>
      <c r="CY48" s="997"/>
      <c r="CZ48" s="997"/>
      <c r="DA48" s="998"/>
      <c r="DB48" s="996"/>
      <c r="DC48" s="997"/>
      <c r="DD48" s="997"/>
      <c r="DE48" s="997"/>
      <c r="DF48" s="998"/>
      <c r="DG48" s="996"/>
      <c r="DH48" s="997"/>
      <c r="DI48" s="997"/>
      <c r="DJ48" s="997"/>
      <c r="DK48" s="998"/>
      <c r="DL48" s="996"/>
      <c r="DM48" s="997"/>
      <c r="DN48" s="997"/>
      <c r="DO48" s="997"/>
      <c r="DP48" s="998"/>
      <c r="DQ48" s="996"/>
      <c r="DR48" s="997"/>
      <c r="DS48" s="997"/>
      <c r="DT48" s="997"/>
      <c r="DU48" s="998"/>
      <c r="DV48" s="999"/>
      <c r="DW48" s="1000"/>
      <c r="DX48" s="1000"/>
      <c r="DY48" s="1000"/>
      <c r="DZ48" s="1001"/>
      <c r="EA48" s="231"/>
    </row>
    <row r="49" spans="1:131" ht="26.25" customHeight="1">
      <c r="A49" s="240">
        <v>22</v>
      </c>
      <c r="B49" s="1040"/>
      <c r="C49" s="1041"/>
      <c r="D49" s="1041"/>
      <c r="E49" s="1041"/>
      <c r="F49" s="1041"/>
      <c r="G49" s="1041"/>
      <c r="H49" s="1041"/>
      <c r="I49" s="1041"/>
      <c r="J49" s="1041"/>
      <c r="K49" s="1041"/>
      <c r="L49" s="1041"/>
      <c r="M49" s="1041"/>
      <c r="N49" s="1041"/>
      <c r="O49" s="1041"/>
      <c r="P49" s="1042"/>
      <c r="Q49" s="1046"/>
      <c r="R49" s="1047"/>
      <c r="S49" s="1047"/>
      <c r="T49" s="1047"/>
      <c r="U49" s="1047"/>
      <c r="V49" s="1047"/>
      <c r="W49" s="1047"/>
      <c r="X49" s="1047"/>
      <c r="Y49" s="1047"/>
      <c r="Z49" s="1047"/>
      <c r="AA49" s="1047"/>
      <c r="AB49" s="1047"/>
      <c r="AC49" s="1047"/>
      <c r="AD49" s="1047"/>
      <c r="AE49" s="1048"/>
      <c r="AF49" s="1024"/>
      <c r="AG49" s="1025"/>
      <c r="AH49" s="1025"/>
      <c r="AI49" s="1025"/>
      <c r="AJ49" s="1026"/>
      <c r="AK49" s="986"/>
      <c r="AL49" s="977"/>
      <c r="AM49" s="977"/>
      <c r="AN49" s="977"/>
      <c r="AO49" s="977"/>
      <c r="AP49" s="977"/>
      <c r="AQ49" s="977"/>
      <c r="AR49" s="977"/>
      <c r="AS49" s="977"/>
      <c r="AT49" s="977"/>
      <c r="AU49" s="977"/>
      <c r="AV49" s="977"/>
      <c r="AW49" s="977"/>
      <c r="AX49" s="977"/>
      <c r="AY49" s="977"/>
      <c r="AZ49" s="1045"/>
      <c r="BA49" s="1045"/>
      <c r="BB49" s="1045"/>
      <c r="BC49" s="1045"/>
      <c r="BD49" s="1045"/>
      <c r="BE49" s="978"/>
      <c r="BF49" s="978"/>
      <c r="BG49" s="978"/>
      <c r="BH49" s="978"/>
      <c r="BI49" s="979"/>
      <c r="BJ49" s="234"/>
      <c r="BK49" s="234"/>
      <c r="BL49" s="234"/>
      <c r="BM49" s="234"/>
      <c r="BN49" s="234"/>
      <c r="BO49" s="243"/>
      <c r="BP49" s="243"/>
      <c r="BQ49" s="240">
        <v>43</v>
      </c>
      <c r="BR49" s="241"/>
      <c r="BS49" s="999"/>
      <c r="BT49" s="1000"/>
      <c r="BU49" s="1000"/>
      <c r="BV49" s="1000"/>
      <c r="BW49" s="1000"/>
      <c r="BX49" s="1000"/>
      <c r="BY49" s="1000"/>
      <c r="BZ49" s="1000"/>
      <c r="CA49" s="1000"/>
      <c r="CB49" s="1000"/>
      <c r="CC49" s="1000"/>
      <c r="CD49" s="1000"/>
      <c r="CE49" s="1000"/>
      <c r="CF49" s="1000"/>
      <c r="CG49" s="1021"/>
      <c r="CH49" s="996"/>
      <c r="CI49" s="997"/>
      <c r="CJ49" s="997"/>
      <c r="CK49" s="997"/>
      <c r="CL49" s="998"/>
      <c r="CM49" s="996"/>
      <c r="CN49" s="997"/>
      <c r="CO49" s="997"/>
      <c r="CP49" s="997"/>
      <c r="CQ49" s="998"/>
      <c r="CR49" s="996"/>
      <c r="CS49" s="997"/>
      <c r="CT49" s="997"/>
      <c r="CU49" s="997"/>
      <c r="CV49" s="998"/>
      <c r="CW49" s="996"/>
      <c r="CX49" s="997"/>
      <c r="CY49" s="997"/>
      <c r="CZ49" s="997"/>
      <c r="DA49" s="998"/>
      <c r="DB49" s="996"/>
      <c r="DC49" s="997"/>
      <c r="DD49" s="997"/>
      <c r="DE49" s="997"/>
      <c r="DF49" s="998"/>
      <c r="DG49" s="996"/>
      <c r="DH49" s="997"/>
      <c r="DI49" s="997"/>
      <c r="DJ49" s="997"/>
      <c r="DK49" s="998"/>
      <c r="DL49" s="996"/>
      <c r="DM49" s="997"/>
      <c r="DN49" s="997"/>
      <c r="DO49" s="997"/>
      <c r="DP49" s="998"/>
      <c r="DQ49" s="996"/>
      <c r="DR49" s="997"/>
      <c r="DS49" s="997"/>
      <c r="DT49" s="997"/>
      <c r="DU49" s="998"/>
      <c r="DV49" s="999"/>
      <c r="DW49" s="1000"/>
      <c r="DX49" s="1000"/>
      <c r="DY49" s="1000"/>
      <c r="DZ49" s="1001"/>
      <c r="EA49" s="231"/>
    </row>
    <row r="50" spans="1:131" ht="26.25" customHeight="1">
      <c r="A50" s="240">
        <v>23</v>
      </c>
      <c r="B50" s="1040"/>
      <c r="C50" s="1041"/>
      <c r="D50" s="1041"/>
      <c r="E50" s="1041"/>
      <c r="F50" s="1041"/>
      <c r="G50" s="1041"/>
      <c r="H50" s="1041"/>
      <c r="I50" s="1041"/>
      <c r="J50" s="1041"/>
      <c r="K50" s="1041"/>
      <c r="L50" s="1041"/>
      <c r="M50" s="1041"/>
      <c r="N50" s="1041"/>
      <c r="O50" s="1041"/>
      <c r="P50" s="1042"/>
      <c r="Q50" s="1043"/>
      <c r="R50" s="1028"/>
      <c r="S50" s="1028"/>
      <c r="T50" s="1028"/>
      <c r="U50" s="1028"/>
      <c r="V50" s="1028"/>
      <c r="W50" s="1028"/>
      <c r="X50" s="1028"/>
      <c r="Y50" s="1028"/>
      <c r="Z50" s="1028"/>
      <c r="AA50" s="1028"/>
      <c r="AB50" s="1028"/>
      <c r="AC50" s="1028"/>
      <c r="AD50" s="1028"/>
      <c r="AE50" s="1044"/>
      <c r="AF50" s="1024"/>
      <c r="AG50" s="1025"/>
      <c r="AH50" s="1025"/>
      <c r="AI50" s="1025"/>
      <c r="AJ50" s="1026"/>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8"/>
      <c r="BF50" s="978"/>
      <c r="BG50" s="978"/>
      <c r="BH50" s="978"/>
      <c r="BI50" s="979"/>
      <c r="BJ50" s="234"/>
      <c r="BK50" s="234"/>
      <c r="BL50" s="234"/>
      <c r="BM50" s="234"/>
      <c r="BN50" s="234"/>
      <c r="BO50" s="243"/>
      <c r="BP50" s="243"/>
      <c r="BQ50" s="240">
        <v>44</v>
      </c>
      <c r="BR50" s="241"/>
      <c r="BS50" s="999"/>
      <c r="BT50" s="1000"/>
      <c r="BU50" s="1000"/>
      <c r="BV50" s="1000"/>
      <c r="BW50" s="1000"/>
      <c r="BX50" s="1000"/>
      <c r="BY50" s="1000"/>
      <c r="BZ50" s="1000"/>
      <c r="CA50" s="1000"/>
      <c r="CB50" s="1000"/>
      <c r="CC50" s="1000"/>
      <c r="CD50" s="1000"/>
      <c r="CE50" s="1000"/>
      <c r="CF50" s="1000"/>
      <c r="CG50" s="1021"/>
      <c r="CH50" s="996"/>
      <c r="CI50" s="997"/>
      <c r="CJ50" s="997"/>
      <c r="CK50" s="997"/>
      <c r="CL50" s="998"/>
      <c r="CM50" s="996"/>
      <c r="CN50" s="997"/>
      <c r="CO50" s="997"/>
      <c r="CP50" s="997"/>
      <c r="CQ50" s="998"/>
      <c r="CR50" s="996"/>
      <c r="CS50" s="997"/>
      <c r="CT50" s="997"/>
      <c r="CU50" s="997"/>
      <c r="CV50" s="998"/>
      <c r="CW50" s="996"/>
      <c r="CX50" s="997"/>
      <c r="CY50" s="997"/>
      <c r="CZ50" s="997"/>
      <c r="DA50" s="998"/>
      <c r="DB50" s="996"/>
      <c r="DC50" s="997"/>
      <c r="DD50" s="997"/>
      <c r="DE50" s="997"/>
      <c r="DF50" s="998"/>
      <c r="DG50" s="996"/>
      <c r="DH50" s="997"/>
      <c r="DI50" s="997"/>
      <c r="DJ50" s="997"/>
      <c r="DK50" s="998"/>
      <c r="DL50" s="996"/>
      <c r="DM50" s="997"/>
      <c r="DN50" s="997"/>
      <c r="DO50" s="997"/>
      <c r="DP50" s="998"/>
      <c r="DQ50" s="996"/>
      <c r="DR50" s="997"/>
      <c r="DS50" s="997"/>
      <c r="DT50" s="997"/>
      <c r="DU50" s="998"/>
      <c r="DV50" s="999"/>
      <c r="DW50" s="1000"/>
      <c r="DX50" s="1000"/>
      <c r="DY50" s="1000"/>
      <c r="DZ50" s="1001"/>
      <c r="EA50" s="231"/>
    </row>
    <row r="51" spans="1:131" ht="26.25" customHeight="1">
      <c r="A51" s="240">
        <v>24</v>
      </c>
      <c r="B51" s="1040"/>
      <c r="C51" s="1041"/>
      <c r="D51" s="1041"/>
      <c r="E51" s="1041"/>
      <c r="F51" s="1041"/>
      <c r="G51" s="1041"/>
      <c r="H51" s="1041"/>
      <c r="I51" s="1041"/>
      <c r="J51" s="1041"/>
      <c r="K51" s="1041"/>
      <c r="L51" s="1041"/>
      <c r="M51" s="1041"/>
      <c r="N51" s="1041"/>
      <c r="O51" s="1041"/>
      <c r="P51" s="1042"/>
      <c r="Q51" s="1043"/>
      <c r="R51" s="1028"/>
      <c r="S51" s="1028"/>
      <c r="T51" s="1028"/>
      <c r="U51" s="1028"/>
      <c r="V51" s="1028"/>
      <c r="W51" s="1028"/>
      <c r="X51" s="1028"/>
      <c r="Y51" s="1028"/>
      <c r="Z51" s="1028"/>
      <c r="AA51" s="1028"/>
      <c r="AB51" s="1028"/>
      <c r="AC51" s="1028"/>
      <c r="AD51" s="1028"/>
      <c r="AE51" s="1044"/>
      <c r="AF51" s="1024"/>
      <c r="AG51" s="1025"/>
      <c r="AH51" s="1025"/>
      <c r="AI51" s="1025"/>
      <c r="AJ51" s="1026"/>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8"/>
      <c r="BF51" s="978"/>
      <c r="BG51" s="978"/>
      <c r="BH51" s="978"/>
      <c r="BI51" s="979"/>
      <c r="BJ51" s="234"/>
      <c r="BK51" s="234"/>
      <c r="BL51" s="234"/>
      <c r="BM51" s="234"/>
      <c r="BN51" s="234"/>
      <c r="BO51" s="243"/>
      <c r="BP51" s="243"/>
      <c r="BQ51" s="240">
        <v>45</v>
      </c>
      <c r="BR51" s="241"/>
      <c r="BS51" s="999"/>
      <c r="BT51" s="1000"/>
      <c r="BU51" s="1000"/>
      <c r="BV51" s="1000"/>
      <c r="BW51" s="1000"/>
      <c r="BX51" s="1000"/>
      <c r="BY51" s="1000"/>
      <c r="BZ51" s="1000"/>
      <c r="CA51" s="1000"/>
      <c r="CB51" s="1000"/>
      <c r="CC51" s="1000"/>
      <c r="CD51" s="1000"/>
      <c r="CE51" s="1000"/>
      <c r="CF51" s="1000"/>
      <c r="CG51" s="1021"/>
      <c r="CH51" s="996"/>
      <c r="CI51" s="997"/>
      <c r="CJ51" s="997"/>
      <c r="CK51" s="997"/>
      <c r="CL51" s="998"/>
      <c r="CM51" s="996"/>
      <c r="CN51" s="997"/>
      <c r="CO51" s="997"/>
      <c r="CP51" s="997"/>
      <c r="CQ51" s="998"/>
      <c r="CR51" s="996"/>
      <c r="CS51" s="997"/>
      <c r="CT51" s="997"/>
      <c r="CU51" s="997"/>
      <c r="CV51" s="998"/>
      <c r="CW51" s="996"/>
      <c r="CX51" s="997"/>
      <c r="CY51" s="997"/>
      <c r="CZ51" s="997"/>
      <c r="DA51" s="998"/>
      <c r="DB51" s="996"/>
      <c r="DC51" s="997"/>
      <c r="DD51" s="997"/>
      <c r="DE51" s="997"/>
      <c r="DF51" s="998"/>
      <c r="DG51" s="996"/>
      <c r="DH51" s="997"/>
      <c r="DI51" s="997"/>
      <c r="DJ51" s="997"/>
      <c r="DK51" s="998"/>
      <c r="DL51" s="996"/>
      <c r="DM51" s="997"/>
      <c r="DN51" s="997"/>
      <c r="DO51" s="997"/>
      <c r="DP51" s="998"/>
      <c r="DQ51" s="996"/>
      <c r="DR51" s="997"/>
      <c r="DS51" s="997"/>
      <c r="DT51" s="997"/>
      <c r="DU51" s="998"/>
      <c r="DV51" s="999"/>
      <c r="DW51" s="1000"/>
      <c r="DX51" s="1000"/>
      <c r="DY51" s="1000"/>
      <c r="DZ51" s="1001"/>
      <c r="EA51" s="231"/>
    </row>
    <row r="52" spans="1:131" ht="26.25" customHeight="1">
      <c r="A52" s="240">
        <v>25</v>
      </c>
      <c r="B52" s="1040"/>
      <c r="C52" s="1041"/>
      <c r="D52" s="1041"/>
      <c r="E52" s="1041"/>
      <c r="F52" s="1041"/>
      <c r="G52" s="1041"/>
      <c r="H52" s="1041"/>
      <c r="I52" s="1041"/>
      <c r="J52" s="1041"/>
      <c r="K52" s="1041"/>
      <c r="L52" s="1041"/>
      <c r="M52" s="1041"/>
      <c r="N52" s="1041"/>
      <c r="O52" s="1041"/>
      <c r="P52" s="1042"/>
      <c r="Q52" s="1043"/>
      <c r="R52" s="1028"/>
      <c r="S52" s="1028"/>
      <c r="T52" s="1028"/>
      <c r="U52" s="1028"/>
      <c r="V52" s="1028"/>
      <c r="W52" s="1028"/>
      <c r="X52" s="1028"/>
      <c r="Y52" s="1028"/>
      <c r="Z52" s="1028"/>
      <c r="AA52" s="1028"/>
      <c r="AB52" s="1028"/>
      <c r="AC52" s="1028"/>
      <c r="AD52" s="1028"/>
      <c r="AE52" s="1044"/>
      <c r="AF52" s="1024"/>
      <c r="AG52" s="1025"/>
      <c r="AH52" s="1025"/>
      <c r="AI52" s="1025"/>
      <c r="AJ52" s="1026"/>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8"/>
      <c r="BF52" s="978"/>
      <c r="BG52" s="978"/>
      <c r="BH52" s="978"/>
      <c r="BI52" s="979"/>
      <c r="BJ52" s="234"/>
      <c r="BK52" s="234"/>
      <c r="BL52" s="234"/>
      <c r="BM52" s="234"/>
      <c r="BN52" s="234"/>
      <c r="BO52" s="243"/>
      <c r="BP52" s="243"/>
      <c r="BQ52" s="240">
        <v>46</v>
      </c>
      <c r="BR52" s="241"/>
      <c r="BS52" s="999"/>
      <c r="BT52" s="1000"/>
      <c r="BU52" s="1000"/>
      <c r="BV52" s="1000"/>
      <c r="BW52" s="1000"/>
      <c r="BX52" s="1000"/>
      <c r="BY52" s="1000"/>
      <c r="BZ52" s="1000"/>
      <c r="CA52" s="1000"/>
      <c r="CB52" s="1000"/>
      <c r="CC52" s="1000"/>
      <c r="CD52" s="1000"/>
      <c r="CE52" s="1000"/>
      <c r="CF52" s="1000"/>
      <c r="CG52" s="1021"/>
      <c r="CH52" s="996"/>
      <c r="CI52" s="997"/>
      <c r="CJ52" s="997"/>
      <c r="CK52" s="997"/>
      <c r="CL52" s="998"/>
      <c r="CM52" s="996"/>
      <c r="CN52" s="997"/>
      <c r="CO52" s="997"/>
      <c r="CP52" s="997"/>
      <c r="CQ52" s="998"/>
      <c r="CR52" s="996"/>
      <c r="CS52" s="997"/>
      <c r="CT52" s="997"/>
      <c r="CU52" s="997"/>
      <c r="CV52" s="998"/>
      <c r="CW52" s="996"/>
      <c r="CX52" s="997"/>
      <c r="CY52" s="997"/>
      <c r="CZ52" s="997"/>
      <c r="DA52" s="998"/>
      <c r="DB52" s="996"/>
      <c r="DC52" s="997"/>
      <c r="DD52" s="997"/>
      <c r="DE52" s="997"/>
      <c r="DF52" s="998"/>
      <c r="DG52" s="996"/>
      <c r="DH52" s="997"/>
      <c r="DI52" s="997"/>
      <c r="DJ52" s="997"/>
      <c r="DK52" s="998"/>
      <c r="DL52" s="996"/>
      <c r="DM52" s="997"/>
      <c r="DN52" s="997"/>
      <c r="DO52" s="997"/>
      <c r="DP52" s="998"/>
      <c r="DQ52" s="996"/>
      <c r="DR52" s="997"/>
      <c r="DS52" s="997"/>
      <c r="DT52" s="997"/>
      <c r="DU52" s="998"/>
      <c r="DV52" s="999"/>
      <c r="DW52" s="1000"/>
      <c r="DX52" s="1000"/>
      <c r="DY52" s="1000"/>
      <c r="DZ52" s="1001"/>
      <c r="EA52" s="231"/>
    </row>
    <row r="53" spans="1:131" ht="26.25" customHeight="1">
      <c r="A53" s="240">
        <v>26</v>
      </c>
      <c r="B53" s="1040"/>
      <c r="C53" s="1041"/>
      <c r="D53" s="1041"/>
      <c r="E53" s="1041"/>
      <c r="F53" s="1041"/>
      <c r="G53" s="1041"/>
      <c r="H53" s="1041"/>
      <c r="I53" s="1041"/>
      <c r="J53" s="1041"/>
      <c r="K53" s="1041"/>
      <c r="L53" s="1041"/>
      <c r="M53" s="1041"/>
      <c r="N53" s="1041"/>
      <c r="O53" s="1041"/>
      <c r="P53" s="1042"/>
      <c r="Q53" s="1043"/>
      <c r="R53" s="1028"/>
      <c r="S53" s="1028"/>
      <c r="T53" s="1028"/>
      <c r="U53" s="1028"/>
      <c r="V53" s="1028"/>
      <c r="W53" s="1028"/>
      <c r="X53" s="1028"/>
      <c r="Y53" s="1028"/>
      <c r="Z53" s="1028"/>
      <c r="AA53" s="1028"/>
      <c r="AB53" s="1028"/>
      <c r="AC53" s="1028"/>
      <c r="AD53" s="1028"/>
      <c r="AE53" s="1044"/>
      <c r="AF53" s="1024"/>
      <c r="AG53" s="1025"/>
      <c r="AH53" s="1025"/>
      <c r="AI53" s="1025"/>
      <c r="AJ53" s="1026"/>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8"/>
      <c r="BF53" s="978"/>
      <c r="BG53" s="978"/>
      <c r="BH53" s="978"/>
      <c r="BI53" s="979"/>
      <c r="BJ53" s="234"/>
      <c r="BK53" s="234"/>
      <c r="BL53" s="234"/>
      <c r="BM53" s="234"/>
      <c r="BN53" s="234"/>
      <c r="BO53" s="243"/>
      <c r="BP53" s="243"/>
      <c r="BQ53" s="240">
        <v>47</v>
      </c>
      <c r="BR53" s="241"/>
      <c r="BS53" s="999"/>
      <c r="BT53" s="1000"/>
      <c r="BU53" s="1000"/>
      <c r="BV53" s="1000"/>
      <c r="BW53" s="1000"/>
      <c r="BX53" s="1000"/>
      <c r="BY53" s="1000"/>
      <c r="BZ53" s="1000"/>
      <c r="CA53" s="1000"/>
      <c r="CB53" s="1000"/>
      <c r="CC53" s="1000"/>
      <c r="CD53" s="1000"/>
      <c r="CE53" s="1000"/>
      <c r="CF53" s="1000"/>
      <c r="CG53" s="1021"/>
      <c r="CH53" s="996"/>
      <c r="CI53" s="997"/>
      <c r="CJ53" s="997"/>
      <c r="CK53" s="997"/>
      <c r="CL53" s="998"/>
      <c r="CM53" s="996"/>
      <c r="CN53" s="997"/>
      <c r="CO53" s="997"/>
      <c r="CP53" s="997"/>
      <c r="CQ53" s="998"/>
      <c r="CR53" s="996"/>
      <c r="CS53" s="997"/>
      <c r="CT53" s="997"/>
      <c r="CU53" s="997"/>
      <c r="CV53" s="998"/>
      <c r="CW53" s="996"/>
      <c r="CX53" s="997"/>
      <c r="CY53" s="997"/>
      <c r="CZ53" s="997"/>
      <c r="DA53" s="998"/>
      <c r="DB53" s="996"/>
      <c r="DC53" s="997"/>
      <c r="DD53" s="997"/>
      <c r="DE53" s="997"/>
      <c r="DF53" s="998"/>
      <c r="DG53" s="996"/>
      <c r="DH53" s="997"/>
      <c r="DI53" s="997"/>
      <c r="DJ53" s="997"/>
      <c r="DK53" s="998"/>
      <c r="DL53" s="996"/>
      <c r="DM53" s="997"/>
      <c r="DN53" s="997"/>
      <c r="DO53" s="997"/>
      <c r="DP53" s="998"/>
      <c r="DQ53" s="996"/>
      <c r="DR53" s="997"/>
      <c r="DS53" s="997"/>
      <c r="DT53" s="997"/>
      <c r="DU53" s="998"/>
      <c r="DV53" s="999"/>
      <c r="DW53" s="1000"/>
      <c r="DX53" s="1000"/>
      <c r="DY53" s="1000"/>
      <c r="DZ53" s="1001"/>
      <c r="EA53" s="231"/>
    </row>
    <row r="54" spans="1:131" ht="26.25" customHeight="1">
      <c r="A54" s="240">
        <v>27</v>
      </c>
      <c r="B54" s="1040"/>
      <c r="C54" s="1041"/>
      <c r="D54" s="1041"/>
      <c r="E54" s="1041"/>
      <c r="F54" s="1041"/>
      <c r="G54" s="1041"/>
      <c r="H54" s="1041"/>
      <c r="I54" s="1041"/>
      <c r="J54" s="1041"/>
      <c r="K54" s="1041"/>
      <c r="L54" s="1041"/>
      <c r="M54" s="1041"/>
      <c r="N54" s="1041"/>
      <c r="O54" s="1041"/>
      <c r="P54" s="1042"/>
      <c r="Q54" s="1043"/>
      <c r="R54" s="1028"/>
      <c r="S54" s="1028"/>
      <c r="T54" s="1028"/>
      <c r="U54" s="1028"/>
      <c r="V54" s="1028"/>
      <c r="W54" s="1028"/>
      <c r="X54" s="1028"/>
      <c r="Y54" s="1028"/>
      <c r="Z54" s="1028"/>
      <c r="AA54" s="1028"/>
      <c r="AB54" s="1028"/>
      <c r="AC54" s="1028"/>
      <c r="AD54" s="1028"/>
      <c r="AE54" s="1044"/>
      <c r="AF54" s="1024"/>
      <c r="AG54" s="1025"/>
      <c r="AH54" s="1025"/>
      <c r="AI54" s="1025"/>
      <c r="AJ54" s="1026"/>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8"/>
      <c r="BF54" s="978"/>
      <c r="BG54" s="978"/>
      <c r="BH54" s="978"/>
      <c r="BI54" s="979"/>
      <c r="BJ54" s="234"/>
      <c r="BK54" s="234"/>
      <c r="BL54" s="234"/>
      <c r="BM54" s="234"/>
      <c r="BN54" s="234"/>
      <c r="BO54" s="243"/>
      <c r="BP54" s="243"/>
      <c r="BQ54" s="240">
        <v>48</v>
      </c>
      <c r="BR54" s="241"/>
      <c r="BS54" s="999"/>
      <c r="BT54" s="1000"/>
      <c r="BU54" s="1000"/>
      <c r="BV54" s="1000"/>
      <c r="BW54" s="1000"/>
      <c r="BX54" s="1000"/>
      <c r="BY54" s="1000"/>
      <c r="BZ54" s="1000"/>
      <c r="CA54" s="1000"/>
      <c r="CB54" s="1000"/>
      <c r="CC54" s="1000"/>
      <c r="CD54" s="1000"/>
      <c r="CE54" s="1000"/>
      <c r="CF54" s="1000"/>
      <c r="CG54" s="1021"/>
      <c r="CH54" s="996"/>
      <c r="CI54" s="997"/>
      <c r="CJ54" s="997"/>
      <c r="CK54" s="997"/>
      <c r="CL54" s="998"/>
      <c r="CM54" s="996"/>
      <c r="CN54" s="997"/>
      <c r="CO54" s="997"/>
      <c r="CP54" s="997"/>
      <c r="CQ54" s="998"/>
      <c r="CR54" s="996"/>
      <c r="CS54" s="997"/>
      <c r="CT54" s="997"/>
      <c r="CU54" s="997"/>
      <c r="CV54" s="998"/>
      <c r="CW54" s="996"/>
      <c r="CX54" s="997"/>
      <c r="CY54" s="997"/>
      <c r="CZ54" s="997"/>
      <c r="DA54" s="998"/>
      <c r="DB54" s="996"/>
      <c r="DC54" s="997"/>
      <c r="DD54" s="997"/>
      <c r="DE54" s="997"/>
      <c r="DF54" s="998"/>
      <c r="DG54" s="996"/>
      <c r="DH54" s="997"/>
      <c r="DI54" s="997"/>
      <c r="DJ54" s="997"/>
      <c r="DK54" s="998"/>
      <c r="DL54" s="996"/>
      <c r="DM54" s="997"/>
      <c r="DN54" s="997"/>
      <c r="DO54" s="997"/>
      <c r="DP54" s="998"/>
      <c r="DQ54" s="996"/>
      <c r="DR54" s="997"/>
      <c r="DS54" s="997"/>
      <c r="DT54" s="997"/>
      <c r="DU54" s="998"/>
      <c r="DV54" s="999"/>
      <c r="DW54" s="1000"/>
      <c r="DX54" s="1000"/>
      <c r="DY54" s="1000"/>
      <c r="DZ54" s="1001"/>
      <c r="EA54" s="231"/>
    </row>
    <row r="55" spans="1:131" ht="26.25" customHeight="1">
      <c r="A55" s="240">
        <v>28</v>
      </c>
      <c r="B55" s="1040"/>
      <c r="C55" s="1041"/>
      <c r="D55" s="1041"/>
      <c r="E55" s="1041"/>
      <c r="F55" s="1041"/>
      <c r="G55" s="1041"/>
      <c r="H55" s="1041"/>
      <c r="I55" s="1041"/>
      <c r="J55" s="1041"/>
      <c r="K55" s="1041"/>
      <c r="L55" s="1041"/>
      <c r="M55" s="1041"/>
      <c r="N55" s="1041"/>
      <c r="O55" s="1041"/>
      <c r="P55" s="1042"/>
      <c r="Q55" s="1043"/>
      <c r="R55" s="1028"/>
      <c r="S55" s="1028"/>
      <c r="T55" s="1028"/>
      <c r="U55" s="1028"/>
      <c r="V55" s="1028"/>
      <c r="W55" s="1028"/>
      <c r="X55" s="1028"/>
      <c r="Y55" s="1028"/>
      <c r="Z55" s="1028"/>
      <c r="AA55" s="1028"/>
      <c r="AB55" s="1028"/>
      <c r="AC55" s="1028"/>
      <c r="AD55" s="1028"/>
      <c r="AE55" s="1044"/>
      <c r="AF55" s="1024"/>
      <c r="AG55" s="1025"/>
      <c r="AH55" s="1025"/>
      <c r="AI55" s="1025"/>
      <c r="AJ55" s="1026"/>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8"/>
      <c r="BF55" s="978"/>
      <c r="BG55" s="978"/>
      <c r="BH55" s="978"/>
      <c r="BI55" s="979"/>
      <c r="BJ55" s="234"/>
      <c r="BK55" s="234"/>
      <c r="BL55" s="234"/>
      <c r="BM55" s="234"/>
      <c r="BN55" s="234"/>
      <c r="BO55" s="243"/>
      <c r="BP55" s="243"/>
      <c r="BQ55" s="240">
        <v>49</v>
      </c>
      <c r="BR55" s="241"/>
      <c r="BS55" s="999"/>
      <c r="BT55" s="1000"/>
      <c r="BU55" s="1000"/>
      <c r="BV55" s="1000"/>
      <c r="BW55" s="1000"/>
      <c r="BX55" s="1000"/>
      <c r="BY55" s="1000"/>
      <c r="BZ55" s="1000"/>
      <c r="CA55" s="1000"/>
      <c r="CB55" s="1000"/>
      <c r="CC55" s="1000"/>
      <c r="CD55" s="1000"/>
      <c r="CE55" s="1000"/>
      <c r="CF55" s="1000"/>
      <c r="CG55" s="1021"/>
      <c r="CH55" s="996"/>
      <c r="CI55" s="997"/>
      <c r="CJ55" s="997"/>
      <c r="CK55" s="997"/>
      <c r="CL55" s="998"/>
      <c r="CM55" s="996"/>
      <c r="CN55" s="997"/>
      <c r="CO55" s="997"/>
      <c r="CP55" s="997"/>
      <c r="CQ55" s="998"/>
      <c r="CR55" s="996"/>
      <c r="CS55" s="997"/>
      <c r="CT55" s="997"/>
      <c r="CU55" s="997"/>
      <c r="CV55" s="998"/>
      <c r="CW55" s="996"/>
      <c r="CX55" s="997"/>
      <c r="CY55" s="997"/>
      <c r="CZ55" s="997"/>
      <c r="DA55" s="998"/>
      <c r="DB55" s="996"/>
      <c r="DC55" s="997"/>
      <c r="DD55" s="997"/>
      <c r="DE55" s="997"/>
      <c r="DF55" s="998"/>
      <c r="DG55" s="996"/>
      <c r="DH55" s="997"/>
      <c r="DI55" s="997"/>
      <c r="DJ55" s="997"/>
      <c r="DK55" s="998"/>
      <c r="DL55" s="996"/>
      <c r="DM55" s="997"/>
      <c r="DN55" s="997"/>
      <c r="DO55" s="997"/>
      <c r="DP55" s="998"/>
      <c r="DQ55" s="996"/>
      <c r="DR55" s="997"/>
      <c r="DS55" s="997"/>
      <c r="DT55" s="997"/>
      <c r="DU55" s="998"/>
      <c r="DV55" s="999"/>
      <c r="DW55" s="1000"/>
      <c r="DX55" s="1000"/>
      <c r="DY55" s="1000"/>
      <c r="DZ55" s="1001"/>
      <c r="EA55" s="231"/>
    </row>
    <row r="56" spans="1:131" ht="26.25" customHeight="1">
      <c r="A56" s="240">
        <v>29</v>
      </c>
      <c r="B56" s="1040"/>
      <c r="C56" s="1041"/>
      <c r="D56" s="1041"/>
      <c r="E56" s="1041"/>
      <c r="F56" s="1041"/>
      <c r="G56" s="1041"/>
      <c r="H56" s="1041"/>
      <c r="I56" s="1041"/>
      <c r="J56" s="1041"/>
      <c r="K56" s="1041"/>
      <c r="L56" s="1041"/>
      <c r="M56" s="1041"/>
      <c r="N56" s="1041"/>
      <c r="O56" s="1041"/>
      <c r="P56" s="1042"/>
      <c r="Q56" s="1043"/>
      <c r="R56" s="1028"/>
      <c r="S56" s="1028"/>
      <c r="T56" s="1028"/>
      <c r="U56" s="1028"/>
      <c r="V56" s="1028"/>
      <c r="W56" s="1028"/>
      <c r="X56" s="1028"/>
      <c r="Y56" s="1028"/>
      <c r="Z56" s="1028"/>
      <c r="AA56" s="1028"/>
      <c r="AB56" s="1028"/>
      <c r="AC56" s="1028"/>
      <c r="AD56" s="1028"/>
      <c r="AE56" s="1044"/>
      <c r="AF56" s="1024"/>
      <c r="AG56" s="1025"/>
      <c r="AH56" s="1025"/>
      <c r="AI56" s="1025"/>
      <c r="AJ56" s="1026"/>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8"/>
      <c r="BF56" s="978"/>
      <c r="BG56" s="978"/>
      <c r="BH56" s="978"/>
      <c r="BI56" s="979"/>
      <c r="BJ56" s="234"/>
      <c r="BK56" s="234"/>
      <c r="BL56" s="234"/>
      <c r="BM56" s="234"/>
      <c r="BN56" s="234"/>
      <c r="BO56" s="243"/>
      <c r="BP56" s="243"/>
      <c r="BQ56" s="240">
        <v>50</v>
      </c>
      <c r="BR56" s="241"/>
      <c r="BS56" s="999"/>
      <c r="BT56" s="1000"/>
      <c r="BU56" s="1000"/>
      <c r="BV56" s="1000"/>
      <c r="BW56" s="1000"/>
      <c r="BX56" s="1000"/>
      <c r="BY56" s="1000"/>
      <c r="BZ56" s="1000"/>
      <c r="CA56" s="1000"/>
      <c r="CB56" s="1000"/>
      <c r="CC56" s="1000"/>
      <c r="CD56" s="1000"/>
      <c r="CE56" s="1000"/>
      <c r="CF56" s="1000"/>
      <c r="CG56" s="1021"/>
      <c r="CH56" s="996"/>
      <c r="CI56" s="997"/>
      <c r="CJ56" s="997"/>
      <c r="CK56" s="997"/>
      <c r="CL56" s="998"/>
      <c r="CM56" s="996"/>
      <c r="CN56" s="997"/>
      <c r="CO56" s="997"/>
      <c r="CP56" s="997"/>
      <c r="CQ56" s="998"/>
      <c r="CR56" s="996"/>
      <c r="CS56" s="997"/>
      <c r="CT56" s="997"/>
      <c r="CU56" s="997"/>
      <c r="CV56" s="998"/>
      <c r="CW56" s="996"/>
      <c r="CX56" s="997"/>
      <c r="CY56" s="997"/>
      <c r="CZ56" s="997"/>
      <c r="DA56" s="998"/>
      <c r="DB56" s="996"/>
      <c r="DC56" s="997"/>
      <c r="DD56" s="997"/>
      <c r="DE56" s="997"/>
      <c r="DF56" s="998"/>
      <c r="DG56" s="996"/>
      <c r="DH56" s="997"/>
      <c r="DI56" s="997"/>
      <c r="DJ56" s="997"/>
      <c r="DK56" s="998"/>
      <c r="DL56" s="996"/>
      <c r="DM56" s="997"/>
      <c r="DN56" s="997"/>
      <c r="DO56" s="997"/>
      <c r="DP56" s="998"/>
      <c r="DQ56" s="996"/>
      <c r="DR56" s="997"/>
      <c r="DS56" s="997"/>
      <c r="DT56" s="997"/>
      <c r="DU56" s="998"/>
      <c r="DV56" s="999"/>
      <c r="DW56" s="1000"/>
      <c r="DX56" s="1000"/>
      <c r="DY56" s="1000"/>
      <c r="DZ56" s="1001"/>
      <c r="EA56" s="231"/>
    </row>
    <row r="57" spans="1:131" ht="26.25" customHeight="1">
      <c r="A57" s="240">
        <v>30</v>
      </c>
      <c r="B57" s="1040"/>
      <c r="C57" s="1041"/>
      <c r="D57" s="1041"/>
      <c r="E57" s="1041"/>
      <c r="F57" s="1041"/>
      <c r="G57" s="1041"/>
      <c r="H57" s="1041"/>
      <c r="I57" s="1041"/>
      <c r="J57" s="1041"/>
      <c r="K57" s="1041"/>
      <c r="L57" s="1041"/>
      <c r="M57" s="1041"/>
      <c r="N57" s="1041"/>
      <c r="O57" s="1041"/>
      <c r="P57" s="1042"/>
      <c r="Q57" s="1043"/>
      <c r="R57" s="1028"/>
      <c r="S57" s="1028"/>
      <c r="T57" s="1028"/>
      <c r="U57" s="1028"/>
      <c r="V57" s="1028"/>
      <c r="W57" s="1028"/>
      <c r="X57" s="1028"/>
      <c r="Y57" s="1028"/>
      <c r="Z57" s="1028"/>
      <c r="AA57" s="1028"/>
      <c r="AB57" s="1028"/>
      <c r="AC57" s="1028"/>
      <c r="AD57" s="1028"/>
      <c r="AE57" s="1044"/>
      <c r="AF57" s="1024"/>
      <c r="AG57" s="1025"/>
      <c r="AH57" s="1025"/>
      <c r="AI57" s="1025"/>
      <c r="AJ57" s="1026"/>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8"/>
      <c r="BF57" s="978"/>
      <c r="BG57" s="978"/>
      <c r="BH57" s="978"/>
      <c r="BI57" s="979"/>
      <c r="BJ57" s="234"/>
      <c r="BK57" s="234"/>
      <c r="BL57" s="234"/>
      <c r="BM57" s="234"/>
      <c r="BN57" s="234"/>
      <c r="BO57" s="243"/>
      <c r="BP57" s="243"/>
      <c r="BQ57" s="240">
        <v>51</v>
      </c>
      <c r="BR57" s="241"/>
      <c r="BS57" s="999"/>
      <c r="BT57" s="1000"/>
      <c r="BU57" s="1000"/>
      <c r="BV57" s="1000"/>
      <c r="BW57" s="1000"/>
      <c r="BX57" s="1000"/>
      <c r="BY57" s="1000"/>
      <c r="BZ57" s="1000"/>
      <c r="CA57" s="1000"/>
      <c r="CB57" s="1000"/>
      <c r="CC57" s="1000"/>
      <c r="CD57" s="1000"/>
      <c r="CE57" s="1000"/>
      <c r="CF57" s="1000"/>
      <c r="CG57" s="1021"/>
      <c r="CH57" s="996"/>
      <c r="CI57" s="997"/>
      <c r="CJ57" s="997"/>
      <c r="CK57" s="997"/>
      <c r="CL57" s="998"/>
      <c r="CM57" s="996"/>
      <c r="CN57" s="997"/>
      <c r="CO57" s="997"/>
      <c r="CP57" s="997"/>
      <c r="CQ57" s="998"/>
      <c r="CR57" s="996"/>
      <c r="CS57" s="997"/>
      <c r="CT57" s="997"/>
      <c r="CU57" s="997"/>
      <c r="CV57" s="998"/>
      <c r="CW57" s="996"/>
      <c r="CX57" s="997"/>
      <c r="CY57" s="997"/>
      <c r="CZ57" s="997"/>
      <c r="DA57" s="998"/>
      <c r="DB57" s="996"/>
      <c r="DC57" s="997"/>
      <c r="DD57" s="997"/>
      <c r="DE57" s="997"/>
      <c r="DF57" s="998"/>
      <c r="DG57" s="996"/>
      <c r="DH57" s="997"/>
      <c r="DI57" s="997"/>
      <c r="DJ57" s="997"/>
      <c r="DK57" s="998"/>
      <c r="DL57" s="996"/>
      <c r="DM57" s="997"/>
      <c r="DN57" s="997"/>
      <c r="DO57" s="997"/>
      <c r="DP57" s="998"/>
      <c r="DQ57" s="996"/>
      <c r="DR57" s="997"/>
      <c r="DS57" s="997"/>
      <c r="DT57" s="997"/>
      <c r="DU57" s="998"/>
      <c r="DV57" s="999"/>
      <c r="DW57" s="1000"/>
      <c r="DX57" s="1000"/>
      <c r="DY57" s="1000"/>
      <c r="DZ57" s="1001"/>
      <c r="EA57" s="231"/>
    </row>
    <row r="58" spans="1:131" ht="26.25" customHeight="1">
      <c r="A58" s="240">
        <v>31</v>
      </c>
      <c r="B58" s="1040"/>
      <c r="C58" s="1041"/>
      <c r="D58" s="1041"/>
      <c r="E58" s="1041"/>
      <c r="F58" s="1041"/>
      <c r="G58" s="1041"/>
      <c r="H58" s="1041"/>
      <c r="I58" s="1041"/>
      <c r="J58" s="1041"/>
      <c r="K58" s="1041"/>
      <c r="L58" s="1041"/>
      <c r="M58" s="1041"/>
      <c r="N58" s="1041"/>
      <c r="O58" s="1041"/>
      <c r="P58" s="1042"/>
      <c r="Q58" s="1043"/>
      <c r="R58" s="1028"/>
      <c r="S58" s="1028"/>
      <c r="T58" s="1028"/>
      <c r="U58" s="1028"/>
      <c r="V58" s="1028"/>
      <c r="W58" s="1028"/>
      <c r="X58" s="1028"/>
      <c r="Y58" s="1028"/>
      <c r="Z58" s="1028"/>
      <c r="AA58" s="1028"/>
      <c r="AB58" s="1028"/>
      <c r="AC58" s="1028"/>
      <c r="AD58" s="1028"/>
      <c r="AE58" s="1044"/>
      <c r="AF58" s="1024"/>
      <c r="AG58" s="1025"/>
      <c r="AH58" s="1025"/>
      <c r="AI58" s="1025"/>
      <c r="AJ58" s="1026"/>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8"/>
      <c r="BF58" s="978"/>
      <c r="BG58" s="978"/>
      <c r="BH58" s="978"/>
      <c r="BI58" s="979"/>
      <c r="BJ58" s="234"/>
      <c r="BK58" s="234"/>
      <c r="BL58" s="234"/>
      <c r="BM58" s="234"/>
      <c r="BN58" s="234"/>
      <c r="BO58" s="243"/>
      <c r="BP58" s="243"/>
      <c r="BQ58" s="240">
        <v>52</v>
      </c>
      <c r="BR58" s="241"/>
      <c r="BS58" s="999"/>
      <c r="BT58" s="1000"/>
      <c r="BU58" s="1000"/>
      <c r="BV58" s="1000"/>
      <c r="BW58" s="1000"/>
      <c r="BX58" s="1000"/>
      <c r="BY58" s="1000"/>
      <c r="BZ58" s="1000"/>
      <c r="CA58" s="1000"/>
      <c r="CB58" s="1000"/>
      <c r="CC58" s="1000"/>
      <c r="CD58" s="1000"/>
      <c r="CE58" s="1000"/>
      <c r="CF58" s="1000"/>
      <c r="CG58" s="1021"/>
      <c r="CH58" s="996"/>
      <c r="CI58" s="997"/>
      <c r="CJ58" s="997"/>
      <c r="CK58" s="997"/>
      <c r="CL58" s="998"/>
      <c r="CM58" s="996"/>
      <c r="CN58" s="997"/>
      <c r="CO58" s="997"/>
      <c r="CP58" s="997"/>
      <c r="CQ58" s="998"/>
      <c r="CR58" s="996"/>
      <c r="CS58" s="997"/>
      <c r="CT58" s="997"/>
      <c r="CU58" s="997"/>
      <c r="CV58" s="998"/>
      <c r="CW58" s="996"/>
      <c r="CX58" s="997"/>
      <c r="CY58" s="997"/>
      <c r="CZ58" s="997"/>
      <c r="DA58" s="998"/>
      <c r="DB58" s="996"/>
      <c r="DC58" s="997"/>
      <c r="DD58" s="997"/>
      <c r="DE58" s="997"/>
      <c r="DF58" s="998"/>
      <c r="DG58" s="996"/>
      <c r="DH58" s="997"/>
      <c r="DI58" s="997"/>
      <c r="DJ58" s="997"/>
      <c r="DK58" s="998"/>
      <c r="DL58" s="996"/>
      <c r="DM58" s="997"/>
      <c r="DN58" s="997"/>
      <c r="DO58" s="997"/>
      <c r="DP58" s="998"/>
      <c r="DQ58" s="996"/>
      <c r="DR58" s="997"/>
      <c r="DS58" s="997"/>
      <c r="DT58" s="997"/>
      <c r="DU58" s="998"/>
      <c r="DV58" s="999"/>
      <c r="DW58" s="1000"/>
      <c r="DX58" s="1000"/>
      <c r="DY58" s="1000"/>
      <c r="DZ58" s="1001"/>
      <c r="EA58" s="231"/>
    </row>
    <row r="59" spans="1:131" ht="26.25" customHeight="1">
      <c r="A59" s="240">
        <v>32</v>
      </c>
      <c r="B59" s="1040"/>
      <c r="C59" s="1041"/>
      <c r="D59" s="1041"/>
      <c r="E59" s="1041"/>
      <c r="F59" s="1041"/>
      <c r="G59" s="1041"/>
      <c r="H59" s="1041"/>
      <c r="I59" s="1041"/>
      <c r="J59" s="1041"/>
      <c r="K59" s="1041"/>
      <c r="L59" s="1041"/>
      <c r="M59" s="1041"/>
      <c r="N59" s="1041"/>
      <c r="O59" s="1041"/>
      <c r="P59" s="1042"/>
      <c r="Q59" s="1043"/>
      <c r="R59" s="1028"/>
      <c r="S59" s="1028"/>
      <c r="T59" s="1028"/>
      <c r="U59" s="1028"/>
      <c r="V59" s="1028"/>
      <c r="W59" s="1028"/>
      <c r="X59" s="1028"/>
      <c r="Y59" s="1028"/>
      <c r="Z59" s="1028"/>
      <c r="AA59" s="1028"/>
      <c r="AB59" s="1028"/>
      <c r="AC59" s="1028"/>
      <c r="AD59" s="1028"/>
      <c r="AE59" s="1044"/>
      <c r="AF59" s="1024"/>
      <c r="AG59" s="1025"/>
      <c r="AH59" s="1025"/>
      <c r="AI59" s="1025"/>
      <c r="AJ59" s="1026"/>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8"/>
      <c r="BF59" s="978"/>
      <c r="BG59" s="978"/>
      <c r="BH59" s="978"/>
      <c r="BI59" s="979"/>
      <c r="BJ59" s="234"/>
      <c r="BK59" s="234"/>
      <c r="BL59" s="234"/>
      <c r="BM59" s="234"/>
      <c r="BN59" s="234"/>
      <c r="BO59" s="243"/>
      <c r="BP59" s="243"/>
      <c r="BQ59" s="240">
        <v>53</v>
      </c>
      <c r="BR59" s="241"/>
      <c r="BS59" s="999"/>
      <c r="BT59" s="1000"/>
      <c r="BU59" s="1000"/>
      <c r="BV59" s="1000"/>
      <c r="BW59" s="1000"/>
      <c r="BX59" s="1000"/>
      <c r="BY59" s="1000"/>
      <c r="BZ59" s="1000"/>
      <c r="CA59" s="1000"/>
      <c r="CB59" s="1000"/>
      <c r="CC59" s="1000"/>
      <c r="CD59" s="1000"/>
      <c r="CE59" s="1000"/>
      <c r="CF59" s="1000"/>
      <c r="CG59" s="1021"/>
      <c r="CH59" s="996"/>
      <c r="CI59" s="997"/>
      <c r="CJ59" s="997"/>
      <c r="CK59" s="997"/>
      <c r="CL59" s="998"/>
      <c r="CM59" s="996"/>
      <c r="CN59" s="997"/>
      <c r="CO59" s="997"/>
      <c r="CP59" s="997"/>
      <c r="CQ59" s="998"/>
      <c r="CR59" s="996"/>
      <c r="CS59" s="997"/>
      <c r="CT59" s="997"/>
      <c r="CU59" s="997"/>
      <c r="CV59" s="998"/>
      <c r="CW59" s="996"/>
      <c r="CX59" s="997"/>
      <c r="CY59" s="997"/>
      <c r="CZ59" s="997"/>
      <c r="DA59" s="998"/>
      <c r="DB59" s="996"/>
      <c r="DC59" s="997"/>
      <c r="DD59" s="997"/>
      <c r="DE59" s="997"/>
      <c r="DF59" s="998"/>
      <c r="DG59" s="996"/>
      <c r="DH59" s="997"/>
      <c r="DI59" s="997"/>
      <c r="DJ59" s="997"/>
      <c r="DK59" s="998"/>
      <c r="DL59" s="996"/>
      <c r="DM59" s="997"/>
      <c r="DN59" s="997"/>
      <c r="DO59" s="997"/>
      <c r="DP59" s="998"/>
      <c r="DQ59" s="996"/>
      <c r="DR59" s="997"/>
      <c r="DS59" s="997"/>
      <c r="DT59" s="997"/>
      <c r="DU59" s="998"/>
      <c r="DV59" s="999"/>
      <c r="DW59" s="1000"/>
      <c r="DX59" s="1000"/>
      <c r="DY59" s="1000"/>
      <c r="DZ59" s="1001"/>
      <c r="EA59" s="231"/>
    </row>
    <row r="60" spans="1:131" ht="26.25" customHeight="1">
      <c r="A60" s="240">
        <v>33</v>
      </c>
      <c r="B60" s="1040"/>
      <c r="C60" s="1041"/>
      <c r="D60" s="1041"/>
      <c r="E60" s="1041"/>
      <c r="F60" s="1041"/>
      <c r="G60" s="1041"/>
      <c r="H60" s="1041"/>
      <c r="I60" s="1041"/>
      <c r="J60" s="1041"/>
      <c r="K60" s="1041"/>
      <c r="L60" s="1041"/>
      <c r="M60" s="1041"/>
      <c r="N60" s="1041"/>
      <c r="O60" s="1041"/>
      <c r="P60" s="1042"/>
      <c r="Q60" s="1043"/>
      <c r="R60" s="1028"/>
      <c r="S60" s="1028"/>
      <c r="T60" s="1028"/>
      <c r="U60" s="1028"/>
      <c r="V60" s="1028"/>
      <c r="W60" s="1028"/>
      <c r="X60" s="1028"/>
      <c r="Y60" s="1028"/>
      <c r="Z60" s="1028"/>
      <c r="AA60" s="1028"/>
      <c r="AB60" s="1028"/>
      <c r="AC60" s="1028"/>
      <c r="AD60" s="1028"/>
      <c r="AE60" s="1044"/>
      <c r="AF60" s="1024"/>
      <c r="AG60" s="1025"/>
      <c r="AH60" s="1025"/>
      <c r="AI60" s="1025"/>
      <c r="AJ60" s="1026"/>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8"/>
      <c r="BF60" s="978"/>
      <c r="BG60" s="978"/>
      <c r="BH60" s="978"/>
      <c r="BI60" s="979"/>
      <c r="BJ60" s="234"/>
      <c r="BK60" s="234"/>
      <c r="BL60" s="234"/>
      <c r="BM60" s="234"/>
      <c r="BN60" s="234"/>
      <c r="BO60" s="243"/>
      <c r="BP60" s="243"/>
      <c r="BQ60" s="240">
        <v>54</v>
      </c>
      <c r="BR60" s="241"/>
      <c r="BS60" s="999"/>
      <c r="BT60" s="1000"/>
      <c r="BU60" s="1000"/>
      <c r="BV60" s="1000"/>
      <c r="BW60" s="1000"/>
      <c r="BX60" s="1000"/>
      <c r="BY60" s="1000"/>
      <c r="BZ60" s="1000"/>
      <c r="CA60" s="1000"/>
      <c r="CB60" s="1000"/>
      <c r="CC60" s="1000"/>
      <c r="CD60" s="1000"/>
      <c r="CE60" s="1000"/>
      <c r="CF60" s="1000"/>
      <c r="CG60" s="1021"/>
      <c r="CH60" s="996"/>
      <c r="CI60" s="997"/>
      <c r="CJ60" s="997"/>
      <c r="CK60" s="997"/>
      <c r="CL60" s="998"/>
      <c r="CM60" s="996"/>
      <c r="CN60" s="997"/>
      <c r="CO60" s="997"/>
      <c r="CP60" s="997"/>
      <c r="CQ60" s="998"/>
      <c r="CR60" s="996"/>
      <c r="CS60" s="997"/>
      <c r="CT60" s="997"/>
      <c r="CU60" s="997"/>
      <c r="CV60" s="998"/>
      <c r="CW60" s="996"/>
      <c r="CX60" s="997"/>
      <c r="CY60" s="997"/>
      <c r="CZ60" s="997"/>
      <c r="DA60" s="998"/>
      <c r="DB60" s="996"/>
      <c r="DC60" s="997"/>
      <c r="DD60" s="997"/>
      <c r="DE60" s="997"/>
      <c r="DF60" s="998"/>
      <c r="DG60" s="996"/>
      <c r="DH60" s="997"/>
      <c r="DI60" s="997"/>
      <c r="DJ60" s="997"/>
      <c r="DK60" s="998"/>
      <c r="DL60" s="996"/>
      <c r="DM60" s="997"/>
      <c r="DN60" s="997"/>
      <c r="DO60" s="997"/>
      <c r="DP60" s="998"/>
      <c r="DQ60" s="996"/>
      <c r="DR60" s="997"/>
      <c r="DS60" s="997"/>
      <c r="DT60" s="997"/>
      <c r="DU60" s="998"/>
      <c r="DV60" s="999"/>
      <c r="DW60" s="1000"/>
      <c r="DX60" s="1000"/>
      <c r="DY60" s="1000"/>
      <c r="DZ60" s="1001"/>
      <c r="EA60" s="231"/>
    </row>
    <row r="61" spans="1:131" ht="26.25" customHeight="1" thickBot="1">
      <c r="A61" s="240">
        <v>34</v>
      </c>
      <c r="B61" s="1040"/>
      <c r="C61" s="1041"/>
      <c r="D61" s="1041"/>
      <c r="E61" s="1041"/>
      <c r="F61" s="1041"/>
      <c r="G61" s="1041"/>
      <c r="H61" s="1041"/>
      <c r="I61" s="1041"/>
      <c r="J61" s="1041"/>
      <c r="K61" s="1041"/>
      <c r="L61" s="1041"/>
      <c r="M61" s="1041"/>
      <c r="N61" s="1041"/>
      <c r="O61" s="1041"/>
      <c r="P61" s="1042"/>
      <c r="Q61" s="1043"/>
      <c r="R61" s="1028"/>
      <c r="S61" s="1028"/>
      <c r="T61" s="1028"/>
      <c r="U61" s="1028"/>
      <c r="V61" s="1028"/>
      <c r="W61" s="1028"/>
      <c r="X61" s="1028"/>
      <c r="Y61" s="1028"/>
      <c r="Z61" s="1028"/>
      <c r="AA61" s="1028"/>
      <c r="AB61" s="1028"/>
      <c r="AC61" s="1028"/>
      <c r="AD61" s="1028"/>
      <c r="AE61" s="1044"/>
      <c r="AF61" s="1024"/>
      <c r="AG61" s="1025"/>
      <c r="AH61" s="1025"/>
      <c r="AI61" s="1025"/>
      <c r="AJ61" s="1026"/>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8"/>
      <c r="BF61" s="978"/>
      <c r="BG61" s="978"/>
      <c r="BH61" s="978"/>
      <c r="BI61" s="979"/>
      <c r="BJ61" s="234"/>
      <c r="BK61" s="234"/>
      <c r="BL61" s="234"/>
      <c r="BM61" s="234"/>
      <c r="BN61" s="234"/>
      <c r="BO61" s="243"/>
      <c r="BP61" s="243"/>
      <c r="BQ61" s="240">
        <v>55</v>
      </c>
      <c r="BR61" s="241"/>
      <c r="BS61" s="999"/>
      <c r="BT61" s="1000"/>
      <c r="BU61" s="1000"/>
      <c r="BV61" s="1000"/>
      <c r="BW61" s="1000"/>
      <c r="BX61" s="1000"/>
      <c r="BY61" s="1000"/>
      <c r="BZ61" s="1000"/>
      <c r="CA61" s="1000"/>
      <c r="CB61" s="1000"/>
      <c r="CC61" s="1000"/>
      <c r="CD61" s="1000"/>
      <c r="CE61" s="1000"/>
      <c r="CF61" s="1000"/>
      <c r="CG61" s="1021"/>
      <c r="CH61" s="996"/>
      <c r="CI61" s="997"/>
      <c r="CJ61" s="997"/>
      <c r="CK61" s="997"/>
      <c r="CL61" s="998"/>
      <c r="CM61" s="996"/>
      <c r="CN61" s="997"/>
      <c r="CO61" s="997"/>
      <c r="CP61" s="997"/>
      <c r="CQ61" s="998"/>
      <c r="CR61" s="996"/>
      <c r="CS61" s="997"/>
      <c r="CT61" s="997"/>
      <c r="CU61" s="997"/>
      <c r="CV61" s="998"/>
      <c r="CW61" s="996"/>
      <c r="CX61" s="997"/>
      <c r="CY61" s="997"/>
      <c r="CZ61" s="997"/>
      <c r="DA61" s="998"/>
      <c r="DB61" s="996"/>
      <c r="DC61" s="997"/>
      <c r="DD61" s="997"/>
      <c r="DE61" s="997"/>
      <c r="DF61" s="998"/>
      <c r="DG61" s="996"/>
      <c r="DH61" s="997"/>
      <c r="DI61" s="997"/>
      <c r="DJ61" s="997"/>
      <c r="DK61" s="998"/>
      <c r="DL61" s="996"/>
      <c r="DM61" s="997"/>
      <c r="DN61" s="997"/>
      <c r="DO61" s="997"/>
      <c r="DP61" s="998"/>
      <c r="DQ61" s="996"/>
      <c r="DR61" s="997"/>
      <c r="DS61" s="997"/>
      <c r="DT61" s="997"/>
      <c r="DU61" s="998"/>
      <c r="DV61" s="999"/>
      <c r="DW61" s="1000"/>
      <c r="DX61" s="1000"/>
      <c r="DY61" s="1000"/>
      <c r="DZ61" s="1001"/>
      <c r="EA61" s="231"/>
    </row>
    <row r="62" spans="1:131" ht="26.25" customHeight="1">
      <c r="A62" s="240">
        <v>35</v>
      </c>
      <c r="B62" s="1040"/>
      <c r="C62" s="1041"/>
      <c r="D62" s="1041"/>
      <c r="E62" s="1041"/>
      <c r="F62" s="1041"/>
      <c r="G62" s="1041"/>
      <c r="H62" s="1041"/>
      <c r="I62" s="1041"/>
      <c r="J62" s="1041"/>
      <c r="K62" s="1041"/>
      <c r="L62" s="1041"/>
      <c r="M62" s="1041"/>
      <c r="N62" s="1041"/>
      <c r="O62" s="1041"/>
      <c r="P62" s="1042"/>
      <c r="Q62" s="1043"/>
      <c r="R62" s="1028"/>
      <c r="S62" s="1028"/>
      <c r="T62" s="1028"/>
      <c r="U62" s="1028"/>
      <c r="V62" s="1028"/>
      <c r="W62" s="1028"/>
      <c r="X62" s="1028"/>
      <c r="Y62" s="1028"/>
      <c r="Z62" s="1028"/>
      <c r="AA62" s="1028"/>
      <c r="AB62" s="1028"/>
      <c r="AC62" s="1028"/>
      <c r="AD62" s="1028"/>
      <c r="AE62" s="1044"/>
      <c r="AF62" s="1024"/>
      <c r="AG62" s="1025"/>
      <c r="AH62" s="1025"/>
      <c r="AI62" s="1025"/>
      <c r="AJ62" s="1026"/>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8"/>
      <c r="BF62" s="978"/>
      <c r="BG62" s="978"/>
      <c r="BH62" s="978"/>
      <c r="BI62" s="979"/>
      <c r="BJ62" s="1037" t="s">
        <v>409</v>
      </c>
      <c r="BK62" s="1038"/>
      <c r="BL62" s="1038"/>
      <c r="BM62" s="1038"/>
      <c r="BN62" s="1039"/>
      <c r="BO62" s="243"/>
      <c r="BP62" s="243"/>
      <c r="BQ62" s="240">
        <v>56</v>
      </c>
      <c r="BR62" s="241"/>
      <c r="BS62" s="999"/>
      <c r="BT62" s="1000"/>
      <c r="BU62" s="1000"/>
      <c r="BV62" s="1000"/>
      <c r="BW62" s="1000"/>
      <c r="BX62" s="1000"/>
      <c r="BY62" s="1000"/>
      <c r="BZ62" s="1000"/>
      <c r="CA62" s="1000"/>
      <c r="CB62" s="1000"/>
      <c r="CC62" s="1000"/>
      <c r="CD62" s="1000"/>
      <c r="CE62" s="1000"/>
      <c r="CF62" s="1000"/>
      <c r="CG62" s="1021"/>
      <c r="CH62" s="996"/>
      <c r="CI62" s="997"/>
      <c r="CJ62" s="997"/>
      <c r="CK62" s="997"/>
      <c r="CL62" s="998"/>
      <c r="CM62" s="996"/>
      <c r="CN62" s="997"/>
      <c r="CO62" s="997"/>
      <c r="CP62" s="997"/>
      <c r="CQ62" s="998"/>
      <c r="CR62" s="996"/>
      <c r="CS62" s="997"/>
      <c r="CT62" s="997"/>
      <c r="CU62" s="997"/>
      <c r="CV62" s="998"/>
      <c r="CW62" s="996"/>
      <c r="CX62" s="997"/>
      <c r="CY62" s="997"/>
      <c r="CZ62" s="997"/>
      <c r="DA62" s="998"/>
      <c r="DB62" s="996"/>
      <c r="DC62" s="997"/>
      <c r="DD62" s="997"/>
      <c r="DE62" s="997"/>
      <c r="DF62" s="998"/>
      <c r="DG62" s="996"/>
      <c r="DH62" s="997"/>
      <c r="DI62" s="997"/>
      <c r="DJ62" s="997"/>
      <c r="DK62" s="998"/>
      <c r="DL62" s="996"/>
      <c r="DM62" s="997"/>
      <c r="DN62" s="997"/>
      <c r="DO62" s="997"/>
      <c r="DP62" s="998"/>
      <c r="DQ62" s="996"/>
      <c r="DR62" s="997"/>
      <c r="DS62" s="997"/>
      <c r="DT62" s="997"/>
      <c r="DU62" s="998"/>
      <c r="DV62" s="999"/>
      <c r="DW62" s="1000"/>
      <c r="DX62" s="1000"/>
      <c r="DY62" s="1000"/>
      <c r="DZ62" s="1001"/>
      <c r="EA62" s="231"/>
    </row>
    <row r="63" spans="1:131" ht="26.25" customHeight="1" thickBot="1">
      <c r="A63" s="242" t="s">
        <v>392</v>
      </c>
      <c r="B63" s="943" t="s">
        <v>410</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3"/>
      <c r="AF63" s="1034">
        <v>49</v>
      </c>
      <c r="AG63" s="965"/>
      <c r="AH63" s="965"/>
      <c r="AI63" s="965"/>
      <c r="AJ63" s="1035"/>
      <c r="AK63" s="1036"/>
      <c r="AL63" s="969"/>
      <c r="AM63" s="969"/>
      <c r="AN63" s="969"/>
      <c r="AO63" s="969"/>
      <c r="AP63" s="965">
        <f>SUM(AP28:AT62)</f>
        <v>197</v>
      </c>
      <c r="AQ63" s="965"/>
      <c r="AR63" s="965"/>
      <c r="AS63" s="965"/>
      <c r="AT63" s="965"/>
      <c r="AU63" s="965">
        <f>SUM(AU28:AY62)</f>
        <v>137</v>
      </c>
      <c r="AV63" s="965"/>
      <c r="AW63" s="965"/>
      <c r="AX63" s="965"/>
      <c r="AY63" s="965"/>
      <c r="AZ63" s="1030"/>
      <c r="BA63" s="1030"/>
      <c r="BB63" s="1030"/>
      <c r="BC63" s="1030"/>
      <c r="BD63" s="1030"/>
      <c r="BE63" s="966"/>
      <c r="BF63" s="966"/>
      <c r="BG63" s="966"/>
      <c r="BH63" s="966"/>
      <c r="BI63" s="967"/>
      <c r="BJ63" s="1031" t="s">
        <v>411</v>
      </c>
      <c r="BK63" s="959"/>
      <c r="BL63" s="959"/>
      <c r="BM63" s="959"/>
      <c r="BN63" s="1032"/>
      <c r="BO63" s="243"/>
      <c r="BP63" s="243"/>
      <c r="BQ63" s="240">
        <v>57</v>
      </c>
      <c r="BR63" s="241"/>
      <c r="BS63" s="999"/>
      <c r="BT63" s="1000"/>
      <c r="BU63" s="1000"/>
      <c r="BV63" s="1000"/>
      <c r="BW63" s="1000"/>
      <c r="BX63" s="1000"/>
      <c r="BY63" s="1000"/>
      <c r="BZ63" s="1000"/>
      <c r="CA63" s="1000"/>
      <c r="CB63" s="1000"/>
      <c r="CC63" s="1000"/>
      <c r="CD63" s="1000"/>
      <c r="CE63" s="1000"/>
      <c r="CF63" s="1000"/>
      <c r="CG63" s="1021"/>
      <c r="CH63" s="996"/>
      <c r="CI63" s="997"/>
      <c r="CJ63" s="997"/>
      <c r="CK63" s="997"/>
      <c r="CL63" s="998"/>
      <c r="CM63" s="996"/>
      <c r="CN63" s="997"/>
      <c r="CO63" s="997"/>
      <c r="CP63" s="997"/>
      <c r="CQ63" s="998"/>
      <c r="CR63" s="996"/>
      <c r="CS63" s="997"/>
      <c r="CT63" s="997"/>
      <c r="CU63" s="997"/>
      <c r="CV63" s="998"/>
      <c r="CW63" s="996"/>
      <c r="CX63" s="997"/>
      <c r="CY63" s="997"/>
      <c r="CZ63" s="997"/>
      <c r="DA63" s="998"/>
      <c r="DB63" s="996"/>
      <c r="DC63" s="997"/>
      <c r="DD63" s="997"/>
      <c r="DE63" s="997"/>
      <c r="DF63" s="998"/>
      <c r="DG63" s="996"/>
      <c r="DH63" s="997"/>
      <c r="DI63" s="997"/>
      <c r="DJ63" s="997"/>
      <c r="DK63" s="998"/>
      <c r="DL63" s="996"/>
      <c r="DM63" s="997"/>
      <c r="DN63" s="997"/>
      <c r="DO63" s="997"/>
      <c r="DP63" s="998"/>
      <c r="DQ63" s="996"/>
      <c r="DR63" s="997"/>
      <c r="DS63" s="997"/>
      <c r="DT63" s="997"/>
      <c r="DU63" s="998"/>
      <c r="DV63" s="999"/>
      <c r="DW63" s="1000"/>
      <c r="DX63" s="1000"/>
      <c r="DY63" s="1000"/>
      <c r="DZ63" s="1001"/>
      <c r="EA63" s="231"/>
    </row>
    <row r="64" spans="1:131" ht="26.2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9"/>
      <c r="BT64" s="1000"/>
      <c r="BU64" s="1000"/>
      <c r="BV64" s="1000"/>
      <c r="BW64" s="1000"/>
      <c r="BX64" s="1000"/>
      <c r="BY64" s="1000"/>
      <c r="BZ64" s="1000"/>
      <c r="CA64" s="1000"/>
      <c r="CB64" s="1000"/>
      <c r="CC64" s="1000"/>
      <c r="CD64" s="1000"/>
      <c r="CE64" s="1000"/>
      <c r="CF64" s="1000"/>
      <c r="CG64" s="1021"/>
      <c r="CH64" s="996"/>
      <c r="CI64" s="997"/>
      <c r="CJ64" s="997"/>
      <c r="CK64" s="997"/>
      <c r="CL64" s="998"/>
      <c r="CM64" s="996"/>
      <c r="CN64" s="997"/>
      <c r="CO64" s="997"/>
      <c r="CP64" s="997"/>
      <c r="CQ64" s="998"/>
      <c r="CR64" s="996"/>
      <c r="CS64" s="997"/>
      <c r="CT64" s="997"/>
      <c r="CU64" s="997"/>
      <c r="CV64" s="998"/>
      <c r="CW64" s="996"/>
      <c r="CX64" s="997"/>
      <c r="CY64" s="997"/>
      <c r="CZ64" s="997"/>
      <c r="DA64" s="998"/>
      <c r="DB64" s="996"/>
      <c r="DC64" s="997"/>
      <c r="DD64" s="997"/>
      <c r="DE64" s="997"/>
      <c r="DF64" s="998"/>
      <c r="DG64" s="996"/>
      <c r="DH64" s="997"/>
      <c r="DI64" s="997"/>
      <c r="DJ64" s="997"/>
      <c r="DK64" s="998"/>
      <c r="DL64" s="996"/>
      <c r="DM64" s="997"/>
      <c r="DN64" s="997"/>
      <c r="DO64" s="997"/>
      <c r="DP64" s="998"/>
      <c r="DQ64" s="996"/>
      <c r="DR64" s="997"/>
      <c r="DS64" s="997"/>
      <c r="DT64" s="997"/>
      <c r="DU64" s="998"/>
      <c r="DV64" s="999"/>
      <c r="DW64" s="1000"/>
      <c r="DX64" s="1000"/>
      <c r="DY64" s="1000"/>
      <c r="DZ64" s="1001"/>
      <c r="EA64" s="231"/>
    </row>
    <row r="65" spans="1:131" ht="26.25" customHeight="1" thickBot="1">
      <c r="A65" s="234" t="s">
        <v>412</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9"/>
      <c r="BT65" s="1000"/>
      <c r="BU65" s="1000"/>
      <c r="BV65" s="1000"/>
      <c r="BW65" s="1000"/>
      <c r="BX65" s="1000"/>
      <c r="BY65" s="1000"/>
      <c r="BZ65" s="1000"/>
      <c r="CA65" s="1000"/>
      <c r="CB65" s="1000"/>
      <c r="CC65" s="1000"/>
      <c r="CD65" s="1000"/>
      <c r="CE65" s="1000"/>
      <c r="CF65" s="1000"/>
      <c r="CG65" s="1021"/>
      <c r="CH65" s="996"/>
      <c r="CI65" s="997"/>
      <c r="CJ65" s="997"/>
      <c r="CK65" s="997"/>
      <c r="CL65" s="998"/>
      <c r="CM65" s="996"/>
      <c r="CN65" s="997"/>
      <c r="CO65" s="997"/>
      <c r="CP65" s="997"/>
      <c r="CQ65" s="998"/>
      <c r="CR65" s="996"/>
      <c r="CS65" s="997"/>
      <c r="CT65" s="997"/>
      <c r="CU65" s="997"/>
      <c r="CV65" s="998"/>
      <c r="CW65" s="996"/>
      <c r="CX65" s="997"/>
      <c r="CY65" s="997"/>
      <c r="CZ65" s="997"/>
      <c r="DA65" s="998"/>
      <c r="DB65" s="996"/>
      <c r="DC65" s="997"/>
      <c r="DD65" s="997"/>
      <c r="DE65" s="997"/>
      <c r="DF65" s="998"/>
      <c r="DG65" s="996"/>
      <c r="DH65" s="997"/>
      <c r="DI65" s="997"/>
      <c r="DJ65" s="997"/>
      <c r="DK65" s="998"/>
      <c r="DL65" s="996"/>
      <c r="DM65" s="997"/>
      <c r="DN65" s="997"/>
      <c r="DO65" s="997"/>
      <c r="DP65" s="998"/>
      <c r="DQ65" s="996"/>
      <c r="DR65" s="997"/>
      <c r="DS65" s="997"/>
      <c r="DT65" s="997"/>
      <c r="DU65" s="998"/>
      <c r="DV65" s="999"/>
      <c r="DW65" s="1000"/>
      <c r="DX65" s="1000"/>
      <c r="DY65" s="1000"/>
      <c r="DZ65" s="1001"/>
      <c r="EA65" s="231"/>
    </row>
    <row r="66" spans="1:131" ht="26.25" customHeight="1">
      <c r="A66" s="1002" t="s">
        <v>413</v>
      </c>
      <c r="B66" s="1003"/>
      <c r="C66" s="1003"/>
      <c r="D66" s="1003"/>
      <c r="E66" s="1003"/>
      <c r="F66" s="1003"/>
      <c r="G66" s="1003"/>
      <c r="H66" s="1003"/>
      <c r="I66" s="1003"/>
      <c r="J66" s="1003"/>
      <c r="K66" s="1003"/>
      <c r="L66" s="1003"/>
      <c r="M66" s="1003"/>
      <c r="N66" s="1003"/>
      <c r="O66" s="1003"/>
      <c r="P66" s="1004"/>
      <c r="Q66" s="1008" t="s">
        <v>414</v>
      </c>
      <c r="R66" s="1009"/>
      <c r="S66" s="1009"/>
      <c r="T66" s="1009"/>
      <c r="U66" s="1010"/>
      <c r="V66" s="1008" t="s">
        <v>398</v>
      </c>
      <c r="W66" s="1009"/>
      <c r="X66" s="1009"/>
      <c r="Y66" s="1009"/>
      <c r="Z66" s="1010"/>
      <c r="AA66" s="1008" t="s">
        <v>415</v>
      </c>
      <c r="AB66" s="1009"/>
      <c r="AC66" s="1009"/>
      <c r="AD66" s="1009"/>
      <c r="AE66" s="1010"/>
      <c r="AF66" s="1014" t="s">
        <v>416</v>
      </c>
      <c r="AG66" s="1015"/>
      <c r="AH66" s="1015"/>
      <c r="AI66" s="1015"/>
      <c r="AJ66" s="1016"/>
      <c r="AK66" s="1008" t="s">
        <v>401</v>
      </c>
      <c r="AL66" s="1003"/>
      <c r="AM66" s="1003"/>
      <c r="AN66" s="1003"/>
      <c r="AO66" s="1004"/>
      <c r="AP66" s="1008" t="s">
        <v>417</v>
      </c>
      <c r="AQ66" s="1009"/>
      <c r="AR66" s="1009"/>
      <c r="AS66" s="1009"/>
      <c r="AT66" s="1010"/>
      <c r="AU66" s="1008" t="s">
        <v>418</v>
      </c>
      <c r="AV66" s="1009"/>
      <c r="AW66" s="1009"/>
      <c r="AX66" s="1009"/>
      <c r="AY66" s="1010"/>
      <c r="AZ66" s="1008" t="s">
        <v>380</v>
      </c>
      <c r="BA66" s="1009"/>
      <c r="BB66" s="1009"/>
      <c r="BC66" s="1009"/>
      <c r="BD66" s="1022"/>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c r="A67" s="1005"/>
      <c r="B67" s="1006"/>
      <c r="C67" s="1006"/>
      <c r="D67" s="1006"/>
      <c r="E67" s="1006"/>
      <c r="F67" s="1006"/>
      <c r="G67" s="1006"/>
      <c r="H67" s="1006"/>
      <c r="I67" s="1006"/>
      <c r="J67" s="1006"/>
      <c r="K67" s="1006"/>
      <c r="L67" s="1006"/>
      <c r="M67" s="1006"/>
      <c r="N67" s="1006"/>
      <c r="O67" s="1006"/>
      <c r="P67" s="1007"/>
      <c r="Q67" s="1011"/>
      <c r="R67" s="1012"/>
      <c r="S67" s="1012"/>
      <c r="T67" s="1012"/>
      <c r="U67" s="1013"/>
      <c r="V67" s="1011"/>
      <c r="W67" s="1012"/>
      <c r="X67" s="1012"/>
      <c r="Y67" s="1012"/>
      <c r="Z67" s="1013"/>
      <c r="AA67" s="1011"/>
      <c r="AB67" s="1012"/>
      <c r="AC67" s="1012"/>
      <c r="AD67" s="1012"/>
      <c r="AE67" s="1013"/>
      <c r="AF67" s="1017"/>
      <c r="AG67" s="1018"/>
      <c r="AH67" s="1018"/>
      <c r="AI67" s="1018"/>
      <c r="AJ67" s="1019"/>
      <c r="AK67" s="1020"/>
      <c r="AL67" s="1006"/>
      <c r="AM67" s="1006"/>
      <c r="AN67" s="1006"/>
      <c r="AO67" s="1007"/>
      <c r="AP67" s="1011"/>
      <c r="AQ67" s="1012"/>
      <c r="AR67" s="1012"/>
      <c r="AS67" s="1012"/>
      <c r="AT67" s="1013"/>
      <c r="AU67" s="1011"/>
      <c r="AV67" s="1012"/>
      <c r="AW67" s="1012"/>
      <c r="AX67" s="1012"/>
      <c r="AY67" s="1013"/>
      <c r="AZ67" s="1011"/>
      <c r="BA67" s="1012"/>
      <c r="BB67" s="1012"/>
      <c r="BC67" s="1012"/>
      <c r="BD67" s="1023"/>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c r="A68" s="238">
        <v>1</v>
      </c>
      <c r="B68" s="992" t="s">
        <v>581</v>
      </c>
      <c r="C68" s="993"/>
      <c r="D68" s="993"/>
      <c r="E68" s="993"/>
      <c r="F68" s="993"/>
      <c r="G68" s="993"/>
      <c r="H68" s="993"/>
      <c r="I68" s="993"/>
      <c r="J68" s="993"/>
      <c r="K68" s="993"/>
      <c r="L68" s="993"/>
      <c r="M68" s="993"/>
      <c r="N68" s="993"/>
      <c r="O68" s="993"/>
      <c r="P68" s="994"/>
      <c r="Q68" s="995">
        <v>83</v>
      </c>
      <c r="R68" s="989"/>
      <c r="S68" s="989"/>
      <c r="T68" s="989"/>
      <c r="U68" s="989"/>
      <c r="V68" s="989">
        <v>81</v>
      </c>
      <c r="W68" s="989"/>
      <c r="X68" s="989"/>
      <c r="Y68" s="989"/>
      <c r="Z68" s="989"/>
      <c r="AA68" s="989">
        <v>2</v>
      </c>
      <c r="AB68" s="989"/>
      <c r="AC68" s="989"/>
      <c r="AD68" s="989"/>
      <c r="AE68" s="989"/>
      <c r="AF68" s="989">
        <v>2</v>
      </c>
      <c r="AG68" s="989"/>
      <c r="AH68" s="989"/>
      <c r="AI68" s="989"/>
      <c r="AJ68" s="989"/>
      <c r="AK68" s="989" t="s">
        <v>600</v>
      </c>
      <c r="AL68" s="989"/>
      <c r="AM68" s="989"/>
      <c r="AN68" s="989"/>
      <c r="AO68" s="989"/>
      <c r="AP68" s="989" t="s">
        <v>600</v>
      </c>
      <c r="AQ68" s="989"/>
      <c r="AR68" s="989"/>
      <c r="AS68" s="989"/>
      <c r="AT68" s="989"/>
      <c r="AU68" s="989" t="s">
        <v>600</v>
      </c>
      <c r="AV68" s="989"/>
      <c r="AW68" s="989"/>
      <c r="AX68" s="989"/>
      <c r="AY68" s="989"/>
      <c r="AZ68" s="990"/>
      <c r="BA68" s="990"/>
      <c r="BB68" s="990"/>
      <c r="BC68" s="990"/>
      <c r="BD68" s="991"/>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c r="A69" s="240">
        <v>2</v>
      </c>
      <c r="B69" s="980" t="s">
        <v>582</v>
      </c>
      <c r="C69" s="981"/>
      <c r="D69" s="981"/>
      <c r="E69" s="981"/>
      <c r="F69" s="981"/>
      <c r="G69" s="981"/>
      <c r="H69" s="981"/>
      <c r="I69" s="981"/>
      <c r="J69" s="981"/>
      <c r="K69" s="981"/>
      <c r="L69" s="981"/>
      <c r="M69" s="981"/>
      <c r="N69" s="981"/>
      <c r="O69" s="981"/>
      <c r="P69" s="982"/>
      <c r="Q69" s="983">
        <v>10665</v>
      </c>
      <c r="R69" s="977"/>
      <c r="S69" s="977"/>
      <c r="T69" s="977"/>
      <c r="U69" s="977"/>
      <c r="V69" s="977">
        <v>10638</v>
      </c>
      <c r="W69" s="977"/>
      <c r="X69" s="977"/>
      <c r="Y69" s="977"/>
      <c r="Z69" s="977"/>
      <c r="AA69" s="977">
        <v>27</v>
      </c>
      <c r="AB69" s="977"/>
      <c r="AC69" s="977"/>
      <c r="AD69" s="977"/>
      <c r="AE69" s="977"/>
      <c r="AF69" s="977">
        <v>27</v>
      </c>
      <c r="AG69" s="977"/>
      <c r="AH69" s="977"/>
      <c r="AI69" s="977"/>
      <c r="AJ69" s="977"/>
      <c r="AK69" s="977" t="s">
        <v>600</v>
      </c>
      <c r="AL69" s="977"/>
      <c r="AM69" s="977"/>
      <c r="AN69" s="977"/>
      <c r="AO69" s="977"/>
      <c r="AP69" s="977" t="s">
        <v>600</v>
      </c>
      <c r="AQ69" s="977"/>
      <c r="AR69" s="977"/>
      <c r="AS69" s="977"/>
      <c r="AT69" s="977"/>
      <c r="AU69" s="977" t="s">
        <v>600</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c r="A70" s="240">
        <v>3</v>
      </c>
      <c r="B70" s="980" t="s">
        <v>583</v>
      </c>
      <c r="C70" s="981"/>
      <c r="D70" s="981"/>
      <c r="E70" s="981"/>
      <c r="F70" s="981"/>
      <c r="G70" s="981"/>
      <c r="H70" s="981"/>
      <c r="I70" s="981"/>
      <c r="J70" s="981"/>
      <c r="K70" s="981"/>
      <c r="L70" s="981"/>
      <c r="M70" s="981"/>
      <c r="N70" s="981"/>
      <c r="O70" s="981"/>
      <c r="P70" s="982"/>
      <c r="Q70" s="983">
        <v>60</v>
      </c>
      <c r="R70" s="977"/>
      <c r="S70" s="977"/>
      <c r="T70" s="977"/>
      <c r="U70" s="977"/>
      <c r="V70" s="977">
        <v>60</v>
      </c>
      <c r="W70" s="977"/>
      <c r="X70" s="977"/>
      <c r="Y70" s="977"/>
      <c r="Z70" s="977"/>
      <c r="AA70" s="977" t="s">
        <v>602</v>
      </c>
      <c r="AB70" s="977"/>
      <c r="AC70" s="977"/>
      <c r="AD70" s="977"/>
      <c r="AE70" s="977"/>
      <c r="AF70" s="977" t="s">
        <v>602</v>
      </c>
      <c r="AG70" s="977"/>
      <c r="AH70" s="977"/>
      <c r="AI70" s="977"/>
      <c r="AJ70" s="977"/>
      <c r="AK70" s="977" t="s">
        <v>600</v>
      </c>
      <c r="AL70" s="977"/>
      <c r="AM70" s="977"/>
      <c r="AN70" s="977"/>
      <c r="AO70" s="977"/>
      <c r="AP70" s="977" t="s">
        <v>600</v>
      </c>
      <c r="AQ70" s="977"/>
      <c r="AR70" s="977"/>
      <c r="AS70" s="977"/>
      <c r="AT70" s="977"/>
      <c r="AU70" s="977" t="s">
        <v>600</v>
      </c>
      <c r="AV70" s="977"/>
      <c r="AW70" s="977"/>
      <c r="AX70" s="977"/>
      <c r="AY70" s="977"/>
      <c r="AZ70" s="978"/>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c r="A71" s="240">
        <v>4</v>
      </c>
      <c r="B71" s="980" t="s">
        <v>584</v>
      </c>
      <c r="C71" s="981"/>
      <c r="D71" s="981"/>
      <c r="E71" s="981"/>
      <c r="F71" s="981"/>
      <c r="G71" s="981"/>
      <c r="H71" s="981"/>
      <c r="I71" s="981"/>
      <c r="J71" s="981"/>
      <c r="K71" s="981"/>
      <c r="L71" s="981"/>
      <c r="M71" s="981"/>
      <c r="N71" s="981"/>
      <c r="O71" s="981"/>
      <c r="P71" s="982"/>
      <c r="Q71" s="983">
        <v>198</v>
      </c>
      <c r="R71" s="977"/>
      <c r="S71" s="977"/>
      <c r="T71" s="977"/>
      <c r="U71" s="977"/>
      <c r="V71" s="977">
        <v>188</v>
      </c>
      <c r="W71" s="977"/>
      <c r="X71" s="977"/>
      <c r="Y71" s="977"/>
      <c r="Z71" s="977"/>
      <c r="AA71" s="977">
        <v>10</v>
      </c>
      <c r="AB71" s="977"/>
      <c r="AC71" s="977"/>
      <c r="AD71" s="977"/>
      <c r="AE71" s="977"/>
      <c r="AF71" s="977">
        <v>10</v>
      </c>
      <c r="AG71" s="977"/>
      <c r="AH71" s="977"/>
      <c r="AI71" s="977"/>
      <c r="AJ71" s="977"/>
      <c r="AK71" s="977" t="s">
        <v>600</v>
      </c>
      <c r="AL71" s="977"/>
      <c r="AM71" s="977"/>
      <c r="AN71" s="977"/>
      <c r="AO71" s="977"/>
      <c r="AP71" s="977" t="s">
        <v>600</v>
      </c>
      <c r="AQ71" s="977"/>
      <c r="AR71" s="977"/>
      <c r="AS71" s="977"/>
      <c r="AT71" s="977"/>
      <c r="AU71" s="977" t="s">
        <v>600</v>
      </c>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c r="A72" s="240">
        <v>5</v>
      </c>
      <c r="B72" s="980" t="s">
        <v>585</v>
      </c>
      <c r="C72" s="981"/>
      <c r="D72" s="981"/>
      <c r="E72" s="981"/>
      <c r="F72" s="981"/>
      <c r="G72" s="981"/>
      <c r="H72" s="981"/>
      <c r="I72" s="981"/>
      <c r="J72" s="981"/>
      <c r="K72" s="981"/>
      <c r="L72" s="981"/>
      <c r="M72" s="981"/>
      <c r="N72" s="981"/>
      <c r="O72" s="981"/>
      <c r="P72" s="982"/>
      <c r="Q72" s="983">
        <v>197</v>
      </c>
      <c r="R72" s="977"/>
      <c r="S72" s="977"/>
      <c r="T72" s="977"/>
      <c r="U72" s="977"/>
      <c r="V72" s="977">
        <v>195</v>
      </c>
      <c r="W72" s="977"/>
      <c r="X72" s="977"/>
      <c r="Y72" s="977"/>
      <c r="Z72" s="977"/>
      <c r="AA72" s="977">
        <v>2</v>
      </c>
      <c r="AB72" s="977"/>
      <c r="AC72" s="977"/>
      <c r="AD72" s="977"/>
      <c r="AE72" s="977"/>
      <c r="AF72" s="977">
        <v>2</v>
      </c>
      <c r="AG72" s="977"/>
      <c r="AH72" s="977"/>
      <c r="AI72" s="977"/>
      <c r="AJ72" s="977"/>
      <c r="AK72" s="977">
        <v>1</v>
      </c>
      <c r="AL72" s="977"/>
      <c r="AM72" s="977"/>
      <c r="AN72" s="977"/>
      <c r="AO72" s="977"/>
      <c r="AP72" s="977" t="s">
        <v>600</v>
      </c>
      <c r="AQ72" s="977"/>
      <c r="AR72" s="977"/>
      <c r="AS72" s="977"/>
      <c r="AT72" s="977"/>
      <c r="AU72" s="977" t="s">
        <v>600</v>
      </c>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c r="A73" s="240">
        <v>6</v>
      </c>
      <c r="B73" s="980" t="s">
        <v>586</v>
      </c>
      <c r="C73" s="981"/>
      <c r="D73" s="981"/>
      <c r="E73" s="981"/>
      <c r="F73" s="981"/>
      <c r="G73" s="981"/>
      <c r="H73" s="981"/>
      <c r="I73" s="981"/>
      <c r="J73" s="981"/>
      <c r="K73" s="981"/>
      <c r="L73" s="981"/>
      <c r="M73" s="981"/>
      <c r="N73" s="981"/>
      <c r="O73" s="981"/>
      <c r="P73" s="982"/>
      <c r="Q73" s="983">
        <v>1436</v>
      </c>
      <c r="R73" s="977"/>
      <c r="S73" s="977"/>
      <c r="T73" s="977"/>
      <c r="U73" s="977"/>
      <c r="V73" s="977">
        <v>1393</v>
      </c>
      <c r="W73" s="977"/>
      <c r="X73" s="977"/>
      <c r="Y73" s="977"/>
      <c r="Z73" s="977"/>
      <c r="AA73" s="977">
        <v>43</v>
      </c>
      <c r="AB73" s="977"/>
      <c r="AC73" s="977"/>
      <c r="AD73" s="977"/>
      <c r="AE73" s="977"/>
      <c r="AF73" s="977">
        <v>43</v>
      </c>
      <c r="AG73" s="977"/>
      <c r="AH73" s="977"/>
      <c r="AI73" s="977"/>
      <c r="AJ73" s="977"/>
      <c r="AK73" s="977" t="s">
        <v>600</v>
      </c>
      <c r="AL73" s="977"/>
      <c r="AM73" s="977"/>
      <c r="AN73" s="977"/>
      <c r="AO73" s="977"/>
      <c r="AP73" s="977">
        <v>728</v>
      </c>
      <c r="AQ73" s="977"/>
      <c r="AR73" s="977"/>
      <c r="AS73" s="977"/>
      <c r="AT73" s="977"/>
      <c r="AU73" s="977">
        <v>35</v>
      </c>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c r="A74" s="240">
        <v>7</v>
      </c>
      <c r="B74" s="980" t="s">
        <v>587</v>
      </c>
      <c r="C74" s="981"/>
      <c r="D74" s="981"/>
      <c r="E74" s="981"/>
      <c r="F74" s="981"/>
      <c r="G74" s="981"/>
      <c r="H74" s="981"/>
      <c r="I74" s="981"/>
      <c r="J74" s="981"/>
      <c r="K74" s="981"/>
      <c r="L74" s="981"/>
      <c r="M74" s="981"/>
      <c r="N74" s="981"/>
      <c r="O74" s="981"/>
      <c r="P74" s="982"/>
      <c r="Q74" s="983">
        <v>2052</v>
      </c>
      <c r="R74" s="977"/>
      <c r="S74" s="977"/>
      <c r="T74" s="977"/>
      <c r="U74" s="977"/>
      <c r="V74" s="977">
        <v>1980</v>
      </c>
      <c r="W74" s="977"/>
      <c r="X74" s="977"/>
      <c r="Y74" s="977"/>
      <c r="Z74" s="977"/>
      <c r="AA74" s="977">
        <v>72</v>
      </c>
      <c r="AB74" s="977"/>
      <c r="AC74" s="977"/>
      <c r="AD74" s="977"/>
      <c r="AE74" s="977"/>
      <c r="AF74" s="977">
        <v>72</v>
      </c>
      <c r="AG74" s="977"/>
      <c r="AH74" s="977"/>
      <c r="AI74" s="977"/>
      <c r="AJ74" s="977"/>
      <c r="AK74" s="977" t="s">
        <v>600</v>
      </c>
      <c r="AL74" s="977"/>
      <c r="AM74" s="977"/>
      <c r="AN74" s="977"/>
      <c r="AO74" s="977"/>
      <c r="AP74" s="977">
        <v>1765</v>
      </c>
      <c r="AQ74" s="977"/>
      <c r="AR74" s="977"/>
      <c r="AS74" s="977"/>
      <c r="AT74" s="977"/>
      <c r="AU74" s="977">
        <v>69</v>
      </c>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c r="A75" s="240">
        <v>8</v>
      </c>
      <c r="B75" s="980" t="s">
        <v>588</v>
      </c>
      <c r="C75" s="981"/>
      <c r="D75" s="981"/>
      <c r="E75" s="981"/>
      <c r="F75" s="981"/>
      <c r="G75" s="981"/>
      <c r="H75" s="981"/>
      <c r="I75" s="981"/>
      <c r="J75" s="981"/>
      <c r="K75" s="981"/>
      <c r="L75" s="981"/>
      <c r="M75" s="981"/>
      <c r="N75" s="981"/>
      <c r="O75" s="981"/>
      <c r="P75" s="982"/>
      <c r="Q75" s="984">
        <v>236</v>
      </c>
      <c r="R75" s="985"/>
      <c r="S75" s="985"/>
      <c r="T75" s="985"/>
      <c r="U75" s="986"/>
      <c r="V75" s="987">
        <v>228</v>
      </c>
      <c r="W75" s="985"/>
      <c r="X75" s="985"/>
      <c r="Y75" s="985"/>
      <c r="Z75" s="986"/>
      <c r="AA75" s="987">
        <v>8</v>
      </c>
      <c r="AB75" s="985"/>
      <c r="AC75" s="985"/>
      <c r="AD75" s="985"/>
      <c r="AE75" s="986"/>
      <c r="AF75" s="987">
        <v>8</v>
      </c>
      <c r="AG75" s="985"/>
      <c r="AH75" s="985"/>
      <c r="AI75" s="985"/>
      <c r="AJ75" s="986"/>
      <c r="AK75" s="987">
        <v>45</v>
      </c>
      <c r="AL75" s="985"/>
      <c r="AM75" s="985"/>
      <c r="AN75" s="985"/>
      <c r="AO75" s="986"/>
      <c r="AP75" s="987" t="s">
        <v>600</v>
      </c>
      <c r="AQ75" s="985"/>
      <c r="AR75" s="985"/>
      <c r="AS75" s="985"/>
      <c r="AT75" s="986"/>
      <c r="AU75" s="987" t="s">
        <v>600</v>
      </c>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c r="A76" s="240">
        <v>9</v>
      </c>
      <c r="B76" s="988" t="s">
        <v>589</v>
      </c>
      <c r="C76" s="981"/>
      <c r="D76" s="981"/>
      <c r="E76" s="981"/>
      <c r="F76" s="981"/>
      <c r="G76" s="981"/>
      <c r="H76" s="981"/>
      <c r="I76" s="981"/>
      <c r="J76" s="981"/>
      <c r="K76" s="981"/>
      <c r="L76" s="981"/>
      <c r="M76" s="981"/>
      <c r="N76" s="981"/>
      <c r="O76" s="981"/>
      <c r="P76" s="982"/>
      <c r="Q76" s="984">
        <v>65</v>
      </c>
      <c r="R76" s="985"/>
      <c r="S76" s="985"/>
      <c r="T76" s="985"/>
      <c r="U76" s="986"/>
      <c r="V76" s="987">
        <v>65</v>
      </c>
      <c r="W76" s="985"/>
      <c r="X76" s="985"/>
      <c r="Y76" s="985"/>
      <c r="Z76" s="986"/>
      <c r="AA76" s="987" t="s">
        <v>600</v>
      </c>
      <c r="AB76" s="985"/>
      <c r="AC76" s="985"/>
      <c r="AD76" s="985"/>
      <c r="AE76" s="986"/>
      <c r="AF76" s="987" t="s">
        <v>600</v>
      </c>
      <c r="AG76" s="985"/>
      <c r="AH76" s="985"/>
      <c r="AI76" s="985"/>
      <c r="AJ76" s="986"/>
      <c r="AK76" s="987" t="s">
        <v>600</v>
      </c>
      <c r="AL76" s="985"/>
      <c r="AM76" s="985"/>
      <c r="AN76" s="985"/>
      <c r="AO76" s="986"/>
      <c r="AP76" s="987" t="s">
        <v>600</v>
      </c>
      <c r="AQ76" s="985"/>
      <c r="AR76" s="985"/>
      <c r="AS76" s="985"/>
      <c r="AT76" s="986"/>
      <c r="AU76" s="987" t="s">
        <v>600</v>
      </c>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c r="A77" s="240">
        <v>10</v>
      </c>
      <c r="B77" s="980" t="s">
        <v>590</v>
      </c>
      <c r="C77" s="981"/>
      <c r="D77" s="981"/>
      <c r="E77" s="981"/>
      <c r="F77" s="981"/>
      <c r="G77" s="981"/>
      <c r="H77" s="981"/>
      <c r="I77" s="981"/>
      <c r="J77" s="981"/>
      <c r="K77" s="981"/>
      <c r="L77" s="981"/>
      <c r="M77" s="981"/>
      <c r="N77" s="981"/>
      <c r="O77" s="981"/>
      <c r="P77" s="982"/>
      <c r="Q77" s="984">
        <v>1891</v>
      </c>
      <c r="R77" s="985"/>
      <c r="S77" s="985"/>
      <c r="T77" s="985"/>
      <c r="U77" s="986"/>
      <c r="V77" s="987">
        <v>1844</v>
      </c>
      <c r="W77" s="985"/>
      <c r="X77" s="985"/>
      <c r="Y77" s="985"/>
      <c r="Z77" s="986"/>
      <c r="AA77" s="987">
        <v>47</v>
      </c>
      <c r="AB77" s="985"/>
      <c r="AC77" s="985"/>
      <c r="AD77" s="985"/>
      <c r="AE77" s="986"/>
      <c r="AF77" s="987">
        <v>47</v>
      </c>
      <c r="AG77" s="985"/>
      <c r="AH77" s="985"/>
      <c r="AI77" s="985"/>
      <c r="AJ77" s="986"/>
      <c r="AK77" s="987" t="s">
        <v>600</v>
      </c>
      <c r="AL77" s="985"/>
      <c r="AM77" s="985"/>
      <c r="AN77" s="985"/>
      <c r="AO77" s="986"/>
      <c r="AP77" s="987" t="s">
        <v>600</v>
      </c>
      <c r="AQ77" s="985"/>
      <c r="AR77" s="985"/>
      <c r="AS77" s="985"/>
      <c r="AT77" s="986"/>
      <c r="AU77" s="987" t="s">
        <v>600</v>
      </c>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c r="A78" s="240">
        <v>11</v>
      </c>
      <c r="B78" s="980" t="s">
        <v>591</v>
      </c>
      <c r="C78" s="981"/>
      <c r="D78" s="981"/>
      <c r="E78" s="981"/>
      <c r="F78" s="981"/>
      <c r="G78" s="981"/>
      <c r="H78" s="981"/>
      <c r="I78" s="981"/>
      <c r="J78" s="981"/>
      <c r="K78" s="981"/>
      <c r="L78" s="981"/>
      <c r="M78" s="981"/>
      <c r="N78" s="981"/>
      <c r="O78" s="981"/>
      <c r="P78" s="982"/>
      <c r="Q78" s="983">
        <v>70477</v>
      </c>
      <c r="R78" s="977"/>
      <c r="S78" s="977"/>
      <c r="T78" s="977"/>
      <c r="U78" s="977"/>
      <c r="V78" s="977">
        <v>68238</v>
      </c>
      <c r="W78" s="977"/>
      <c r="X78" s="977"/>
      <c r="Y78" s="977"/>
      <c r="Z78" s="977"/>
      <c r="AA78" s="977">
        <v>2239</v>
      </c>
      <c r="AB78" s="977"/>
      <c r="AC78" s="977"/>
      <c r="AD78" s="977"/>
      <c r="AE78" s="977"/>
      <c r="AF78" s="977">
        <v>2239</v>
      </c>
      <c r="AG78" s="977"/>
      <c r="AH78" s="977"/>
      <c r="AI78" s="977"/>
      <c r="AJ78" s="977"/>
      <c r="AK78" s="977">
        <v>1112</v>
      </c>
      <c r="AL78" s="977"/>
      <c r="AM78" s="977"/>
      <c r="AN78" s="977"/>
      <c r="AO78" s="977"/>
      <c r="AP78" s="977" t="s">
        <v>600</v>
      </c>
      <c r="AQ78" s="977"/>
      <c r="AR78" s="977"/>
      <c r="AS78" s="977"/>
      <c r="AT78" s="977"/>
      <c r="AU78" s="977" t="s">
        <v>600</v>
      </c>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c r="A79" s="240">
        <v>12</v>
      </c>
      <c r="B79" s="980" t="s">
        <v>592</v>
      </c>
      <c r="C79" s="981"/>
      <c r="D79" s="981"/>
      <c r="E79" s="981"/>
      <c r="F79" s="981"/>
      <c r="G79" s="981"/>
      <c r="H79" s="981"/>
      <c r="I79" s="981"/>
      <c r="J79" s="981"/>
      <c r="K79" s="981"/>
      <c r="L79" s="981"/>
      <c r="M79" s="981"/>
      <c r="N79" s="981"/>
      <c r="O79" s="981"/>
      <c r="P79" s="982"/>
      <c r="Q79" s="983">
        <v>168</v>
      </c>
      <c r="R79" s="977"/>
      <c r="S79" s="977"/>
      <c r="T79" s="977"/>
      <c r="U79" s="977"/>
      <c r="V79" s="977">
        <v>146</v>
      </c>
      <c r="W79" s="977"/>
      <c r="X79" s="977"/>
      <c r="Y79" s="977"/>
      <c r="Z79" s="977"/>
      <c r="AA79" s="977">
        <v>21</v>
      </c>
      <c r="AB79" s="977"/>
      <c r="AC79" s="977"/>
      <c r="AD79" s="977"/>
      <c r="AE79" s="977"/>
      <c r="AF79" s="977">
        <v>21</v>
      </c>
      <c r="AG79" s="977"/>
      <c r="AH79" s="977"/>
      <c r="AI79" s="977"/>
      <c r="AJ79" s="977"/>
      <c r="AK79" s="977" t="s">
        <v>600</v>
      </c>
      <c r="AL79" s="977"/>
      <c r="AM79" s="977"/>
      <c r="AN79" s="977"/>
      <c r="AO79" s="977"/>
      <c r="AP79" s="977" t="s">
        <v>600</v>
      </c>
      <c r="AQ79" s="977"/>
      <c r="AR79" s="977"/>
      <c r="AS79" s="977"/>
      <c r="AT79" s="977"/>
      <c r="AU79" s="977" t="s">
        <v>600</v>
      </c>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c r="A80" s="240">
        <v>13</v>
      </c>
      <c r="B80" s="980" t="s">
        <v>593</v>
      </c>
      <c r="C80" s="981"/>
      <c r="D80" s="981"/>
      <c r="E80" s="981"/>
      <c r="F80" s="981"/>
      <c r="G80" s="981"/>
      <c r="H80" s="981"/>
      <c r="I80" s="981"/>
      <c r="J80" s="981"/>
      <c r="K80" s="981"/>
      <c r="L80" s="981"/>
      <c r="M80" s="981"/>
      <c r="N80" s="981"/>
      <c r="O80" s="981"/>
      <c r="P80" s="982"/>
      <c r="Q80" s="983">
        <v>772932</v>
      </c>
      <c r="R80" s="977"/>
      <c r="S80" s="977"/>
      <c r="T80" s="977"/>
      <c r="U80" s="977"/>
      <c r="V80" s="977">
        <v>740589</v>
      </c>
      <c r="W80" s="977"/>
      <c r="X80" s="977"/>
      <c r="Y80" s="977"/>
      <c r="Z80" s="977"/>
      <c r="AA80" s="977">
        <v>32343</v>
      </c>
      <c r="AB80" s="977"/>
      <c r="AC80" s="977"/>
      <c r="AD80" s="977"/>
      <c r="AE80" s="977"/>
      <c r="AF80" s="977">
        <v>32343</v>
      </c>
      <c r="AG80" s="977"/>
      <c r="AH80" s="977"/>
      <c r="AI80" s="977"/>
      <c r="AJ80" s="977"/>
      <c r="AK80" s="977">
        <v>691</v>
      </c>
      <c r="AL80" s="977"/>
      <c r="AM80" s="977"/>
      <c r="AN80" s="977"/>
      <c r="AO80" s="977"/>
      <c r="AP80" s="977" t="s">
        <v>600</v>
      </c>
      <c r="AQ80" s="977"/>
      <c r="AR80" s="977"/>
      <c r="AS80" s="977"/>
      <c r="AT80" s="977"/>
      <c r="AU80" s="977" t="s">
        <v>600</v>
      </c>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c r="A88" s="242" t="s">
        <v>392</v>
      </c>
      <c r="B88" s="943" t="s">
        <v>419</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34815</v>
      </c>
      <c r="AG88" s="965"/>
      <c r="AH88" s="965"/>
      <c r="AI88" s="965"/>
      <c r="AJ88" s="965"/>
      <c r="AK88" s="969"/>
      <c r="AL88" s="969"/>
      <c r="AM88" s="969"/>
      <c r="AN88" s="969"/>
      <c r="AO88" s="969"/>
      <c r="AP88" s="965">
        <f>SUM(AP68:AT87)</f>
        <v>2493</v>
      </c>
      <c r="AQ88" s="965"/>
      <c r="AR88" s="965"/>
      <c r="AS88" s="965"/>
      <c r="AT88" s="965"/>
      <c r="AU88" s="965">
        <f>SUM(AU68:AY87)</f>
        <v>104</v>
      </c>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392</v>
      </c>
      <c r="BR102" s="943" t="s">
        <v>420</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f>SUM(CR7:CV88)</f>
        <v>248</v>
      </c>
      <c r="CS102" s="959"/>
      <c r="CT102" s="959"/>
      <c r="CU102" s="959"/>
      <c r="CV102" s="960"/>
      <c r="CW102" s="958"/>
      <c r="CX102" s="959"/>
      <c r="CY102" s="959"/>
      <c r="CZ102" s="959"/>
      <c r="DA102" s="960"/>
      <c r="DB102" s="958"/>
      <c r="DC102" s="959"/>
      <c r="DD102" s="959"/>
      <c r="DE102" s="959"/>
      <c r="DF102" s="960"/>
      <c r="DG102" s="958"/>
      <c r="DH102" s="959"/>
      <c r="DI102" s="959"/>
      <c r="DJ102" s="959"/>
      <c r="DK102" s="960"/>
      <c r="DL102" s="958"/>
      <c r="DM102" s="959"/>
      <c r="DN102" s="959"/>
      <c r="DO102" s="959"/>
      <c r="DP102" s="960"/>
      <c r="DQ102" s="958"/>
      <c r="DR102" s="959"/>
      <c r="DS102" s="959"/>
      <c r="DT102" s="959"/>
      <c r="DU102" s="960"/>
      <c r="DV102" s="943"/>
      <c r="DW102" s="944"/>
      <c r="DX102" s="944"/>
      <c r="DY102" s="944"/>
      <c r="DZ102" s="945"/>
      <c r="EA102" s="231"/>
    </row>
    <row r="103" spans="1:131" ht="26.25" customHeight="1">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421</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422</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c r="A107" s="251" t="s">
        <v>423</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424</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c r="A108" s="948" t="s">
        <v>425</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426</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c r="A109" s="904" t="s">
        <v>427</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428</v>
      </c>
      <c r="AB109" s="905"/>
      <c r="AC109" s="905"/>
      <c r="AD109" s="905"/>
      <c r="AE109" s="906"/>
      <c r="AF109" s="907" t="s">
        <v>429</v>
      </c>
      <c r="AG109" s="905"/>
      <c r="AH109" s="905"/>
      <c r="AI109" s="905"/>
      <c r="AJ109" s="906"/>
      <c r="AK109" s="907" t="s">
        <v>308</v>
      </c>
      <c r="AL109" s="905"/>
      <c r="AM109" s="905"/>
      <c r="AN109" s="905"/>
      <c r="AO109" s="906"/>
      <c r="AP109" s="907" t="s">
        <v>430</v>
      </c>
      <c r="AQ109" s="905"/>
      <c r="AR109" s="905"/>
      <c r="AS109" s="905"/>
      <c r="AT109" s="935"/>
      <c r="AU109" s="904" t="s">
        <v>427</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428</v>
      </c>
      <c r="BR109" s="905"/>
      <c r="BS109" s="905"/>
      <c r="BT109" s="905"/>
      <c r="BU109" s="906"/>
      <c r="BV109" s="907" t="s">
        <v>429</v>
      </c>
      <c r="BW109" s="905"/>
      <c r="BX109" s="905"/>
      <c r="BY109" s="905"/>
      <c r="BZ109" s="906"/>
      <c r="CA109" s="907" t="s">
        <v>308</v>
      </c>
      <c r="CB109" s="905"/>
      <c r="CC109" s="905"/>
      <c r="CD109" s="905"/>
      <c r="CE109" s="906"/>
      <c r="CF109" s="942" t="s">
        <v>430</v>
      </c>
      <c r="CG109" s="942"/>
      <c r="CH109" s="942"/>
      <c r="CI109" s="942"/>
      <c r="CJ109" s="942"/>
      <c r="CK109" s="907" t="s">
        <v>431</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428</v>
      </c>
      <c r="DH109" s="905"/>
      <c r="DI109" s="905"/>
      <c r="DJ109" s="905"/>
      <c r="DK109" s="906"/>
      <c r="DL109" s="907" t="s">
        <v>429</v>
      </c>
      <c r="DM109" s="905"/>
      <c r="DN109" s="905"/>
      <c r="DO109" s="905"/>
      <c r="DP109" s="906"/>
      <c r="DQ109" s="907" t="s">
        <v>308</v>
      </c>
      <c r="DR109" s="905"/>
      <c r="DS109" s="905"/>
      <c r="DT109" s="905"/>
      <c r="DU109" s="906"/>
      <c r="DV109" s="907" t="s">
        <v>430</v>
      </c>
      <c r="DW109" s="905"/>
      <c r="DX109" s="905"/>
      <c r="DY109" s="905"/>
      <c r="DZ109" s="935"/>
    </row>
    <row r="110" spans="1:131" s="231" customFormat="1" ht="26.25" customHeight="1">
      <c r="A110" s="816" t="s">
        <v>432</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220642</v>
      </c>
      <c r="AB110" s="898"/>
      <c r="AC110" s="898"/>
      <c r="AD110" s="898"/>
      <c r="AE110" s="899"/>
      <c r="AF110" s="900">
        <v>256138</v>
      </c>
      <c r="AG110" s="898"/>
      <c r="AH110" s="898"/>
      <c r="AI110" s="898"/>
      <c r="AJ110" s="899"/>
      <c r="AK110" s="900">
        <v>269453</v>
      </c>
      <c r="AL110" s="898"/>
      <c r="AM110" s="898"/>
      <c r="AN110" s="898"/>
      <c r="AO110" s="899"/>
      <c r="AP110" s="901">
        <v>21</v>
      </c>
      <c r="AQ110" s="902"/>
      <c r="AR110" s="902"/>
      <c r="AS110" s="902"/>
      <c r="AT110" s="903"/>
      <c r="AU110" s="936" t="s">
        <v>73</v>
      </c>
      <c r="AV110" s="937"/>
      <c r="AW110" s="937"/>
      <c r="AX110" s="937"/>
      <c r="AY110" s="937"/>
      <c r="AZ110" s="869" t="s">
        <v>433</v>
      </c>
      <c r="BA110" s="817"/>
      <c r="BB110" s="817"/>
      <c r="BC110" s="817"/>
      <c r="BD110" s="817"/>
      <c r="BE110" s="817"/>
      <c r="BF110" s="817"/>
      <c r="BG110" s="817"/>
      <c r="BH110" s="817"/>
      <c r="BI110" s="817"/>
      <c r="BJ110" s="817"/>
      <c r="BK110" s="817"/>
      <c r="BL110" s="817"/>
      <c r="BM110" s="817"/>
      <c r="BN110" s="817"/>
      <c r="BO110" s="817"/>
      <c r="BP110" s="818"/>
      <c r="BQ110" s="870">
        <v>2912078</v>
      </c>
      <c r="BR110" s="851"/>
      <c r="BS110" s="851"/>
      <c r="BT110" s="851"/>
      <c r="BU110" s="851"/>
      <c r="BV110" s="851">
        <v>3515148</v>
      </c>
      <c r="BW110" s="851"/>
      <c r="BX110" s="851"/>
      <c r="BY110" s="851"/>
      <c r="BZ110" s="851"/>
      <c r="CA110" s="851">
        <v>4003466</v>
      </c>
      <c r="CB110" s="851"/>
      <c r="CC110" s="851"/>
      <c r="CD110" s="851"/>
      <c r="CE110" s="851"/>
      <c r="CF110" s="875">
        <v>311.7</v>
      </c>
      <c r="CG110" s="876"/>
      <c r="CH110" s="876"/>
      <c r="CI110" s="876"/>
      <c r="CJ110" s="876"/>
      <c r="CK110" s="932" t="s">
        <v>434</v>
      </c>
      <c r="CL110" s="828"/>
      <c r="CM110" s="869" t="s">
        <v>435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436</v>
      </c>
      <c r="DH110" s="851"/>
      <c r="DI110" s="851"/>
      <c r="DJ110" s="851"/>
      <c r="DK110" s="851"/>
      <c r="DL110" s="851" t="s">
        <v>174</v>
      </c>
      <c r="DM110" s="851"/>
      <c r="DN110" s="851"/>
      <c r="DO110" s="851"/>
      <c r="DP110" s="851"/>
      <c r="DQ110" s="851" t="s">
        <v>437</v>
      </c>
      <c r="DR110" s="851"/>
      <c r="DS110" s="851"/>
      <c r="DT110" s="851"/>
      <c r="DU110" s="851"/>
      <c r="DV110" s="852" t="s">
        <v>174</v>
      </c>
      <c r="DW110" s="852"/>
      <c r="DX110" s="852"/>
      <c r="DY110" s="852"/>
      <c r="DZ110" s="853"/>
    </row>
    <row r="111" spans="1:131" s="231" customFormat="1" ht="26.25" customHeight="1">
      <c r="A111" s="783" t="s">
        <v>438</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437</v>
      </c>
      <c r="AB111" s="925"/>
      <c r="AC111" s="925"/>
      <c r="AD111" s="925"/>
      <c r="AE111" s="926"/>
      <c r="AF111" s="927" t="s">
        <v>174</v>
      </c>
      <c r="AG111" s="925"/>
      <c r="AH111" s="925"/>
      <c r="AI111" s="925"/>
      <c r="AJ111" s="926"/>
      <c r="AK111" s="927" t="s">
        <v>411</v>
      </c>
      <c r="AL111" s="925"/>
      <c r="AM111" s="925"/>
      <c r="AN111" s="925"/>
      <c r="AO111" s="926"/>
      <c r="AP111" s="928" t="s">
        <v>436</v>
      </c>
      <c r="AQ111" s="929"/>
      <c r="AR111" s="929"/>
      <c r="AS111" s="929"/>
      <c r="AT111" s="930"/>
      <c r="AU111" s="938"/>
      <c r="AV111" s="939"/>
      <c r="AW111" s="939"/>
      <c r="AX111" s="939"/>
      <c r="AY111" s="939"/>
      <c r="AZ111" s="824" t="s">
        <v>439</v>
      </c>
      <c r="BA111" s="761"/>
      <c r="BB111" s="761"/>
      <c r="BC111" s="761"/>
      <c r="BD111" s="761"/>
      <c r="BE111" s="761"/>
      <c r="BF111" s="761"/>
      <c r="BG111" s="761"/>
      <c r="BH111" s="761"/>
      <c r="BI111" s="761"/>
      <c r="BJ111" s="761"/>
      <c r="BK111" s="761"/>
      <c r="BL111" s="761"/>
      <c r="BM111" s="761"/>
      <c r="BN111" s="761"/>
      <c r="BO111" s="761"/>
      <c r="BP111" s="762"/>
      <c r="BQ111" s="825" t="s">
        <v>437</v>
      </c>
      <c r="BR111" s="826"/>
      <c r="BS111" s="826"/>
      <c r="BT111" s="826"/>
      <c r="BU111" s="826"/>
      <c r="BV111" s="826" t="s">
        <v>174</v>
      </c>
      <c r="BW111" s="826"/>
      <c r="BX111" s="826"/>
      <c r="BY111" s="826"/>
      <c r="BZ111" s="826"/>
      <c r="CA111" s="826" t="s">
        <v>436</v>
      </c>
      <c r="CB111" s="826"/>
      <c r="CC111" s="826"/>
      <c r="CD111" s="826"/>
      <c r="CE111" s="826"/>
      <c r="CF111" s="884" t="s">
        <v>174</v>
      </c>
      <c r="CG111" s="885"/>
      <c r="CH111" s="885"/>
      <c r="CI111" s="885"/>
      <c r="CJ111" s="885"/>
      <c r="CK111" s="933"/>
      <c r="CL111" s="830"/>
      <c r="CM111" s="824" t="s">
        <v>440</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436</v>
      </c>
      <c r="DH111" s="826"/>
      <c r="DI111" s="826"/>
      <c r="DJ111" s="826"/>
      <c r="DK111" s="826"/>
      <c r="DL111" s="826" t="s">
        <v>437</v>
      </c>
      <c r="DM111" s="826"/>
      <c r="DN111" s="826"/>
      <c r="DO111" s="826"/>
      <c r="DP111" s="826"/>
      <c r="DQ111" s="826" t="s">
        <v>437</v>
      </c>
      <c r="DR111" s="826"/>
      <c r="DS111" s="826"/>
      <c r="DT111" s="826"/>
      <c r="DU111" s="826"/>
      <c r="DV111" s="803" t="s">
        <v>437</v>
      </c>
      <c r="DW111" s="803"/>
      <c r="DX111" s="803"/>
      <c r="DY111" s="803"/>
      <c r="DZ111" s="804"/>
    </row>
    <row r="112" spans="1:131" s="231" customFormat="1" ht="26.25" customHeight="1">
      <c r="A112" s="918" t="s">
        <v>441</v>
      </c>
      <c r="B112" s="919"/>
      <c r="C112" s="761" t="s">
        <v>442</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436</v>
      </c>
      <c r="AB112" s="789"/>
      <c r="AC112" s="789"/>
      <c r="AD112" s="789"/>
      <c r="AE112" s="790"/>
      <c r="AF112" s="791" t="s">
        <v>436</v>
      </c>
      <c r="AG112" s="789"/>
      <c r="AH112" s="789"/>
      <c r="AI112" s="789"/>
      <c r="AJ112" s="790"/>
      <c r="AK112" s="791" t="s">
        <v>436</v>
      </c>
      <c r="AL112" s="789"/>
      <c r="AM112" s="789"/>
      <c r="AN112" s="789"/>
      <c r="AO112" s="790"/>
      <c r="AP112" s="833" t="s">
        <v>436</v>
      </c>
      <c r="AQ112" s="834"/>
      <c r="AR112" s="834"/>
      <c r="AS112" s="834"/>
      <c r="AT112" s="835"/>
      <c r="AU112" s="938"/>
      <c r="AV112" s="939"/>
      <c r="AW112" s="939"/>
      <c r="AX112" s="939"/>
      <c r="AY112" s="939"/>
      <c r="AZ112" s="824" t="s">
        <v>443</v>
      </c>
      <c r="BA112" s="761"/>
      <c r="BB112" s="761"/>
      <c r="BC112" s="761"/>
      <c r="BD112" s="761"/>
      <c r="BE112" s="761"/>
      <c r="BF112" s="761"/>
      <c r="BG112" s="761"/>
      <c r="BH112" s="761"/>
      <c r="BI112" s="761"/>
      <c r="BJ112" s="761"/>
      <c r="BK112" s="761"/>
      <c r="BL112" s="761"/>
      <c r="BM112" s="761"/>
      <c r="BN112" s="761"/>
      <c r="BO112" s="761"/>
      <c r="BP112" s="762"/>
      <c r="BQ112" s="825">
        <v>155240</v>
      </c>
      <c r="BR112" s="826"/>
      <c r="BS112" s="826"/>
      <c r="BT112" s="826"/>
      <c r="BU112" s="826"/>
      <c r="BV112" s="826">
        <v>139515</v>
      </c>
      <c r="BW112" s="826"/>
      <c r="BX112" s="826"/>
      <c r="BY112" s="826"/>
      <c r="BZ112" s="826"/>
      <c r="CA112" s="826">
        <v>137252</v>
      </c>
      <c r="CB112" s="826"/>
      <c r="CC112" s="826"/>
      <c r="CD112" s="826"/>
      <c r="CE112" s="826"/>
      <c r="CF112" s="884">
        <v>10.7</v>
      </c>
      <c r="CG112" s="885"/>
      <c r="CH112" s="885"/>
      <c r="CI112" s="885"/>
      <c r="CJ112" s="885"/>
      <c r="CK112" s="933"/>
      <c r="CL112" s="830"/>
      <c r="CM112" s="824" t="s">
        <v>444</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436</v>
      </c>
      <c r="DH112" s="826"/>
      <c r="DI112" s="826"/>
      <c r="DJ112" s="826"/>
      <c r="DK112" s="826"/>
      <c r="DL112" s="826" t="s">
        <v>436</v>
      </c>
      <c r="DM112" s="826"/>
      <c r="DN112" s="826"/>
      <c r="DO112" s="826"/>
      <c r="DP112" s="826"/>
      <c r="DQ112" s="826" t="s">
        <v>436</v>
      </c>
      <c r="DR112" s="826"/>
      <c r="DS112" s="826"/>
      <c r="DT112" s="826"/>
      <c r="DU112" s="826"/>
      <c r="DV112" s="803" t="s">
        <v>436</v>
      </c>
      <c r="DW112" s="803"/>
      <c r="DX112" s="803"/>
      <c r="DY112" s="803"/>
      <c r="DZ112" s="804"/>
    </row>
    <row r="113" spans="1:130" s="231" customFormat="1" ht="26.25" customHeight="1">
      <c r="A113" s="920"/>
      <c r="B113" s="921"/>
      <c r="C113" s="761" t="s">
        <v>445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10006</v>
      </c>
      <c r="AB113" s="925"/>
      <c r="AC113" s="925"/>
      <c r="AD113" s="925"/>
      <c r="AE113" s="926"/>
      <c r="AF113" s="927">
        <v>12685</v>
      </c>
      <c r="AG113" s="925"/>
      <c r="AH113" s="925"/>
      <c r="AI113" s="925"/>
      <c r="AJ113" s="926"/>
      <c r="AK113" s="927">
        <v>16793</v>
      </c>
      <c r="AL113" s="925"/>
      <c r="AM113" s="925"/>
      <c r="AN113" s="925"/>
      <c r="AO113" s="926"/>
      <c r="AP113" s="928">
        <v>1.3</v>
      </c>
      <c r="AQ113" s="929"/>
      <c r="AR113" s="929"/>
      <c r="AS113" s="929"/>
      <c r="AT113" s="930"/>
      <c r="AU113" s="938"/>
      <c r="AV113" s="939"/>
      <c r="AW113" s="939"/>
      <c r="AX113" s="939"/>
      <c r="AY113" s="939"/>
      <c r="AZ113" s="824" t="s">
        <v>446</v>
      </c>
      <c r="BA113" s="761"/>
      <c r="BB113" s="761"/>
      <c r="BC113" s="761"/>
      <c r="BD113" s="761"/>
      <c r="BE113" s="761"/>
      <c r="BF113" s="761"/>
      <c r="BG113" s="761"/>
      <c r="BH113" s="761"/>
      <c r="BI113" s="761"/>
      <c r="BJ113" s="761"/>
      <c r="BK113" s="761"/>
      <c r="BL113" s="761"/>
      <c r="BM113" s="761"/>
      <c r="BN113" s="761"/>
      <c r="BO113" s="761"/>
      <c r="BP113" s="762"/>
      <c r="BQ113" s="825">
        <v>70564</v>
      </c>
      <c r="BR113" s="826"/>
      <c r="BS113" s="826"/>
      <c r="BT113" s="826"/>
      <c r="BU113" s="826"/>
      <c r="BV113" s="826">
        <v>91265</v>
      </c>
      <c r="BW113" s="826"/>
      <c r="BX113" s="826"/>
      <c r="BY113" s="826"/>
      <c r="BZ113" s="826"/>
      <c r="CA113" s="826">
        <v>104211</v>
      </c>
      <c r="CB113" s="826"/>
      <c r="CC113" s="826"/>
      <c r="CD113" s="826"/>
      <c r="CE113" s="826"/>
      <c r="CF113" s="884">
        <v>8.1</v>
      </c>
      <c r="CG113" s="885"/>
      <c r="CH113" s="885"/>
      <c r="CI113" s="885"/>
      <c r="CJ113" s="885"/>
      <c r="CK113" s="933"/>
      <c r="CL113" s="830"/>
      <c r="CM113" s="824" t="s">
        <v>447</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436</v>
      </c>
      <c r="DH113" s="789"/>
      <c r="DI113" s="789"/>
      <c r="DJ113" s="789"/>
      <c r="DK113" s="790"/>
      <c r="DL113" s="791" t="s">
        <v>436</v>
      </c>
      <c r="DM113" s="789"/>
      <c r="DN113" s="789"/>
      <c r="DO113" s="789"/>
      <c r="DP113" s="790"/>
      <c r="DQ113" s="791" t="s">
        <v>436</v>
      </c>
      <c r="DR113" s="789"/>
      <c r="DS113" s="789"/>
      <c r="DT113" s="789"/>
      <c r="DU113" s="790"/>
      <c r="DV113" s="833" t="s">
        <v>436</v>
      </c>
      <c r="DW113" s="834"/>
      <c r="DX113" s="834"/>
      <c r="DY113" s="834"/>
      <c r="DZ113" s="835"/>
    </row>
    <row r="114" spans="1:130" s="231" customFormat="1" ht="26.25" customHeight="1">
      <c r="A114" s="920"/>
      <c r="B114" s="921"/>
      <c r="C114" s="761" t="s">
        <v>448</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12695</v>
      </c>
      <c r="AB114" s="789"/>
      <c r="AC114" s="789"/>
      <c r="AD114" s="789"/>
      <c r="AE114" s="790"/>
      <c r="AF114" s="791">
        <v>16079</v>
      </c>
      <c r="AG114" s="789"/>
      <c r="AH114" s="789"/>
      <c r="AI114" s="789"/>
      <c r="AJ114" s="790"/>
      <c r="AK114" s="791">
        <v>9577</v>
      </c>
      <c r="AL114" s="789"/>
      <c r="AM114" s="789"/>
      <c r="AN114" s="789"/>
      <c r="AO114" s="790"/>
      <c r="AP114" s="833">
        <v>0.7</v>
      </c>
      <c r="AQ114" s="834"/>
      <c r="AR114" s="834"/>
      <c r="AS114" s="834"/>
      <c r="AT114" s="835"/>
      <c r="AU114" s="938"/>
      <c r="AV114" s="939"/>
      <c r="AW114" s="939"/>
      <c r="AX114" s="939"/>
      <c r="AY114" s="939"/>
      <c r="AZ114" s="824" t="s">
        <v>449</v>
      </c>
      <c r="BA114" s="761"/>
      <c r="BB114" s="761"/>
      <c r="BC114" s="761"/>
      <c r="BD114" s="761"/>
      <c r="BE114" s="761"/>
      <c r="BF114" s="761"/>
      <c r="BG114" s="761"/>
      <c r="BH114" s="761"/>
      <c r="BI114" s="761"/>
      <c r="BJ114" s="761"/>
      <c r="BK114" s="761"/>
      <c r="BL114" s="761"/>
      <c r="BM114" s="761"/>
      <c r="BN114" s="761"/>
      <c r="BO114" s="761"/>
      <c r="BP114" s="762"/>
      <c r="BQ114" s="825">
        <v>229331</v>
      </c>
      <c r="BR114" s="826"/>
      <c r="BS114" s="826"/>
      <c r="BT114" s="826"/>
      <c r="BU114" s="826"/>
      <c r="BV114" s="826">
        <v>215623</v>
      </c>
      <c r="BW114" s="826"/>
      <c r="BX114" s="826"/>
      <c r="BY114" s="826"/>
      <c r="BZ114" s="826"/>
      <c r="CA114" s="826">
        <v>241231</v>
      </c>
      <c r="CB114" s="826"/>
      <c r="CC114" s="826"/>
      <c r="CD114" s="826"/>
      <c r="CE114" s="826"/>
      <c r="CF114" s="884">
        <v>18.8</v>
      </c>
      <c r="CG114" s="885"/>
      <c r="CH114" s="885"/>
      <c r="CI114" s="885"/>
      <c r="CJ114" s="885"/>
      <c r="CK114" s="933"/>
      <c r="CL114" s="830"/>
      <c r="CM114" s="824" t="s">
        <v>450</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436</v>
      </c>
      <c r="DH114" s="789"/>
      <c r="DI114" s="789"/>
      <c r="DJ114" s="789"/>
      <c r="DK114" s="790"/>
      <c r="DL114" s="791" t="s">
        <v>436</v>
      </c>
      <c r="DM114" s="789"/>
      <c r="DN114" s="789"/>
      <c r="DO114" s="789"/>
      <c r="DP114" s="790"/>
      <c r="DQ114" s="791" t="s">
        <v>436</v>
      </c>
      <c r="DR114" s="789"/>
      <c r="DS114" s="789"/>
      <c r="DT114" s="789"/>
      <c r="DU114" s="790"/>
      <c r="DV114" s="833" t="s">
        <v>436</v>
      </c>
      <c r="DW114" s="834"/>
      <c r="DX114" s="834"/>
      <c r="DY114" s="834"/>
      <c r="DZ114" s="835"/>
    </row>
    <row r="115" spans="1:130" s="231" customFormat="1" ht="26.25" customHeight="1">
      <c r="A115" s="920"/>
      <c r="B115" s="921"/>
      <c r="C115" s="761" t="s">
        <v>451</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t="s">
        <v>411</v>
      </c>
      <c r="AB115" s="925"/>
      <c r="AC115" s="925"/>
      <c r="AD115" s="925"/>
      <c r="AE115" s="926"/>
      <c r="AF115" s="927" t="s">
        <v>436</v>
      </c>
      <c r="AG115" s="925"/>
      <c r="AH115" s="925"/>
      <c r="AI115" s="925"/>
      <c r="AJ115" s="926"/>
      <c r="AK115" s="927" t="s">
        <v>436</v>
      </c>
      <c r="AL115" s="925"/>
      <c r="AM115" s="925"/>
      <c r="AN115" s="925"/>
      <c r="AO115" s="926"/>
      <c r="AP115" s="928" t="s">
        <v>174</v>
      </c>
      <c r="AQ115" s="929"/>
      <c r="AR115" s="929"/>
      <c r="AS115" s="929"/>
      <c r="AT115" s="930"/>
      <c r="AU115" s="938"/>
      <c r="AV115" s="939"/>
      <c r="AW115" s="939"/>
      <c r="AX115" s="939"/>
      <c r="AY115" s="939"/>
      <c r="AZ115" s="824" t="s">
        <v>452</v>
      </c>
      <c r="BA115" s="761"/>
      <c r="BB115" s="761"/>
      <c r="BC115" s="761"/>
      <c r="BD115" s="761"/>
      <c r="BE115" s="761"/>
      <c r="BF115" s="761"/>
      <c r="BG115" s="761"/>
      <c r="BH115" s="761"/>
      <c r="BI115" s="761"/>
      <c r="BJ115" s="761"/>
      <c r="BK115" s="761"/>
      <c r="BL115" s="761"/>
      <c r="BM115" s="761"/>
      <c r="BN115" s="761"/>
      <c r="BO115" s="761"/>
      <c r="BP115" s="762"/>
      <c r="BQ115" s="825" t="s">
        <v>436</v>
      </c>
      <c r="BR115" s="826"/>
      <c r="BS115" s="826"/>
      <c r="BT115" s="826"/>
      <c r="BU115" s="826"/>
      <c r="BV115" s="826" t="s">
        <v>436</v>
      </c>
      <c r="BW115" s="826"/>
      <c r="BX115" s="826"/>
      <c r="BY115" s="826"/>
      <c r="BZ115" s="826"/>
      <c r="CA115" s="826" t="s">
        <v>436</v>
      </c>
      <c r="CB115" s="826"/>
      <c r="CC115" s="826"/>
      <c r="CD115" s="826"/>
      <c r="CE115" s="826"/>
      <c r="CF115" s="884" t="s">
        <v>436</v>
      </c>
      <c r="CG115" s="885"/>
      <c r="CH115" s="885"/>
      <c r="CI115" s="885"/>
      <c r="CJ115" s="885"/>
      <c r="CK115" s="933"/>
      <c r="CL115" s="830"/>
      <c r="CM115" s="824" t="s">
        <v>453</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436</v>
      </c>
      <c r="DH115" s="789"/>
      <c r="DI115" s="789"/>
      <c r="DJ115" s="789"/>
      <c r="DK115" s="790"/>
      <c r="DL115" s="791" t="s">
        <v>411</v>
      </c>
      <c r="DM115" s="789"/>
      <c r="DN115" s="789"/>
      <c r="DO115" s="789"/>
      <c r="DP115" s="790"/>
      <c r="DQ115" s="791" t="s">
        <v>436</v>
      </c>
      <c r="DR115" s="789"/>
      <c r="DS115" s="789"/>
      <c r="DT115" s="789"/>
      <c r="DU115" s="790"/>
      <c r="DV115" s="833" t="s">
        <v>436</v>
      </c>
      <c r="DW115" s="834"/>
      <c r="DX115" s="834"/>
      <c r="DY115" s="834"/>
      <c r="DZ115" s="835"/>
    </row>
    <row r="116" spans="1:130" s="231" customFormat="1" ht="26.25" customHeight="1">
      <c r="A116" s="922"/>
      <c r="B116" s="923"/>
      <c r="C116" s="848" t="s">
        <v>454</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411</v>
      </c>
      <c r="AB116" s="789"/>
      <c r="AC116" s="789"/>
      <c r="AD116" s="789"/>
      <c r="AE116" s="790"/>
      <c r="AF116" s="791" t="s">
        <v>436</v>
      </c>
      <c r="AG116" s="789"/>
      <c r="AH116" s="789"/>
      <c r="AI116" s="789"/>
      <c r="AJ116" s="790"/>
      <c r="AK116" s="791" t="s">
        <v>436</v>
      </c>
      <c r="AL116" s="789"/>
      <c r="AM116" s="789"/>
      <c r="AN116" s="789"/>
      <c r="AO116" s="790"/>
      <c r="AP116" s="833" t="s">
        <v>436</v>
      </c>
      <c r="AQ116" s="834"/>
      <c r="AR116" s="834"/>
      <c r="AS116" s="834"/>
      <c r="AT116" s="835"/>
      <c r="AU116" s="938"/>
      <c r="AV116" s="939"/>
      <c r="AW116" s="939"/>
      <c r="AX116" s="939"/>
      <c r="AY116" s="939"/>
      <c r="AZ116" s="872" t="s">
        <v>455</v>
      </c>
      <c r="BA116" s="873"/>
      <c r="BB116" s="873"/>
      <c r="BC116" s="873"/>
      <c r="BD116" s="873"/>
      <c r="BE116" s="873"/>
      <c r="BF116" s="873"/>
      <c r="BG116" s="873"/>
      <c r="BH116" s="873"/>
      <c r="BI116" s="873"/>
      <c r="BJ116" s="873"/>
      <c r="BK116" s="873"/>
      <c r="BL116" s="873"/>
      <c r="BM116" s="873"/>
      <c r="BN116" s="873"/>
      <c r="BO116" s="873"/>
      <c r="BP116" s="874"/>
      <c r="BQ116" s="825" t="s">
        <v>436</v>
      </c>
      <c r="BR116" s="826"/>
      <c r="BS116" s="826"/>
      <c r="BT116" s="826"/>
      <c r="BU116" s="826"/>
      <c r="BV116" s="826" t="s">
        <v>436</v>
      </c>
      <c r="BW116" s="826"/>
      <c r="BX116" s="826"/>
      <c r="BY116" s="826"/>
      <c r="BZ116" s="826"/>
      <c r="CA116" s="826" t="s">
        <v>436</v>
      </c>
      <c r="CB116" s="826"/>
      <c r="CC116" s="826"/>
      <c r="CD116" s="826"/>
      <c r="CE116" s="826"/>
      <c r="CF116" s="884" t="s">
        <v>436</v>
      </c>
      <c r="CG116" s="885"/>
      <c r="CH116" s="885"/>
      <c r="CI116" s="885"/>
      <c r="CJ116" s="885"/>
      <c r="CK116" s="933"/>
      <c r="CL116" s="830"/>
      <c r="CM116" s="824" t="s">
        <v>456</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436</v>
      </c>
      <c r="DH116" s="789"/>
      <c r="DI116" s="789"/>
      <c r="DJ116" s="789"/>
      <c r="DK116" s="790"/>
      <c r="DL116" s="791" t="s">
        <v>436</v>
      </c>
      <c r="DM116" s="789"/>
      <c r="DN116" s="789"/>
      <c r="DO116" s="789"/>
      <c r="DP116" s="790"/>
      <c r="DQ116" s="791" t="s">
        <v>436</v>
      </c>
      <c r="DR116" s="789"/>
      <c r="DS116" s="789"/>
      <c r="DT116" s="789"/>
      <c r="DU116" s="790"/>
      <c r="DV116" s="833" t="s">
        <v>436</v>
      </c>
      <c r="DW116" s="834"/>
      <c r="DX116" s="834"/>
      <c r="DY116" s="834"/>
      <c r="DZ116" s="835"/>
    </row>
    <row r="117" spans="1:130" s="231" customFormat="1" ht="26.25" customHeight="1">
      <c r="A117" s="904" t="s">
        <v>189</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457</v>
      </c>
      <c r="Z117" s="906"/>
      <c r="AA117" s="911">
        <v>243343</v>
      </c>
      <c r="AB117" s="912"/>
      <c r="AC117" s="912"/>
      <c r="AD117" s="912"/>
      <c r="AE117" s="913"/>
      <c r="AF117" s="914">
        <v>284902</v>
      </c>
      <c r="AG117" s="912"/>
      <c r="AH117" s="912"/>
      <c r="AI117" s="912"/>
      <c r="AJ117" s="913"/>
      <c r="AK117" s="914">
        <v>295823</v>
      </c>
      <c r="AL117" s="912"/>
      <c r="AM117" s="912"/>
      <c r="AN117" s="912"/>
      <c r="AO117" s="913"/>
      <c r="AP117" s="915"/>
      <c r="AQ117" s="916"/>
      <c r="AR117" s="916"/>
      <c r="AS117" s="916"/>
      <c r="AT117" s="917"/>
      <c r="AU117" s="938"/>
      <c r="AV117" s="939"/>
      <c r="AW117" s="939"/>
      <c r="AX117" s="939"/>
      <c r="AY117" s="939"/>
      <c r="AZ117" s="872" t="s">
        <v>458</v>
      </c>
      <c r="BA117" s="873"/>
      <c r="BB117" s="873"/>
      <c r="BC117" s="873"/>
      <c r="BD117" s="873"/>
      <c r="BE117" s="873"/>
      <c r="BF117" s="873"/>
      <c r="BG117" s="873"/>
      <c r="BH117" s="873"/>
      <c r="BI117" s="873"/>
      <c r="BJ117" s="873"/>
      <c r="BK117" s="873"/>
      <c r="BL117" s="873"/>
      <c r="BM117" s="873"/>
      <c r="BN117" s="873"/>
      <c r="BO117" s="873"/>
      <c r="BP117" s="874"/>
      <c r="BQ117" s="825" t="s">
        <v>459</v>
      </c>
      <c r="BR117" s="826"/>
      <c r="BS117" s="826"/>
      <c r="BT117" s="826"/>
      <c r="BU117" s="826"/>
      <c r="BV117" s="826" t="s">
        <v>459</v>
      </c>
      <c r="BW117" s="826"/>
      <c r="BX117" s="826"/>
      <c r="BY117" s="826"/>
      <c r="BZ117" s="826"/>
      <c r="CA117" s="826" t="s">
        <v>459</v>
      </c>
      <c r="CB117" s="826"/>
      <c r="CC117" s="826"/>
      <c r="CD117" s="826"/>
      <c r="CE117" s="826"/>
      <c r="CF117" s="884" t="s">
        <v>460</v>
      </c>
      <c r="CG117" s="885"/>
      <c r="CH117" s="885"/>
      <c r="CI117" s="885"/>
      <c r="CJ117" s="885"/>
      <c r="CK117" s="933"/>
      <c r="CL117" s="830"/>
      <c r="CM117" s="824" t="s">
        <v>461</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411</v>
      </c>
      <c r="DH117" s="789"/>
      <c r="DI117" s="789"/>
      <c r="DJ117" s="789"/>
      <c r="DK117" s="790"/>
      <c r="DL117" s="791" t="s">
        <v>462</v>
      </c>
      <c r="DM117" s="789"/>
      <c r="DN117" s="789"/>
      <c r="DO117" s="789"/>
      <c r="DP117" s="790"/>
      <c r="DQ117" s="791" t="s">
        <v>462</v>
      </c>
      <c r="DR117" s="789"/>
      <c r="DS117" s="789"/>
      <c r="DT117" s="789"/>
      <c r="DU117" s="790"/>
      <c r="DV117" s="833" t="s">
        <v>462</v>
      </c>
      <c r="DW117" s="834"/>
      <c r="DX117" s="834"/>
      <c r="DY117" s="834"/>
      <c r="DZ117" s="835"/>
    </row>
    <row r="118" spans="1:130" s="231" customFormat="1" ht="26.25" customHeight="1">
      <c r="A118" s="904" t="s">
        <v>431</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428</v>
      </c>
      <c r="AB118" s="905"/>
      <c r="AC118" s="905"/>
      <c r="AD118" s="905"/>
      <c r="AE118" s="906"/>
      <c r="AF118" s="907" t="s">
        <v>429</v>
      </c>
      <c r="AG118" s="905"/>
      <c r="AH118" s="905"/>
      <c r="AI118" s="905"/>
      <c r="AJ118" s="906"/>
      <c r="AK118" s="907" t="s">
        <v>308</v>
      </c>
      <c r="AL118" s="905"/>
      <c r="AM118" s="905"/>
      <c r="AN118" s="905"/>
      <c r="AO118" s="906"/>
      <c r="AP118" s="908" t="s">
        <v>430</v>
      </c>
      <c r="AQ118" s="909"/>
      <c r="AR118" s="909"/>
      <c r="AS118" s="909"/>
      <c r="AT118" s="910"/>
      <c r="AU118" s="938"/>
      <c r="AV118" s="939"/>
      <c r="AW118" s="939"/>
      <c r="AX118" s="939"/>
      <c r="AY118" s="939"/>
      <c r="AZ118" s="847" t="s">
        <v>463</v>
      </c>
      <c r="BA118" s="848"/>
      <c r="BB118" s="848"/>
      <c r="BC118" s="848"/>
      <c r="BD118" s="848"/>
      <c r="BE118" s="848"/>
      <c r="BF118" s="848"/>
      <c r="BG118" s="848"/>
      <c r="BH118" s="848"/>
      <c r="BI118" s="848"/>
      <c r="BJ118" s="848"/>
      <c r="BK118" s="848"/>
      <c r="BL118" s="848"/>
      <c r="BM118" s="848"/>
      <c r="BN118" s="848"/>
      <c r="BO118" s="848"/>
      <c r="BP118" s="849"/>
      <c r="BQ118" s="888" t="s">
        <v>460</v>
      </c>
      <c r="BR118" s="854"/>
      <c r="BS118" s="854"/>
      <c r="BT118" s="854"/>
      <c r="BU118" s="854"/>
      <c r="BV118" s="854" t="s">
        <v>462</v>
      </c>
      <c r="BW118" s="854"/>
      <c r="BX118" s="854"/>
      <c r="BY118" s="854"/>
      <c r="BZ118" s="854"/>
      <c r="CA118" s="854" t="s">
        <v>175</v>
      </c>
      <c r="CB118" s="854"/>
      <c r="CC118" s="854"/>
      <c r="CD118" s="854"/>
      <c r="CE118" s="854"/>
      <c r="CF118" s="884" t="s">
        <v>411</v>
      </c>
      <c r="CG118" s="885"/>
      <c r="CH118" s="885"/>
      <c r="CI118" s="885"/>
      <c r="CJ118" s="885"/>
      <c r="CK118" s="933"/>
      <c r="CL118" s="830"/>
      <c r="CM118" s="824" t="s">
        <v>464</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462</v>
      </c>
      <c r="DH118" s="789"/>
      <c r="DI118" s="789"/>
      <c r="DJ118" s="789"/>
      <c r="DK118" s="790"/>
      <c r="DL118" s="791" t="s">
        <v>462</v>
      </c>
      <c r="DM118" s="789"/>
      <c r="DN118" s="789"/>
      <c r="DO118" s="789"/>
      <c r="DP118" s="790"/>
      <c r="DQ118" s="791" t="s">
        <v>460</v>
      </c>
      <c r="DR118" s="789"/>
      <c r="DS118" s="789"/>
      <c r="DT118" s="789"/>
      <c r="DU118" s="790"/>
      <c r="DV118" s="833" t="s">
        <v>411</v>
      </c>
      <c r="DW118" s="834"/>
      <c r="DX118" s="834"/>
      <c r="DY118" s="834"/>
      <c r="DZ118" s="835"/>
    </row>
    <row r="119" spans="1:130" s="231" customFormat="1" ht="26.25" customHeight="1">
      <c r="A119" s="827" t="s">
        <v>434</v>
      </c>
      <c r="B119" s="828"/>
      <c r="C119" s="869" t="s">
        <v>435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465</v>
      </c>
      <c r="AB119" s="898"/>
      <c r="AC119" s="898"/>
      <c r="AD119" s="898"/>
      <c r="AE119" s="899"/>
      <c r="AF119" s="900" t="s">
        <v>437</v>
      </c>
      <c r="AG119" s="898"/>
      <c r="AH119" s="898"/>
      <c r="AI119" s="898"/>
      <c r="AJ119" s="899"/>
      <c r="AK119" s="900" t="s">
        <v>174</v>
      </c>
      <c r="AL119" s="898"/>
      <c r="AM119" s="898"/>
      <c r="AN119" s="898"/>
      <c r="AO119" s="899"/>
      <c r="AP119" s="901" t="s">
        <v>411</v>
      </c>
      <c r="AQ119" s="902"/>
      <c r="AR119" s="902"/>
      <c r="AS119" s="902"/>
      <c r="AT119" s="903"/>
      <c r="AU119" s="940"/>
      <c r="AV119" s="941"/>
      <c r="AW119" s="941"/>
      <c r="AX119" s="941"/>
      <c r="AY119" s="941"/>
      <c r="AZ119" s="253" t="s">
        <v>189</v>
      </c>
      <c r="BA119" s="253"/>
      <c r="BB119" s="253"/>
      <c r="BC119" s="253"/>
      <c r="BD119" s="253"/>
      <c r="BE119" s="253"/>
      <c r="BF119" s="253"/>
      <c r="BG119" s="253"/>
      <c r="BH119" s="253"/>
      <c r="BI119" s="253"/>
      <c r="BJ119" s="253"/>
      <c r="BK119" s="253"/>
      <c r="BL119" s="253"/>
      <c r="BM119" s="253"/>
      <c r="BN119" s="253"/>
      <c r="BO119" s="886" t="s">
        <v>466</v>
      </c>
      <c r="BP119" s="887"/>
      <c r="BQ119" s="888">
        <v>3367213</v>
      </c>
      <c r="BR119" s="854"/>
      <c r="BS119" s="854"/>
      <c r="BT119" s="854"/>
      <c r="BU119" s="854"/>
      <c r="BV119" s="854">
        <v>3961551</v>
      </c>
      <c r="BW119" s="854"/>
      <c r="BX119" s="854"/>
      <c r="BY119" s="854"/>
      <c r="BZ119" s="854"/>
      <c r="CA119" s="854">
        <v>4486160</v>
      </c>
      <c r="CB119" s="854"/>
      <c r="CC119" s="854"/>
      <c r="CD119" s="854"/>
      <c r="CE119" s="854"/>
      <c r="CF119" s="757"/>
      <c r="CG119" s="758"/>
      <c r="CH119" s="758"/>
      <c r="CI119" s="758"/>
      <c r="CJ119" s="843"/>
      <c r="CK119" s="934"/>
      <c r="CL119" s="832"/>
      <c r="CM119" s="847" t="s">
        <v>467</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175</v>
      </c>
      <c r="DH119" s="773"/>
      <c r="DI119" s="773"/>
      <c r="DJ119" s="773"/>
      <c r="DK119" s="774"/>
      <c r="DL119" s="775" t="s">
        <v>175</v>
      </c>
      <c r="DM119" s="773"/>
      <c r="DN119" s="773"/>
      <c r="DO119" s="773"/>
      <c r="DP119" s="774"/>
      <c r="DQ119" s="775" t="s">
        <v>459</v>
      </c>
      <c r="DR119" s="773"/>
      <c r="DS119" s="773"/>
      <c r="DT119" s="773"/>
      <c r="DU119" s="774"/>
      <c r="DV119" s="857" t="s">
        <v>465</v>
      </c>
      <c r="DW119" s="858"/>
      <c r="DX119" s="858"/>
      <c r="DY119" s="858"/>
      <c r="DZ119" s="859"/>
    </row>
    <row r="120" spans="1:130" s="231" customFormat="1" ht="26.25" customHeight="1">
      <c r="A120" s="829"/>
      <c r="B120" s="830"/>
      <c r="C120" s="824" t="s">
        <v>440</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460</v>
      </c>
      <c r="AB120" s="789"/>
      <c r="AC120" s="789"/>
      <c r="AD120" s="789"/>
      <c r="AE120" s="790"/>
      <c r="AF120" s="791" t="s">
        <v>462</v>
      </c>
      <c r="AG120" s="789"/>
      <c r="AH120" s="789"/>
      <c r="AI120" s="789"/>
      <c r="AJ120" s="790"/>
      <c r="AK120" s="791" t="s">
        <v>465</v>
      </c>
      <c r="AL120" s="789"/>
      <c r="AM120" s="789"/>
      <c r="AN120" s="789"/>
      <c r="AO120" s="790"/>
      <c r="AP120" s="833" t="s">
        <v>460</v>
      </c>
      <c r="AQ120" s="834"/>
      <c r="AR120" s="834"/>
      <c r="AS120" s="834"/>
      <c r="AT120" s="835"/>
      <c r="AU120" s="889" t="s">
        <v>468</v>
      </c>
      <c r="AV120" s="890"/>
      <c r="AW120" s="890"/>
      <c r="AX120" s="890"/>
      <c r="AY120" s="891"/>
      <c r="AZ120" s="869" t="s">
        <v>469</v>
      </c>
      <c r="BA120" s="817"/>
      <c r="BB120" s="817"/>
      <c r="BC120" s="817"/>
      <c r="BD120" s="817"/>
      <c r="BE120" s="817"/>
      <c r="BF120" s="817"/>
      <c r="BG120" s="817"/>
      <c r="BH120" s="817"/>
      <c r="BI120" s="817"/>
      <c r="BJ120" s="817"/>
      <c r="BK120" s="817"/>
      <c r="BL120" s="817"/>
      <c r="BM120" s="817"/>
      <c r="BN120" s="817"/>
      <c r="BO120" s="817"/>
      <c r="BP120" s="818"/>
      <c r="BQ120" s="870">
        <v>2486509</v>
      </c>
      <c r="BR120" s="851"/>
      <c r="BS120" s="851"/>
      <c r="BT120" s="851"/>
      <c r="BU120" s="851"/>
      <c r="BV120" s="851">
        <v>2525081</v>
      </c>
      <c r="BW120" s="851"/>
      <c r="BX120" s="851"/>
      <c r="BY120" s="851"/>
      <c r="BZ120" s="851"/>
      <c r="CA120" s="851">
        <v>2231258</v>
      </c>
      <c r="CB120" s="851"/>
      <c r="CC120" s="851"/>
      <c r="CD120" s="851"/>
      <c r="CE120" s="851"/>
      <c r="CF120" s="875">
        <v>173.7</v>
      </c>
      <c r="CG120" s="876"/>
      <c r="CH120" s="876"/>
      <c r="CI120" s="876"/>
      <c r="CJ120" s="876"/>
      <c r="CK120" s="877" t="s">
        <v>470</v>
      </c>
      <c r="CL120" s="861"/>
      <c r="CM120" s="861"/>
      <c r="CN120" s="861"/>
      <c r="CO120" s="862"/>
      <c r="CP120" s="881" t="s">
        <v>471</v>
      </c>
      <c r="CQ120" s="882"/>
      <c r="CR120" s="882"/>
      <c r="CS120" s="882"/>
      <c r="CT120" s="882"/>
      <c r="CU120" s="882"/>
      <c r="CV120" s="882"/>
      <c r="CW120" s="882"/>
      <c r="CX120" s="882"/>
      <c r="CY120" s="882"/>
      <c r="CZ120" s="882"/>
      <c r="DA120" s="882"/>
      <c r="DB120" s="882"/>
      <c r="DC120" s="882"/>
      <c r="DD120" s="882"/>
      <c r="DE120" s="882"/>
      <c r="DF120" s="883"/>
      <c r="DG120" s="870">
        <v>155240</v>
      </c>
      <c r="DH120" s="851"/>
      <c r="DI120" s="851"/>
      <c r="DJ120" s="851"/>
      <c r="DK120" s="851"/>
      <c r="DL120" s="851">
        <v>139515</v>
      </c>
      <c r="DM120" s="851"/>
      <c r="DN120" s="851"/>
      <c r="DO120" s="851"/>
      <c r="DP120" s="851"/>
      <c r="DQ120" s="851">
        <v>137252</v>
      </c>
      <c r="DR120" s="851"/>
      <c r="DS120" s="851"/>
      <c r="DT120" s="851"/>
      <c r="DU120" s="851"/>
      <c r="DV120" s="852">
        <v>10.7</v>
      </c>
      <c r="DW120" s="852"/>
      <c r="DX120" s="852"/>
      <c r="DY120" s="852"/>
      <c r="DZ120" s="853"/>
    </row>
    <row r="121" spans="1:130" s="231" customFormat="1" ht="26.25" customHeight="1">
      <c r="A121" s="829"/>
      <c r="B121" s="830"/>
      <c r="C121" s="872" t="s">
        <v>472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437</v>
      </c>
      <c r="AB121" s="789"/>
      <c r="AC121" s="789"/>
      <c r="AD121" s="789"/>
      <c r="AE121" s="790"/>
      <c r="AF121" s="791" t="s">
        <v>459</v>
      </c>
      <c r="AG121" s="789"/>
      <c r="AH121" s="789"/>
      <c r="AI121" s="789"/>
      <c r="AJ121" s="790"/>
      <c r="AK121" s="791" t="s">
        <v>460</v>
      </c>
      <c r="AL121" s="789"/>
      <c r="AM121" s="789"/>
      <c r="AN121" s="789"/>
      <c r="AO121" s="790"/>
      <c r="AP121" s="833" t="s">
        <v>465</v>
      </c>
      <c r="AQ121" s="834"/>
      <c r="AR121" s="834"/>
      <c r="AS121" s="834"/>
      <c r="AT121" s="835"/>
      <c r="AU121" s="892"/>
      <c r="AV121" s="893"/>
      <c r="AW121" s="893"/>
      <c r="AX121" s="893"/>
      <c r="AY121" s="894"/>
      <c r="AZ121" s="824" t="s">
        <v>473</v>
      </c>
      <c r="BA121" s="761"/>
      <c r="BB121" s="761"/>
      <c r="BC121" s="761"/>
      <c r="BD121" s="761"/>
      <c r="BE121" s="761"/>
      <c r="BF121" s="761"/>
      <c r="BG121" s="761"/>
      <c r="BH121" s="761"/>
      <c r="BI121" s="761"/>
      <c r="BJ121" s="761"/>
      <c r="BK121" s="761"/>
      <c r="BL121" s="761"/>
      <c r="BM121" s="761"/>
      <c r="BN121" s="761"/>
      <c r="BO121" s="761"/>
      <c r="BP121" s="762"/>
      <c r="BQ121" s="825">
        <v>59488</v>
      </c>
      <c r="BR121" s="826"/>
      <c r="BS121" s="826"/>
      <c r="BT121" s="826"/>
      <c r="BU121" s="826"/>
      <c r="BV121" s="826">
        <v>53103</v>
      </c>
      <c r="BW121" s="826"/>
      <c r="BX121" s="826"/>
      <c r="BY121" s="826"/>
      <c r="BZ121" s="826"/>
      <c r="CA121" s="826">
        <v>46503</v>
      </c>
      <c r="CB121" s="826"/>
      <c r="CC121" s="826"/>
      <c r="CD121" s="826"/>
      <c r="CE121" s="826"/>
      <c r="CF121" s="884">
        <v>3.6</v>
      </c>
      <c r="CG121" s="885"/>
      <c r="CH121" s="885"/>
      <c r="CI121" s="885"/>
      <c r="CJ121" s="885"/>
      <c r="CK121" s="878"/>
      <c r="CL121" s="864"/>
      <c r="CM121" s="864"/>
      <c r="CN121" s="864"/>
      <c r="CO121" s="865"/>
      <c r="CP121" s="844"/>
      <c r="CQ121" s="845"/>
      <c r="CR121" s="845"/>
      <c r="CS121" s="845"/>
      <c r="CT121" s="845"/>
      <c r="CU121" s="845"/>
      <c r="CV121" s="845"/>
      <c r="CW121" s="845"/>
      <c r="CX121" s="845"/>
      <c r="CY121" s="845"/>
      <c r="CZ121" s="845"/>
      <c r="DA121" s="845"/>
      <c r="DB121" s="845"/>
      <c r="DC121" s="845"/>
      <c r="DD121" s="845"/>
      <c r="DE121" s="845"/>
      <c r="DF121" s="846"/>
      <c r="DG121" s="825"/>
      <c r="DH121" s="826"/>
      <c r="DI121" s="826"/>
      <c r="DJ121" s="826"/>
      <c r="DK121" s="826"/>
      <c r="DL121" s="826"/>
      <c r="DM121" s="826"/>
      <c r="DN121" s="826"/>
      <c r="DO121" s="826"/>
      <c r="DP121" s="826"/>
      <c r="DQ121" s="826"/>
      <c r="DR121" s="826"/>
      <c r="DS121" s="826"/>
      <c r="DT121" s="826"/>
      <c r="DU121" s="826"/>
      <c r="DV121" s="803"/>
      <c r="DW121" s="803"/>
      <c r="DX121" s="803"/>
      <c r="DY121" s="803"/>
      <c r="DZ121" s="804"/>
    </row>
    <row r="122" spans="1:130" s="231" customFormat="1" ht="26.25" customHeight="1">
      <c r="A122" s="829"/>
      <c r="B122" s="830"/>
      <c r="C122" s="824" t="s">
        <v>450</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465</v>
      </c>
      <c r="AB122" s="789"/>
      <c r="AC122" s="789"/>
      <c r="AD122" s="789"/>
      <c r="AE122" s="790"/>
      <c r="AF122" s="791" t="s">
        <v>465</v>
      </c>
      <c r="AG122" s="789"/>
      <c r="AH122" s="789"/>
      <c r="AI122" s="789"/>
      <c r="AJ122" s="790"/>
      <c r="AK122" s="791" t="s">
        <v>460</v>
      </c>
      <c r="AL122" s="789"/>
      <c r="AM122" s="789"/>
      <c r="AN122" s="789"/>
      <c r="AO122" s="790"/>
      <c r="AP122" s="833" t="s">
        <v>460</v>
      </c>
      <c r="AQ122" s="834"/>
      <c r="AR122" s="834"/>
      <c r="AS122" s="834"/>
      <c r="AT122" s="835"/>
      <c r="AU122" s="892"/>
      <c r="AV122" s="893"/>
      <c r="AW122" s="893"/>
      <c r="AX122" s="893"/>
      <c r="AY122" s="894"/>
      <c r="AZ122" s="847" t="s">
        <v>474</v>
      </c>
      <c r="BA122" s="848"/>
      <c r="BB122" s="848"/>
      <c r="BC122" s="848"/>
      <c r="BD122" s="848"/>
      <c r="BE122" s="848"/>
      <c r="BF122" s="848"/>
      <c r="BG122" s="848"/>
      <c r="BH122" s="848"/>
      <c r="BI122" s="848"/>
      <c r="BJ122" s="848"/>
      <c r="BK122" s="848"/>
      <c r="BL122" s="848"/>
      <c r="BM122" s="848"/>
      <c r="BN122" s="848"/>
      <c r="BO122" s="848"/>
      <c r="BP122" s="849"/>
      <c r="BQ122" s="888">
        <v>2246623</v>
      </c>
      <c r="BR122" s="854"/>
      <c r="BS122" s="854"/>
      <c r="BT122" s="854"/>
      <c r="BU122" s="854"/>
      <c r="BV122" s="854">
        <v>2611774</v>
      </c>
      <c r="BW122" s="854"/>
      <c r="BX122" s="854"/>
      <c r="BY122" s="854"/>
      <c r="BZ122" s="854"/>
      <c r="CA122" s="854">
        <v>2927123</v>
      </c>
      <c r="CB122" s="854"/>
      <c r="CC122" s="854"/>
      <c r="CD122" s="854"/>
      <c r="CE122" s="854"/>
      <c r="CF122" s="855">
        <v>227.9</v>
      </c>
      <c r="CG122" s="856"/>
      <c r="CH122" s="856"/>
      <c r="CI122" s="856"/>
      <c r="CJ122" s="856"/>
      <c r="CK122" s="878"/>
      <c r="CL122" s="864"/>
      <c r="CM122" s="864"/>
      <c r="CN122" s="864"/>
      <c r="CO122" s="865"/>
      <c r="CP122" s="844"/>
      <c r="CQ122" s="845"/>
      <c r="CR122" s="845"/>
      <c r="CS122" s="845"/>
      <c r="CT122" s="845"/>
      <c r="CU122" s="845"/>
      <c r="CV122" s="845"/>
      <c r="CW122" s="845"/>
      <c r="CX122" s="845"/>
      <c r="CY122" s="845"/>
      <c r="CZ122" s="845"/>
      <c r="DA122" s="845"/>
      <c r="DB122" s="845"/>
      <c r="DC122" s="845"/>
      <c r="DD122" s="845"/>
      <c r="DE122" s="845"/>
      <c r="DF122" s="846"/>
      <c r="DG122" s="825"/>
      <c r="DH122" s="826"/>
      <c r="DI122" s="826"/>
      <c r="DJ122" s="826"/>
      <c r="DK122" s="826"/>
      <c r="DL122" s="826"/>
      <c r="DM122" s="826"/>
      <c r="DN122" s="826"/>
      <c r="DO122" s="826"/>
      <c r="DP122" s="826"/>
      <c r="DQ122" s="826"/>
      <c r="DR122" s="826"/>
      <c r="DS122" s="826"/>
      <c r="DT122" s="826"/>
      <c r="DU122" s="826"/>
      <c r="DV122" s="803"/>
      <c r="DW122" s="803"/>
      <c r="DX122" s="803"/>
      <c r="DY122" s="803"/>
      <c r="DZ122" s="804"/>
    </row>
    <row r="123" spans="1:130" s="231" customFormat="1" ht="26.25" customHeight="1">
      <c r="A123" s="829"/>
      <c r="B123" s="830"/>
      <c r="C123" s="824" t="s">
        <v>456</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475</v>
      </c>
      <c r="AB123" s="789"/>
      <c r="AC123" s="789"/>
      <c r="AD123" s="789"/>
      <c r="AE123" s="790"/>
      <c r="AF123" s="791" t="s">
        <v>465</v>
      </c>
      <c r="AG123" s="789"/>
      <c r="AH123" s="789"/>
      <c r="AI123" s="789"/>
      <c r="AJ123" s="790"/>
      <c r="AK123" s="791" t="s">
        <v>462</v>
      </c>
      <c r="AL123" s="789"/>
      <c r="AM123" s="789"/>
      <c r="AN123" s="789"/>
      <c r="AO123" s="790"/>
      <c r="AP123" s="833" t="s">
        <v>462</v>
      </c>
      <c r="AQ123" s="834"/>
      <c r="AR123" s="834"/>
      <c r="AS123" s="834"/>
      <c r="AT123" s="835"/>
      <c r="AU123" s="895"/>
      <c r="AV123" s="896"/>
      <c r="AW123" s="896"/>
      <c r="AX123" s="896"/>
      <c r="AY123" s="896"/>
      <c r="AZ123" s="253" t="s">
        <v>189</v>
      </c>
      <c r="BA123" s="253"/>
      <c r="BB123" s="253"/>
      <c r="BC123" s="253"/>
      <c r="BD123" s="253"/>
      <c r="BE123" s="253"/>
      <c r="BF123" s="253"/>
      <c r="BG123" s="253"/>
      <c r="BH123" s="253"/>
      <c r="BI123" s="253"/>
      <c r="BJ123" s="253"/>
      <c r="BK123" s="253"/>
      <c r="BL123" s="253"/>
      <c r="BM123" s="253"/>
      <c r="BN123" s="253"/>
      <c r="BO123" s="886" t="s">
        <v>476</v>
      </c>
      <c r="BP123" s="887"/>
      <c r="BQ123" s="841">
        <v>4792620</v>
      </c>
      <c r="BR123" s="842"/>
      <c r="BS123" s="842"/>
      <c r="BT123" s="842"/>
      <c r="BU123" s="842"/>
      <c r="BV123" s="842">
        <v>5189958</v>
      </c>
      <c r="BW123" s="842"/>
      <c r="BX123" s="842"/>
      <c r="BY123" s="842"/>
      <c r="BZ123" s="842"/>
      <c r="CA123" s="842">
        <v>5204884</v>
      </c>
      <c r="CB123" s="842"/>
      <c r="CC123" s="842"/>
      <c r="CD123" s="842"/>
      <c r="CE123" s="842"/>
      <c r="CF123" s="757"/>
      <c r="CG123" s="758"/>
      <c r="CH123" s="758"/>
      <c r="CI123" s="758"/>
      <c r="CJ123" s="843"/>
      <c r="CK123" s="878"/>
      <c r="CL123" s="864"/>
      <c r="CM123" s="864"/>
      <c r="CN123" s="864"/>
      <c r="CO123" s="865"/>
      <c r="CP123" s="844"/>
      <c r="CQ123" s="845"/>
      <c r="CR123" s="845"/>
      <c r="CS123" s="845"/>
      <c r="CT123" s="845"/>
      <c r="CU123" s="845"/>
      <c r="CV123" s="845"/>
      <c r="CW123" s="845"/>
      <c r="CX123" s="845"/>
      <c r="CY123" s="845"/>
      <c r="CZ123" s="845"/>
      <c r="DA123" s="845"/>
      <c r="DB123" s="845"/>
      <c r="DC123" s="845"/>
      <c r="DD123" s="845"/>
      <c r="DE123" s="845"/>
      <c r="DF123" s="846"/>
      <c r="DG123" s="788"/>
      <c r="DH123" s="789"/>
      <c r="DI123" s="789"/>
      <c r="DJ123" s="789"/>
      <c r="DK123" s="790"/>
      <c r="DL123" s="791"/>
      <c r="DM123" s="789"/>
      <c r="DN123" s="789"/>
      <c r="DO123" s="789"/>
      <c r="DP123" s="790"/>
      <c r="DQ123" s="791"/>
      <c r="DR123" s="789"/>
      <c r="DS123" s="789"/>
      <c r="DT123" s="789"/>
      <c r="DU123" s="790"/>
      <c r="DV123" s="833"/>
      <c r="DW123" s="834"/>
      <c r="DX123" s="834"/>
      <c r="DY123" s="834"/>
      <c r="DZ123" s="835"/>
    </row>
    <row r="124" spans="1:130" s="231" customFormat="1" ht="26.25" customHeight="1" thickBot="1">
      <c r="A124" s="829"/>
      <c r="B124" s="830"/>
      <c r="C124" s="824" t="s">
        <v>461</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462</v>
      </c>
      <c r="AB124" s="789"/>
      <c r="AC124" s="789"/>
      <c r="AD124" s="789"/>
      <c r="AE124" s="790"/>
      <c r="AF124" s="791" t="s">
        <v>465</v>
      </c>
      <c r="AG124" s="789"/>
      <c r="AH124" s="789"/>
      <c r="AI124" s="789"/>
      <c r="AJ124" s="790"/>
      <c r="AK124" s="791" t="s">
        <v>462</v>
      </c>
      <c r="AL124" s="789"/>
      <c r="AM124" s="789"/>
      <c r="AN124" s="789"/>
      <c r="AO124" s="790"/>
      <c r="AP124" s="833" t="s">
        <v>462</v>
      </c>
      <c r="AQ124" s="834"/>
      <c r="AR124" s="834"/>
      <c r="AS124" s="834"/>
      <c r="AT124" s="835"/>
      <c r="AU124" s="836" t="s">
        <v>477</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462</v>
      </c>
      <c r="BR124" s="840"/>
      <c r="BS124" s="840"/>
      <c r="BT124" s="840"/>
      <c r="BU124" s="840"/>
      <c r="BV124" s="840" t="s">
        <v>459</v>
      </c>
      <c r="BW124" s="840"/>
      <c r="BX124" s="840"/>
      <c r="BY124" s="840"/>
      <c r="BZ124" s="840"/>
      <c r="CA124" s="840" t="s">
        <v>459</v>
      </c>
      <c r="CB124" s="840"/>
      <c r="CC124" s="840"/>
      <c r="CD124" s="840"/>
      <c r="CE124" s="840"/>
      <c r="CF124" s="735"/>
      <c r="CG124" s="736"/>
      <c r="CH124" s="736"/>
      <c r="CI124" s="736"/>
      <c r="CJ124" s="871"/>
      <c r="CK124" s="879"/>
      <c r="CL124" s="879"/>
      <c r="CM124" s="879"/>
      <c r="CN124" s="879"/>
      <c r="CO124" s="880"/>
      <c r="CP124" s="844" t="s">
        <v>478</v>
      </c>
      <c r="CQ124" s="845"/>
      <c r="CR124" s="845"/>
      <c r="CS124" s="845"/>
      <c r="CT124" s="845"/>
      <c r="CU124" s="845"/>
      <c r="CV124" s="845"/>
      <c r="CW124" s="845"/>
      <c r="CX124" s="845"/>
      <c r="CY124" s="845"/>
      <c r="CZ124" s="845"/>
      <c r="DA124" s="845"/>
      <c r="DB124" s="845"/>
      <c r="DC124" s="845"/>
      <c r="DD124" s="845"/>
      <c r="DE124" s="845"/>
      <c r="DF124" s="846"/>
      <c r="DG124" s="772" t="s">
        <v>479</v>
      </c>
      <c r="DH124" s="773"/>
      <c r="DI124" s="773"/>
      <c r="DJ124" s="773"/>
      <c r="DK124" s="774"/>
      <c r="DL124" s="775" t="s">
        <v>465</v>
      </c>
      <c r="DM124" s="773"/>
      <c r="DN124" s="773"/>
      <c r="DO124" s="773"/>
      <c r="DP124" s="774"/>
      <c r="DQ124" s="775" t="s">
        <v>480</v>
      </c>
      <c r="DR124" s="773"/>
      <c r="DS124" s="773"/>
      <c r="DT124" s="773"/>
      <c r="DU124" s="774"/>
      <c r="DV124" s="857" t="s">
        <v>465</v>
      </c>
      <c r="DW124" s="858"/>
      <c r="DX124" s="858"/>
      <c r="DY124" s="858"/>
      <c r="DZ124" s="859"/>
    </row>
    <row r="125" spans="1:130" s="231" customFormat="1" ht="26.25" customHeight="1">
      <c r="A125" s="829"/>
      <c r="B125" s="830"/>
      <c r="C125" s="824" t="s">
        <v>464</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411</v>
      </c>
      <c r="AB125" s="789"/>
      <c r="AC125" s="789"/>
      <c r="AD125" s="789"/>
      <c r="AE125" s="790"/>
      <c r="AF125" s="791" t="s">
        <v>459</v>
      </c>
      <c r="AG125" s="789"/>
      <c r="AH125" s="789"/>
      <c r="AI125" s="789"/>
      <c r="AJ125" s="790"/>
      <c r="AK125" s="791" t="s">
        <v>411</v>
      </c>
      <c r="AL125" s="789"/>
      <c r="AM125" s="789"/>
      <c r="AN125" s="789"/>
      <c r="AO125" s="790"/>
      <c r="AP125" s="833" t="s">
        <v>481</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482</v>
      </c>
      <c r="CL125" s="861"/>
      <c r="CM125" s="861"/>
      <c r="CN125" s="861"/>
      <c r="CO125" s="862"/>
      <c r="CP125" s="869" t="s">
        <v>483</v>
      </c>
      <c r="CQ125" s="817"/>
      <c r="CR125" s="817"/>
      <c r="CS125" s="817"/>
      <c r="CT125" s="817"/>
      <c r="CU125" s="817"/>
      <c r="CV125" s="817"/>
      <c r="CW125" s="817"/>
      <c r="CX125" s="817"/>
      <c r="CY125" s="817"/>
      <c r="CZ125" s="817"/>
      <c r="DA125" s="817"/>
      <c r="DB125" s="817"/>
      <c r="DC125" s="817"/>
      <c r="DD125" s="817"/>
      <c r="DE125" s="817"/>
      <c r="DF125" s="818"/>
      <c r="DG125" s="870" t="s">
        <v>411</v>
      </c>
      <c r="DH125" s="851"/>
      <c r="DI125" s="851"/>
      <c r="DJ125" s="851"/>
      <c r="DK125" s="851"/>
      <c r="DL125" s="851" t="s">
        <v>437</v>
      </c>
      <c r="DM125" s="851"/>
      <c r="DN125" s="851"/>
      <c r="DO125" s="851"/>
      <c r="DP125" s="851"/>
      <c r="DQ125" s="851" t="s">
        <v>465</v>
      </c>
      <c r="DR125" s="851"/>
      <c r="DS125" s="851"/>
      <c r="DT125" s="851"/>
      <c r="DU125" s="851"/>
      <c r="DV125" s="852" t="s">
        <v>465</v>
      </c>
      <c r="DW125" s="852"/>
      <c r="DX125" s="852"/>
      <c r="DY125" s="852"/>
      <c r="DZ125" s="853"/>
    </row>
    <row r="126" spans="1:130" s="231" customFormat="1" ht="26.25" customHeight="1" thickBot="1">
      <c r="A126" s="829"/>
      <c r="B126" s="830"/>
      <c r="C126" s="824" t="s">
        <v>467</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174</v>
      </c>
      <c r="AB126" s="789"/>
      <c r="AC126" s="789"/>
      <c r="AD126" s="789"/>
      <c r="AE126" s="790"/>
      <c r="AF126" s="791" t="s">
        <v>175</v>
      </c>
      <c r="AG126" s="789"/>
      <c r="AH126" s="789"/>
      <c r="AI126" s="789"/>
      <c r="AJ126" s="790"/>
      <c r="AK126" s="791" t="s">
        <v>462</v>
      </c>
      <c r="AL126" s="789"/>
      <c r="AM126" s="789"/>
      <c r="AN126" s="789"/>
      <c r="AO126" s="790"/>
      <c r="AP126" s="833" t="s">
        <v>437</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484</v>
      </c>
      <c r="CQ126" s="761"/>
      <c r="CR126" s="761"/>
      <c r="CS126" s="761"/>
      <c r="CT126" s="761"/>
      <c r="CU126" s="761"/>
      <c r="CV126" s="761"/>
      <c r="CW126" s="761"/>
      <c r="CX126" s="761"/>
      <c r="CY126" s="761"/>
      <c r="CZ126" s="761"/>
      <c r="DA126" s="761"/>
      <c r="DB126" s="761"/>
      <c r="DC126" s="761"/>
      <c r="DD126" s="761"/>
      <c r="DE126" s="761"/>
      <c r="DF126" s="762"/>
      <c r="DG126" s="825" t="s">
        <v>465</v>
      </c>
      <c r="DH126" s="826"/>
      <c r="DI126" s="826"/>
      <c r="DJ126" s="826"/>
      <c r="DK126" s="826"/>
      <c r="DL126" s="826" t="s">
        <v>411</v>
      </c>
      <c r="DM126" s="826"/>
      <c r="DN126" s="826"/>
      <c r="DO126" s="826"/>
      <c r="DP126" s="826"/>
      <c r="DQ126" s="826" t="s">
        <v>459</v>
      </c>
      <c r="DR126" s="826"/>
      <c r="DS126" s="826"/>
      <c r="DT126" s="826"/>
      <c r="DU126" s="826"/>
      <c r="DV126" s="803" t="s">
        <v>462</v>
      </c>
      <c r="DW126" s="803"/>
      <c r="DX126" s="803"/>
      <c r="DY126" s="803"/>
      <c r="DZ126" s="804"/>
    </row>
    <row r="127" spans="1:130" s="231" customFormat="1" ht="26.25" customHeight="1">
      <c r="A127" s="831"/>
      <c r="B127" s="832"/>
      <c r="C127" s="847" t="s">
        <v>485</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459</v>
      </c>
      <c r="AB127" s="789"/>
      <c r="AC127" s="789"/>
      <c r="AD127" s="789"/>
      <c r="AE127" s="790"/>
      <c r="AF127" s="791" t="s">
        <v>462</v>
      </c>
      <c r="AG127" s="789"/>
      <c r="AH127" s="789"/>
      <c r="AI127" s="789"/>
      <c r="AJ127" s="790"/>
      <c r="AK127" s="791" t="s">
        <v>459</v>
      </c>
      <c r="AL127" s="789"/>
      <c r="AM127" s="789"/>
      <c r="AN127" s="789"/>
      <c r="AO127" s="790"/>
      <c r="AP127" s="833" t="s">
        <v>480</v>
      </c>
      <c r="AQ127" s="834"/>
      <c r="AR127" s="834"/>
      <c r="AS127" s="834"/>
      <c r="AT127" s="835"/>
      <c r="AU127" s="234"/>
      <c r="AV127" s="234"/>
      <c r="AW127" s="234"/>
      <c r="AX127" s="850" t="s">
        <v>486</v>
      </c>
      <c r="AY127" s="821"/>
      <c r="AZ127" s="821"/>
      <c r="BA127" s="821"/>
      <c r="BB127" s="821"/>
      <c r="BC127" s="821"/>
      <c r="BD127" s="821"/>
      <c r="BE127" s="822"/>
      <c r="BF127" s="820" t="s">
        <v>487</v>
      </c>
      <c r="BG127" s="821"/>
      <c r="BH127" s="821"/>
      <c r="BI127" s="821"/>
      <c r="BJ127" s="821"/>
      <c r="BK127" s="821"/>
      <c r="BL127" s="822"/>
      <c r="BM127" s="820" t="s">
        <v>488</v>
      </c>
      <c r="BN127" s="821"/>
      <c r="BO127" s="821"/>
      <c r="BP127" s="821"/>
      <c r="BQ127" s="821"/>
      <c r="BR127" s="821"/>
      <c r="BS127" s="822"/>
      <c r="BT127" s="820" t="s">
        <v>489</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490</v>
      </c>
      <c r="CQ127" s="761"/>
      <c r="CR127" s="761"/>
      <c r="CS127" s="761"/>
      <c r="CT127" s="761"/>
      <c r="CU127" s="761"/>
      <c r="CV127" s="761"/>
      <c r="CW127" s="761"/>
      <c r="CX127" s="761"/>
      <c r="CY127" s="761"/>
      <c r="CZ127" s="761"/>
      <c r="DA127" s="761"/>
      <c r="DB127" s="761"/>
      <c r="DC127" s="761"/>
      <c r="DD127" s="761"/>
      <c r="DE127" s="761"/>
      <c r="DF127" s="762"/>
      <c r="DG127" s="825" t="s">
        <v>465</v>
      </c>
      <c r="DH127" s="826"/>
      <c r="DI127" s="826"/>
      <c r="DJ127" s="826"/>
      <c r="DK127" s="826"/>
      <c r="DL127" s="826" t="s">
        <v>465</v>
      </c>
      <c r="DM127" s="826"/>
      <c r="DN127" s="826"/>
      <c r="DO127" s="826"/>
      <c r="DP127" s="826"/>
      <c r="DQ127" s="826" t="s">
        <v>480</v>
      </c>
      <c r="DR127" s="826"/>
      <c r="DS127" s="826"/>
      <c r="DT127" s="826"/>
      <c r="DU127" s="826"/>
      <c r="DV127" s="803" t="s">
        <v>480</v>
      </c>
      <c r="DW127" s="803"/>
      <c r="DX127" s="803"/>
      <c r="DY127" s="803"/>
      <c r="DZ127" s="804"/>
    </row>
    <row r="128" spans="1:130" s="231" customFormat="1" ht="26.25" customHeight="1" thickBot="1">
      <c r="A128" s="805" t="s">
        <v>491</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492</v>
      </c>
      <c r="X128" s="807"/>
      <c r="Y128" s="807"/>
      <c r="Z128" s="808"/>
      <c r="AA128" s="809">
        <v>7706</v>
      </c>
      <c r="AB128" s="810"/>
      <c r="AC128" s="810"/>
      <c r="AD128" s="810"/>
      <c r="AE128" s="811"/>
      <c r="AF128" s="812">
        <v>7806</v>
      </c>
      <c r="AG128" s="810"/>
      <c r="AH128" s="810"/>
      <c r="AI128" s="810"/>
      <c r="AJ128" s="811"/>
      <c r="AK128" s="812">
        <v>7805</v>
      </c>
      <c r="AL128" s="810"/>
      <c r="AM128" s="810"/>
      <c r="AN128" s="810"/>
      <c r="AO128" s="811"/>
      <c r="AP128" s="813"/>
      <c r="AQ128" s="814"/>
      <c r="AR128" s="814"/>
      <c r="AS128" s="814"/>
      <c r="AT128" s="815"/>
      <c r="AU128" s="234"/>
      <c r="AV128" s="234"/>
      <c r="AW128" s="234"/>
      <c r="AX128" s="816" t="s">
        <v>493</v>
      </c>
      <c r="AY128" s="817"/>
      <c r="AZ128" s="817"/>
      <c r="BA128" s="817"/>
      <c r="BB128" s="817"/>
      <c r="BC128" s="817"/>
      <c r="BD128" s="817"/>
      <c r="BE128" s="818"/>
      <c r="BF128" s="795" t="s">
        <v>465</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494</v>
      </c>
      <c r="CQ128" s="739"/>
      <c r="CR128" s="739"/>
      <c r="CS128" s="739"/>
      <c r="CT128" s="739"/>
      <c r="CU128" s="739"/>
      <c r="CV128" s="739"/>
      <c r="CW128" s="739"/>
      <c r="CX128" s="739"/>
      <c r="CY128" s="739"/>
      <c r="CZ128" s="739"/>
      <c r="DA128" s="739"/>
      <c r="DB128" s="739"/>
      <c r="DC128" s="739"/>
      <c r="DD128" s="739"/>
      <c r="DE128" s="739"/>
      <c r="DF128" s="740"/>
      <c r="DG128" s="799" t="s">
        <v>462</v>
      </c>
      <c r="DH128" s="800"/>
      <c r="DI128" s="800"/>
      <c r="DJ128" s="800"/>
      <c r="DK128" s="800"/>
      <c r="DL128" s="800" t="s">
        <v>174</v>
      </c>
      <c r="DM128" s="800"/>
      <c r="DN128" s="800"/>
      <c r="DO128" s="800"/>
      <c r="DP128" s="800"/>
      <c r="DQ128" s="800" t="s">
        <v>174</v>
      </c>
      <c r="DR128" s="800"/>
      <c r="DS128" s="800"/>
      <c r="DT128" s="800"/>
      <c r="DU128" s="800"/>
      <c r="DV128" s="801" t="s">
        <v>465</v>
      </c>
      <c r="DW128" s="801"/>
      <c r="DX128" s="801"/>
      <c r="DY128" s="801"/>
      <c r="DZ128" s="802"/>
    </row>
    <row r="129" spans="1:131" s="231" customFormat="1" ht="26.25" customHeight="1">
      <c r="A129" s="783" t="s">
        <v>108</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495</v>
      </c>
      <c r="X129" s="786"/>
      <c r="Y129" s="786"/>
      <c r="Z129" s="787"/>
      <c r="AA129" s="788">
        <v>1382643</v>
      </c>
      <c r="AB129" s="789"/>
      <c r="AC129" s="789"/>
      <c r="AD129" s="789"/>
      <c r="AE129" s="790"/>
      <c r="AF129" s="791">
        <v>1398839</v>
      </c>
      <c r="AG129" s="789"/>
      <c r="AH129" s="789"/>
      <c r="AI129" s="789"/>
      <c r="AJ129" s="790"/>
      <c r="AK129" s="791">
        <v>1488745</v>
      </c>
      <c r="AL129" s="789"/>
      <c r="AM129" s="789"/>
      <c r="AN129" s="789"/>
      <c r="AO129" s="790"/>
      <c r="AP129" s="792"/>
      <c r="AQ129" s="793"/>
      <c r="AR129" s="793"/>
      <c r="AS129" s="793"/>
      <c r="AT129" s="794"/>
      <c r="AU129" s="235"/>
      <c r="AV129" s="235"/>
      <c r="AW129" s="235"/>
      <c r="AX129" s="760" t="s">
        <v>496</v>
      </c>
      <c r="AY129" s="761"/>
      <c r="AZ129" s="761"/>
      <c r="BA129" s="761"/>
      <c r="BB129" s="761"/>
      <c r="BC129" s="761"/>
      <c r="BD129" s="761"/>
      <c r="BE129" s="762"/>
      <c r="BF129" s="779" t="s">
        <v>437</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c r="A130" s="783" t="s">
        <v>497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498</v>
      </c>
      <c r="X130" s="786"/>
      <c r="Y130" s="786"/>
      <c r="Z130" s="787"/>
      <c r="AA130" s="788">
        <v>170424</v>
      </c>
      <c r="AB130" s="789"/>
      <c r="AC130" s="789"/>
      <c r="AD130" s="789"/>
      <c r="AE130" s="790"/>
      <c r="AF130" s="791">
        <v>193044</v>
      </c>
      <c r="AG130" s="789"/>
      <c r="AH130" s="789"/>
      <c r="AI130" s="789"/>
      <c r="AJ130" s="790"/>
      <c r="AK130" s="791">
        <v>204253</v>
      </c>
      <c r="AL130" s="789"/>
      <c r="AM130" s="789"/>
      <c r="AN130" s="789"/>
      <c r="AO130" s="790"/>
      <c r="AP130" s="792"/>
      <c r="AQ130" s="793"/>
      <c r="AR130" s="793"/>
      <c r="AS130" s="793"/>
      <c r="AT130" s="794"/>
      <c r="AU130" s="235"/>
      <c r="AV130" s="235"/>
      <c r="AW130" s="235"/>
      <c r="AX130" s="760" t="s">
        <v>499</v>
      </c>
      <c r="AY130" s="761"/>
      <c r="AZ130" s="761"/>
      <c r="BA130" s="761"/>
      <c r="BB130" s="761"/>
      <c r="BC130" s="761"/>
      <c r="BD130" s="761"/>
      <c r="BE130" s="762"/>
      <c r="BF130" s="763">
        <v>6.2</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500</v>
      </c>
      <c r="X131" s="770"/>
      <c r="Y131" s="770"/>
      <c r="Z131" s="771"/>
      <c r="AA131" s="772">
        <v>1212219</v>
      </c>
      <c r="AB131" s="773"/>
      <c r="AC131" s="773"/>
      <c r="AD131" s="773"/>
      <c r="AE131" s="774"/>
      <c r="AF131" s="775">
        <v>1205795</v>
      </c>
      <c r="AG131" s="773"/>
      <c r="AH131" s="773"/>
      <c r="AI131" s="773"/>
      <c r="AJ131" s="774"/>
      <c r="AK131" s="775">
        <v>1284492</v>
      </c>
      <c r="AL131" s="773"/>
      <c r="AM131" s="773"/>
      <c r="AN131" s="773"/>
      <c r="AO131" s="774"/>
      <c r="AP131" s="776"/>
      <c r="AQ131" s="777"/>
      <c r="AR131" s="777"/>
      <c r="AS131" s="777"/>
      <c r="AT131" s="778"/>
      <c r="AU131" s="235"/>
      <c r="AV131" s="235"/>
      <c r="AW131" s="235"/>
      <c r="AX131" s="738" t="s">
        <v>501</v>
      </c>
      <c r="AY131" s="739"/>
      <c r="AZ131" s="739"/>
      <c r="BA131" s="739"/>
      <c r="BB131" s="739"/>
      <c r="BC131" s="739"/>
      <c r="BD131" s="739"/>
      <c r="BE131" s="740"/>
      <c r="BF131" s="741" t="s">
        <v>437</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c r="A132" s="747" t="s">
        <v>502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503</v>
      </c>
      <c r="W132" s="751"/>
      <c r="X132" s="751"/>
      <c r="Y132" s="751"/>
      <c r="Z132" s="752"/>
      <c r="AA132" s="753">
        <v>5.3796384980000003</v>
      </c>
      <c r="AB132" s="754"/>
      <c r="AC132" s="754"/>
      <c r="AD132" s="754"/>
      <c r="AE132" s="755"/>
      <c r="AF132" s="756">
        <v>6.9706708019999999</v>
      </c>
      <c r="AG132" s="754"/>
      <c r="AH132" s="754"/>
      <c r="AI132" s="754"/>
      <c r="AJ132" s="755"/>
      <c r="AK132" s="756">
        <v>6.5212550949999999</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504</v>
      </c>
      <c r="W133" s="730"/>
      <c r="X133" s="730"/>
      <c r="Y133" s="730"/>
      <c r="Z133" s="731"/>
      <c r="AA133" s="732">
        <v>5.5</v>
      </c>
      <c r="AB133" s="733"/>
      <c r="AC133" s="733"/>
      <c r="AD133" s="733"/>
      <c r="AE133" s="734"/>
      <c r="AF133" s="732">
        <v>5.9</v>
      </c>
      <c r="AG133" s="733"/>
      <c r="AH133" s="733"/>
      <c r="AI133" s="733"/>
      <c r="AJ133" s="734"/>
      <c r="AK133" s="732">
        <v>6.2</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XTvDh50WAw8DFitDK65jHOZvYr7h763sADfHc45EdkulJ1/Os3t8vlq9mmsMcrE6LK+ijtOsL9xnjfYECJt9og==" saltValue="8jAi+2w+3SfqzkY+t5GS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2" customWidth="1"/>
    <col min="121" max="121" width="0" style="261" hidden="1" customWidth="1"/>
    <col min="122" max="16384" width="9" style="261" hidden="1"/>
  </cols>
  <sheetData>
    <row r="1" spans="1:120">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row r="3" spans="1:120"/>
    <row r="4" spans="1:120"/>
    <row r="5" spans="1:120"/>
    <row r="6" spans="1:120"/>
    <row r="7" spans="1:120"/>
    <row r="8" spans="1:120"/>
    <row r="9" spans="1:120"/>
    <row r="10" spans="1:120"/>
    <row r="11" spans="1:120"/>
    <row r="12" spans="1:120"/>
    <row r="13" spans="1:120"/>
    <row r="14" spans="1:120"/>
    <row r="15" spans="1:120"/>
    <row r="16" spans="1:120">
      <c r="DP16" s="261"/>
    </row>
    <row r="17" spans="119:120">
      <c r="DP17" s="261"/>
    </row>
    <row r="18" spans="119:120"/>
    <row r="19" spans="119:120"/>
    <row r="20" spans="119:120">
      <c r="DO20" s="261"/>
      <c r="DP20" s="261"/>
    </row>
    <row r="21" spans="119:120">
      <c r="DP21" s="261"/>
    </row>
    <row r="22" spans="119:120"/>
    <row r="23" spans="119:120">
      <c r="DO23" s="261"/>
      <c r="DP23" s="261"/>
    </row>
    <row r="24" spans="119:120">
      <c r="DP24" s="261"/>
    </row>
    <row r="25" spans="119:120">
      <c r="DP25" s="261"/>
    </row>
    <row r="26" spans="119:120">
      <c r="DO26" s="261"/>
      <c r="DP26" s="261"/>
    </row>
    <row r="27" spans="119:120"/>
    <row r="28" spans="119:120">
      <c r="DO28" s="261"/>
      <c r="DP28" s="261"/>
    </row>
    <row r="29" spans="119:120">
      <c r="DP29" s="261"/>
    </row>
    <row r="30" spans="119:120"/>
    <row r="31" spans="119:120">
      <c r="DO31" s="261"/>
      <c r="DP31" s="261"/>
    </row>
    <row r="32" spans="119:120"/>
    <row r="33" spans="98:120">
      <c r="DO33" s="261"/>
      <c r="DP33" s="261"/>
    </row>
    <row r="34" spans="98:120">
      <c r="DM34" s="261"/>
    </row>
    <row r="35" spans="98:120">
      <c r="CT35" s="261"/>
      <c r="CU35" s="261"/>
      <c r="CV35" s="261"/>
      <c r="CY35" s="261"/>
      <c r="CZ35" s="261"/>
      <c r="DA35" s="261"/>
      <c r="DD35" s="261"/>
      <c r="DE35" s="261"/>
      <c r="DF35" s="261"/>
      <c r="DI35" s="261"/>
      <c r="DJ35" s="261"/>
      <c r="DK35" s="261"/>
      <c r="DM35" s="261"/>
      <c r="DN35" s="261"/>
      <c r="DO35" s="261"/>
      <c r="DP35" s="261"/>
    </row>
    <row r="36" spans="98:120"/>
    <row r="37" spans="98:120">
      <c r="CW37" s="261"/>
      <c r="DB37" s="261"/>
      <c r="DG37" s="261"/>
      <c r="DL37" s="261"/>
      <c r="DP37" s="261"/>
    </row>
    <row r="38" spans="98:120">
      <c r="CT38" s="261"/>
      <c r="CU38" s="261"/>
      <c r="CV38" s="261"/>
      <c r="CW38" s="261"/>
      <c r="CY38" s="261"/>
      <c r="CZ38" s="261"/>
      <c r="DA38" s="261"/>
      <c r="DB38" s="261"/>
      <c r="DD38" s="261"/>
      <c r="DE38" s="261"/>
      <c r="DF38" s="261"/>
      <c r="DG38" s="261"/>
      <c r="DI38" s="261"/>
      <c r="DJ38" s="261"/>
      <c r="DK38" s="261"/>
      <c r="DL38" s="261"/>
      <c r="DN38" s="261"/>
      <c r="DO38" s="261"/>
      <c r="DP38" s="261"/>
    </row>
    <row r="39" spans="98:120"/>
    <row r="40" spans="98:120"/>
    <row r="41" spans="98:120"/>
    <row r="42" spans="98:120"/>
    <row r="43" spans="98:120"/>
    <row r="44" spans="98:120"/>
    <row r="45" spans="98:120"/>
    <row r="46" spans="98:120"/>
    <row r="47" spans="98:120"/>
    <row r="48" spans="98:120"/>
    <row r="49" spans="22:120">
      <c r="DN49" s="261"/>
      <c r="DO49" s="261"/>
      <c r="DP49" s="26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1"/>
      <c r="CS63" s="261"/>
      <c r="CX63" s="261"/>
      <c r="DC63" s="261"/>
      <c r="DH63" s="261"/>
    </row>
    <row r="64" spans="22:120">
      <c r="V64" s="261"/>
    </row>
    <row r="65" spans="15:120">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c r="Q66" s="261"/>
      <c r="S66" s="261"/>
      <c r="U66" s="261"/>
      <c r="DM66" s="261"/>
    </row>
    <row r="67" spans="15:120">
      <c r="O67" s="261"/>
      <c r="P67" s="261"/>
      <c r="R67" s="261"/>
      <c r="T67" s="261"/>
      <c r="Y67" s="261"/>
      <c r="CT67" s="261"/>
      <c r="CV67" s="261"/>
      <c r="CW67" s="261"/>
      <c r="CY67" s="261"/>
      <c r="DA67" s="261"/>
      <c r="DB67" s="261"/>
      <c r="DD67" s="261"/>
      <c r="DF67" s="261"/>
      <c r="DG67" s="261"/>
      <c r="DI67" s="261"/>
      <c r="DK67" s="261"/>
      <c r="DL67" s="261"/>
      <c r="DN67" s="261"/>
      <c r="DO67" s="261"/>
      <c r="DP67" s="261"/>
    </row>
    <row r="68" spans="15:120"/>
    <row r="69" spans="15:120"/>
    <row r="70" spans="15:120"/>
    <row r="71" spans="15:120"/>
    <row r="72" spans="15:120">
      <c r="DP72" s="261"/>
    </row>
    <row r="73" spans="15:120">
      <c r="DP73" s="26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1"/>
      <c r="CX96" s="261"/>
      <c r="DC96" s="261"/>
      <c r="DH96" s="261"/>
    </row>
    <row r="97" spans="24:120">
      <c r="CS97" s="261"/>
      <c r="CX97" s="261"/>
      <c r="DC97" s="261"/>
      <c r="DH97" s="261"/>
      <c r="DP97" s="262" t="s">
        <v>505</v>
      </c>
    </row>
    <row r="98" spans="24:120" hidden="1">
      <c r="CS98" s="261"/>
      <c r="CX98" s="261"/>
      <c r="DC98" s="261"/>
      <c r="DH98" s="261"/>
    </row>
    <row r="99" spans="24:120" hidden="1">
      <c r="CS99" s="261"/>
      <c r="CX99" s="261"/>
      <c r="DC99" s="261"/>
      <c r="DH99" s="261"/>
    </row>
    <row r="101" spans="24:120" ht="12" hidden="1" customHeight="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c r="CU102" s="261"/>
      <c r="CZ102" s="261"/>
      <c r="DE102" s="261"/>
      <c r="DJ102" s="261"/>
      <c r="DM102" s="261"/>
    </row>
    <row r="103" spans="24:120" hidden="1">
      <c r="CT103" s="261"/>
      <c r="CV103" s="261"/>
      <c r="CW103" s="261"/>
      <c r="CY103" s="261"/>
      <c r="DA103" s="261"/>
      <c r="DB103" s="261"/>
      <c r="DD103" s="261"/>
      <c r="DF103" s="261"/>
      <c r="DG103" s="261"/>
      <c r="DI103" s="261"/>
      <c r="DK103" s="261"/>
      <c r="DL103" s="261"/>
      <c r="DM103" s="261"/>
      <c r="DN103" s="261"/>
      <c r="DO103" s="261"/>
      <c r="DP103" s="261"/>
    </row>
    <row r="104" spans="24:120" hidden="1">
      <c r="CV104" s="261"/>
      <c r="CW104" s="261"/>
      <c r="DA104" s="261"/>
      <c r="DB104" s="261"/>
      <c r="DF104" s="261"/>
      <c r="DG104" s="261"/>
      <c r="DK104" s="261"/>
      <c r="DL104" s="261"/>
      <c r="DN104" s="261"/>
      <c r="DO104" s="261"/>
      <c r="DP104" s="261"/>
    </row>
    <row r="105" spans="24:120" ht="12.75" hidden="1" customHeight="1"/>
  </sheetData>
  <sheetProtection algorithmName="SHA-512" hashValue="59kEb9bdR2DVlzFq4SK6rDCRhvCI7xbcwZWid7rVn/hs2RLfgKVLJevjiaBprVX53fdw/fq22KuXLxYfm3URfg==" saltValue="whwhxBod+DCoxk3YuLoHm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 zoomScale="130" zoomScaleNormal="130" zoomScaleSheetLayoutView="55" workbookViewId="0"/>
  </sheetViews>
  <sheetFormatPr defaultColWidth="0" defaultRowHeight="13.5" customHeight="1" zeroHeight="1"/>
  <cols>
    <col min="1" max="116" width="2.625" style="262" customWidth="1"/>
    <col min="117" max="16384" width="9" style="261" hidden="1"/>
  </cols>
  <sheetData>
    <row r="1" spans="2:116">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row r="3" spans="2:116"/>
    <row r="4" spans="2:116">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row r="7" spans="2:116"/>
    <row r="8" spans="2:116"/>
    <row r="9" spans="2:116"/>
    <row r="10" spans="2:116"/>
    <row r="11" spans="2:116"/>
    <row r="12" spans="2:116"/>
    <row r="13" spans="2:116"/>
    <row r="14" spans="2:116"/>
    <row r="15" spans="2:116"/>
    <row r="16" spans="2:116"/>
    <row r="17" spans="9:116"/>
    <row r="18" spans="9:116">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row r="20" spans="9:116"/>
    <row r="21" spans="9:116">
      <c r="DL21" s="261"/>
    </row>
    <row r="22" spans="9:116">
      <c r="DI22" s="261"/>
      <c r="DJ22" s="261"/>
      <c r="DK22" s="261"/>
      <c r="DL22" s="261"/>
    </row>
    <row r="23" spans="9:116">
      <c r="CY23" s="261"/>
      <c r="CZ23" s="261"/>
      <c r="DA23" s="261"/>
      <c r="DB23" s="261"/>
      <c r="DC23" s="261"/>
      <c r="DD23" s="261"/>
      <c r="DE23" s="261"/>
      <c r="DF23" s="261"/>
      <c r="DG23" s="261"/>
      <c r="DH23" s="261"/>
      <c r="DI23" s="261"/>
      <c r="DJ23" s="261"/>
      <c r="DK23" s="261"/>
      <c r="DL23" s="261"/>
    </row>
    <row r="24" spans="9:116"/>
    <row r="25" spans="9:116"/>
    <row r="26" spans="9:116"/>
    <row r="27" spans="9:116"/>
    <row r="28" spans="9:116"/>
    <row r="29" spans="9:116"/>
    <row r="30" spans="9:116"/>
    <row r="31" spans="9:116"/>
    <row r="32" spans="9:116"/>
    <row r="33" spans="15:116"/>
    <row r="34" spans="15:116"/>
    <row r="35" spans="15:116">
      <c r="CZ35" s="261"/>
      <c r="DA35" s="261"/>
      <c r="DB35" s="261"/>
      <c r="DC35" s="261"/>
      <c r="DD35" s="261"/>
      <c r="DE35" s="261"/>
      <c r="DF35" s="261"/>
      <c r="DG35" s="261"/>
      <c r="DH35" s="261"/>
      <c r="DI35" s="261"/>
      <c r="DJ35" s="261"/>
      <c r="DK35" s="261"/>
      <c r="DL35" s="261"/>
    </row>
    <row r="36" spans="15:116"/>
    <row r="37" spans="15:116">
      <c r="DL37" s="261"/>
    </row>
    <row r="38" spans="15:116">
      <c r="DI38" s="261"/>
      <c r="DJ38" s="261"/>
      <c r="DK38" s="261"/>
      <c r="DL38" s="261"/>
    </row>
    <row r="39" spans="15:116"/>
    <row r="40" spans="15:116"/>
    <row r="41" spans="15:116"/>
    <row r="42" spans="15:116"/>
    <row r="43" spans="15:116">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c r="DL44" s="261"/>
    </row>
    <row r="45" spans="15:116"/>
    <row r="46" spans="15:116">
      <c r="DA46" s="261"/>
      <c r="DB46" s="261"/>
      <c r="DC46" s="261"/>
      <c r="DD46" s="261"/>
      <c r="DE46" s="261"/>
      <c r="DF46" s="261"/>
      <c r="DG46" s="261"/>
      <c r="DH46" s="261"/>
      <c r="DI46" s="261"/>
      <c r="DJ46" s="261"/>
      <c r="DK46" s="261"/>
      <c r="DL46" s="261"/>
    </row>
    <row r="47" spans="15:116"/>
    <row r="48" spans="15:116"/>
    <row r="49" spans="104:116"/>
    <row r="50" spans="104:116">
      <c r="CZ50" s="261"/>
      <c r="DA50" s="261"/>
      <c r="DB50" s="261"/>
      <c r="DC50" s="261"/>
      <c r="DD50" s="261"/>
      <c r="DE50" s="261"/>
      <c r="DF50" s="261"/>
      <c r="DG50" s="261"/>
      <c r="DH50" s="261"/>
      <c r="DI50" s="261"/>
      <c r="DJ50" s="261"/>
      <c r="DK50" s="261"/>
      <c r="DL50" s="261"/>
    </row>
    <row r="51" spans="104:116"/>
    <row r="52" spans="104:116"/>
    <row r="53" spans="104:116">
      <c r="DL53" s="26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1"/>
      <c r="DD67" s="261"/>
      <c r="DE67" s="261"/>
      <c r="DF67" s="261"/>
      <c r="DG67" s="261"/>
      <c r="DH67" s="261"/>
      <c r="DI67" s="261"/>
      <c r="DJ67" s="261"/>
      <c r="DK67" s="261"/>
      <c r="DL67" s="26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MmtzcrVcxjTTpk1TMteokxeQGnVA+c1d37bf2TKexrQqfhrRw8HlS1m0TSPywtzNMwuZnYFtNvsmdTkIMC6WQ==" saltValue="JmRJNostBfgKyx+KY58O/A==" spinCount="100000" sheet="1" objects="1" scenarios="1"/>
  <dataConsolidate/>
  <phoneticPr fontId="2"/>
  <printOptions horizontalCentered="1"/>
  <pageMargins left="0" right="0" top="0.39370078740157483" bottom="0.39370078740157483" header="0.19685039370078741" footer="0.19685039370078741"/>
  <pageSetup paperSize="9" scale="46" orientation="landscape"/>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c r="AS1" s="263"/>
      <c r="AT1" s="263"/>
    </row>
    <row r="2" spans="1:46">
      <c r="AS2" s="263"/>
      <c r="AT2" s="263"/>
    </row>
    <row r="3" spans="1:46">
      <c r="AS3" s="263"/>
      <c r="AT3" s="263"/>
    </row>
    <row r="4" spans="1:46">
      <c r="AS4" s="263"/>
      <c r="AT4" s="263"/>
    </row>
    <row r="5" spans="1:46" ht="17.25">
      <c r="A5" s="264" t="s">
        <v>506</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c r="A6" s="267"/>
      <c r="AK6" s="268" t="s">
        <v>507</v>
      </c>
      <c r="AL6" s="268"/>
      <c r="AM6" s="268"/>
      <c r="AN6" s="268"/>
    </row>
    <row r="7" spans="1:46" ht="13.5" customHeight="1">
      <c r="A7" s="267"/>
      <c r="AK7" s="270"/>
      <c r="AL7" s="271"/>
      <c r="AM7" s="271"/>
      <c r="AN7" s="272"/>
      <c r="AO7" s="1142" t="s">
        <v>508</v>
      </c>
      <c r="AP7" s="273"/>
      <c r="AQ7" s="274" t="s">
        <v>509</v>
      </c>
      <c r="AR7" s="275"/>
    </row>
    <row r="8" spans="1:46">
      <c r="A8" s="267"/>
      <c r="AK8" s="276"/>
      <c r="AL8" s="277"/>
      <c r="AM8" s="277"/>
      <c r="AN8" s="278"/>
      <c r="AO8" s="1143"/>
      <c r="AP8" s="279" t="s">
        <v>510</v>
      </c>
      <c r="AQ8" s="280" t="s">
        <v>511</v>
      </c>
      <c r="AR8" s="281" t="s">
        <v>512</v>
      </c>
    </row>
    <row r="9" spans="1:46">
      <c r="A9" s="267"/>
      <c r="AK9" s="1133" t="s">
        <v>513</v>
      </c>
      <c r="AL9" s="1134"/>
      <c r="AM9" s="1134"/>
      <c r="AN9" s="1135"/>
      <c r="AO9" s="282">
        <v>673061</v>
      </c>
      <c r="AP9" s="282">
        <v>334357</v>
      </c>
      <c r="AQ9" s="283">
        <v>199723</v>
      </c>
      <c r="AR9" s="284">
        <v>67.400000000000006</v>
      </c>
    </row>
    <row r="10" spans="1:46" ht="13.5" customHeight="1">
      <c r="A10" s="267"/>
      <c r="AK10" s="1133" t="s">
        <v>514</v>
      </c>
      <c r="AL10" s="1134"/>
      <c r="AM10" s="1134"/>
      <c r="AN10" s="1135"/>
      <c r="AO10" s="285">
        <v>45195</v>
      </c>
      <c r="AP10" s="285">
        <v>22452</v>
      </c>
      <c r="AQ10" s="286">
        <v>26472</v>
      </c>
      <c r="AR10" s="287">
        <v>-15.2</v>
      </c>
    </row>
    <row r="11" spans="1:46" ht="13.5" customHeight="1">
      <c r="A11" s="267"/>
      <c r="AK11" s="1133" t="s">
        <v>515</v>
      </c>
      <c r="AL11" s="1134"/>
      <c r="AM11" s="1134"/>
      <c r="AN11" s="1135"/>
      <c r="AO11" s="285" t="s">
        <v>516</v>
      </c>
      <c r="AP11" s="285" t="s">
        <v>516</v>
      </c>
      <c r="AQ11" s="286">
        <v>1310</v>
      </c>
      <c r="AR11" s="287" t="s">
        <v>516</v>
      </c>
    </row>
    <row r="12" spans="1:46" ht="13.5" customHeight="1">
      <c r="A12" s="267"/>
      <c r="AK12" s="1133" t="s">
        <v>517</v>
      </c>
      <c r="AL12" s="1134"/>
      <c r="AM12" s="1134"/>
      <c r="AN12" s="1135"/>
      <c r="AO12" s="285" t="s">
        <v>516</v>
      </c>
      <c r="AP12" s="285" t="s">
        <v>516</v>
      </c>
      <c r="AQ12" s="286" t="s">
        <v>516</v>
      </c>
      <c r="AR12" s="287" t="s">
        <v>516</v>
      </c>
    </row>
    <row r="13" spans="1:46" ht="13.5" customHeight="1">
      <c r="A13" s="267"/>
      <c r="AK13" s="1133" t="s">
        <v>518</v>
      </c>
      <c r="AL13" s="1134"/>
      <c r="AM13" s="1134"/>
      <c r="AN13" s="1135"/>
      <c r="AO13" s="285">
        <v>22929</v>
      </c>
      <c r="AP13" s="285">
        <v>11390</v>
      </c>
      <c r="AQ13" s="286">
        <v>7770</v>
      </c>
      <c r="AR13" s="287">
        <v>46.6</v>
      </c>
    </row>
    <row r="14" spans="1:46" ht="13.5" customHeight="1">
      <c r="A14" s="267"/>
      <c r="AK14" s="1133" t="s">
        <v>519</v>
      </c>
      <c r="AL14" s="1134"/>
      <c r="AM14" s="1134"/>
      <c r="AN14" s="1135"/>
      <c r="AO14" s="285">
        <v>9829</v>
      </c>
      <c r="AP14" s="285">
        <v>4883</v>
      </c>
      <c r="AQ14" s="286">
        <v>5092</v>
      </c>
      <c r="AR14" s="287">
        <v>-4.0999999999999996</v>
      </c>
    </row>
    <row r="15" spans="1:46" ht="13.5" customHeight="1">
      <c r="A15" s="267"/>
      <c r="AK15" s="1136" t="s">
        <v>520</v>
      </c>
      <c r="AL15" s="1137"/>
      <c r="AM15" s="1137"/>
      <c r="AN15" s="1138"/>
      <c r="AO15" s="285">
        <v>-44955</v>
      </c>
      <c r="AP15" s="285">
        <v>-22332</v>
      </c>
      <c r="AQ15" s="286">
        <v>-15881</v>
      </c>
      <c r="AR15" s="287">
        <v>40.6</v>
      </c>
    </row>
    <row r="16" spans="1:46">
      <c r="A16" s="267"/>
      <c r="AK16" s="1136" t="s">
        <v>189</v>
      </c>
      <c r="AL16" s="1137"/>
      <c r="AM16" s="1137"/>
      <c r="AN16" s="1138"/>
      <c r="AO16" s="285">
        <v>706059</v>
      </c>
      <c r="AP16" s="285">
        <v>350750</v>
      </c>
      <c r="AQ16" s="286">
        <v>224486</v>
      </c>
      <c r="AR16" s="287">
        <v>56.2</v>
      </c>
    </row>
    <row r="17" spans="1:46">
      <c r="A17" s="267"/>
    </row>
    <row r="18" spans="1:46">
      <c r="A18" s="267"/>
      <c r="AQ18" s="288"/>
      <c r="AR18" s="288"/>
    </row>
    <row r="19" spans="1:46">
      <c r="A19" s="267"/>
      <c r="AK19" s="263" t="s">
        <v>521</v>
      </c>
    </row>
    <row r="20" spans="1:46">
      <c r="A20" s="267"/>
      <c r="AK20" s="289"/>
      <c r="AL20" s="290"/>
      <c r="AM20" s="290"/>
      <c r="AN20" s="291"/>
      <c r="AO20" s="292" t="s">
        <v>522</v>
      </c>
      <c r="AP20" s="293" t="s">
        <v>523</v>
      </c>
      <c r="AQ20" s="294" t="s">
        <v>524</v>
      </c>
      <c r="AR20" s="295"/>
    </row>
    <row r="21" spans="1:46" s="268" customFormat="1">
      <c r="A21" s="296"/>
      <c r="AK21" s="1139" t="s">
        <v>525</v>
      </c>
      <c r="AL21" s="1140"/>
      <c r="AM21" s="1140"/>
      <c r="AN21" s="1141"/>
      <c r="AO21" s="297">
        <v>26.83</v>
      </c>
      <c r="AP21" s="298">
        <v>20.23</v>
      </c>
      <c r="AQ21" s="299">
        <v>6.6</v>
      </c>
      <c r="AS21" s="300"/>
      <c r="AT21" s="296"/>
    </row>
    <row r="22" spans="1:46" s="268" customFormat="1">
      <c r="A22" s="296"/>
      <c r="AK22" s="1139" t="s">
        <v>526</v>
      </c>
      <c r="AL22" s="1140"/>
      <c r="AM22" s="1140"/>
      <c r="AN22" s="1141"/>
      <c r="AO22" s="301">
        <v>94.8</v>
      </c>
      <c r="AP22" s="302">
        <v>95.4</v>
      </c>
      <c r="AQ22" s="303">
        <v>-0.6</v>
      </c>
      <c r="AR22" s="288"/>
      <c r="AS22" s="300"/>
      <c r="AT22" s="296"/>
    </row>
    <row r="23" spans="1:46" s="268" customFormat="1">
      <c r="A23" s="296"/>
      <c r="AP23" s="288"/>
      <c r="AQ23" s="288"/>
      <c r="AR23" s="288"/>
      <c r="AS23" s="300"/>
      <c r="AT23" s="296"/>
    </row>
    <row r="24" spans="1:46" s="268" customFormat="1">
      <c r="A24" s="296"/>
      <c r="AP24" s="288"/>
      <c r="AQ24" s="288"/>
      <c r="AR24" s="288"/>
      <c r="AS24" s="300"/>
      <c r="AT24" s="296"/>
    </row>
    <row r="25" spans="1:46" s="268" customFormat="1">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c r="A26" s="268" t="s">
        <v>527</v>
      </c>
      <c r="AP26" s="288"/>
      <c r="AQ26" s="288"/>
      <c r="AR26" s="288"/>
    </row>
    <row r="27" spans="1:46">
      <c r="A27" s="308"/>
      <c r="AS27" s="263"/>
      <c r="AT27" s="263"/>
    </row>
    <row r="28" spans="1:46" ht="17.25">
      <c r="A28" s="264" t="s">
        <v>528</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c r="A29" s="267"/>
      <c r="AK29" s="268" t="s">
        <v>529</v>
      </c>
      <c r="AL29" s="268"/>
      <c r="AM29" s="268"/>
      <c r="AN29" s="268"/>
      <c r="AS29" s="310"/>
    </row>
    <row r="30" spans="1:46" ht="13.5" customHeight="1">
      <c r="A30" s="267"/>
      <c r="AK30" s="270"/>
      <c r="AL30" s="271"/>
      <c r="AM30" s="271"/>
      <c r="AN30" s="272"/>
      <c r="AO30" s="1142" t="s">
        <v>508</v>
      </c>
      <c r="AP30" s="273"/>
      <c r="AQ30" s="274" t="s">
        <v>509</v>
      </c>
      <c r="AR30" s="275"/>
    </row>
    <row r="31" spans="1:46">
      <c r="A31" s="267"/>
      <c r="AK31" s="276"/>
      <c r="AL31" s="277"/>
      <c r="AM31" s="277"/>
      <c r="AN31" s="278"/>
      <c r="AO31" s="1143"/>
      <c r="AP31" s="279" t="s">
        <v>510</v>
      </c>
      <c r="AQ31" s="280" t="s">
        <v>511</v>
      </c>
      <c r="AR31" s="281" t="s">
        <v>512</v>
      </c>
    </row>
    <row r="32" spans="1:46" ht="27" customHeight="1">
      <c r="A32" s="267"/>
      <c r="AK32" s="1122" t="s">
        <v>530</v>
      </c>
      <c r="AL32" s="1123"/>
      <c r="AM32" s="1123"/>
      <c r="AN32" s="1124"/>
      <c r="AO32" s="311">
        <v>269453</v>
      </c>
      <c r="AP32" s="311">
        <v>133856</v>
      </c>
      <c r="AQ32" s="312">
        <v>117380</v>
      </c>
      <c r="AR32" s="313">
        <v>14</v>
      </c>
    </row>
    <row r="33" spans="1:46" ht="13.5" customHeight="1">
      <c r="A33" s="267"/>
      <c r="AK33" s="1122" t="s">
        <v>531</v>
      </c>
      <c r="AL33" s="1123"/>
      <c r="AM33" s="1123"/>
      <c r="AN33" s="1124"/>
      <c r="AO33" s="311" t="s">
        <v>516</v>
      </c>
      <c r="AP33" s="311" t="s">
        <v>516</v>
      </c>
      <c r="AQ33" s="312" t="s">
        <v>516</v>
      </c>
      <c r="AR33" s="313" t="s">
        <v>516</v>
      </c>
    </row>
    <row r="34" spans="1:46" ht="27" customHeight="1">
      <c r="A34" s="267"/>
      <c r="AK34" s="1122" t="s">
        <v>532</v>
      </c>
      <c r="AL34" s="1123"/>
      <c r="AM34" s="1123"/>
      <c r="AN34" s="1124"/>
      <c r="AO34" s="311" t="s">
        <v>516</v>
      </c>
      <c r="AP34" s="311" t="s">
        <v>516</v>
      </c>
      <c r="AQ34" s="312" t="s">
        <v>516</v>
      </c>
      <c r="AR34" s="313" t="s">
        <v>516</v>
      </c>
    </row>
    <row r="35" spans="1:46" ht="27" customHeight="1">
      <c r="A35" s="267"/>
      <c r="AK35" s="1122" t="s">
        <v>533</v>
      </c>
      <c r="AL35" s="1123"/>
      <c r="AM35" s="1123"/>
      <c r="AN35" s="1124"/>
      <c r="AO35" s="311">
        <v>16793</v>
      </c>
      <c r="AP35" s="311">
        <v>8342</v>
      </c>
      <c r="AQ35" s="312">
        <v>31875</v>
      </c>
      <c r="AR35" s="313">
        <v>-73.8</v>
      </c>
    </row>
    <row r="36" spans="1:46" ht="27" customHeight="1">
      <c r="A36" s="267"/>
      <c r="AK36" s="1122" t="s">
        <v>534</v>
      </c>
      <c r="AL36" s="1123"/>
      <c r="AM36" s="1123"/>
      <c r="AN36" s="1124"/>
      <c r="AO36" s="311">
        <v>9577</v>
      </c>
      <c r="AP36" s="311">
        <v>4758</v>
      </c>
      <c r="AQ36" s="312">
        <v>2465</v>
      </c>
      <c r="AR36" s="313">
        <v>93</v>
      </c>
    </row>
    <row r="37" spans="1:46" ht="13.5" customHeight="1">
      <c r="A37" s="267"/>
      <c r="AK37" s="1122" t="s">
        <v>535</v>
      </c>
      <c r="AL37" s="1123"/>
      <c r="AM37" s="1123"/>
      <c r="AN37" s="1124"/>
      <c r="AO37" s="311" t="s">
        <v>516</v>
      </c>
      <c r="AP37" s="311" t="s">
        <v>516</v>
      </c>
      <c r="AQ37" s="312">
        <v>285</v>
      </c>
      <c r="AR37" s="313" t="s">
        <v>516</v>
      </c>
    </row>
    <row r="38" spans="1:46" ht="27" customHeight="1">
      <c r="A38" s="267"/>
      <c r="AK38" s="1119" t="s">
        <v>536</v>
      </c>
      <c r="AL38" s="1120"/>
      <c r="AM38" s="1120"/>
      <c r="AN38" s="1121"/>
      <c r="AO38" s="314" t="s">
        <v>516</v>
      </c>
      <c r="AP38" s="314" t="s">
        <v>516</v>
      </c>
      <c r="AQ38" s="315">
        <v>17</v>
      </c>
      <c r="AR38" s="303" t="s">
        <v>516</v>
      </c>
      <c r="AS38" s="310"/>
    </row>
    <row r="39" spans="1:46">
      <c r="A39" s="267"/>
      <c r="AK39" s="1119" t="s">
        <v>537</v>
      </c>
      <c r="AL39" s="1120"/>
      <c r="AM39" s="1120"/>
      <c r="AN39" s="1121"/>
      <c r="AO39" s="311">
        <v>-7805</v>
      </c>
      <c r="AP39" s="311">
        <v>-3877</v>
      </c>
      <c r="AQ39" s="312">
        <v>-3552</v>
      </c>
      <c r="AR39" s="313">
        <v>9.1</v>
      </c>
      <c r="AS39" s="310"/>
    </row>
    <row r="40" spans="1:46" ht="27" customHeight="1">
      <c r="A40" s="267"/>
      <c r="AK40" s="1122" t="s">
        <v>538</v>
      </c>
      <c r="AL40" s="1123"/>
      <c r="AM40" s="1123"/>
      <c r="AN40" s="1124"/>
      <c r="AO40" s="311">
        <v>-204253</v>
      </c>
      <c r="AP40" s="311">
        <v>-101467</v>
      </c>
      <c r="AQ40" s="312">
        <v>-113436</v>
      </c>
      <c r="AR40" s="313">
        <v>-10.6</v>
      </c>
      <c r="AS40" s="310"/>
    </row>
    <row r="41" spans="1:46">
      <c r="A41" s="267"/>
      <c r="AK41" s="1125" t="s">
        <v>301</v>
      </c>
      <c r="AL41" s="1126"/>
      <c r="AM41" s="1126"/>
      <c r="AN41" s="1127"/>
      <c r="AO41" s="311">
        <v>83765</v>
      </c>
      <c r="AP41" s="311">
        <v>41612</v>
      </c>
      <c r="AQ41" s="312">
        <v>35033</v>
      </c>
      <c r="AR41" s="313">
        <v>18.8</v>
      </c>
      <c r="AS41" s="310"/>
    </row>
    <row r="42" spans="1:46">
      <c r="A42" s="267"/>
      <c r="AK42" s="316" t="s">
        <v>539</v>
      </c>
      <c r="AQ42" s="288"/>
      <c r="AR42" s="288"/>
      <c r="AS42" s="310"/>
    </row>
    <row r="43" spans="1:46">
      <c r="A43" s="267"/>
      <c r="AP43" s="317"/>
      <c r="AQ43" s="288"/>
      <c r="AS43" s="310"/>
    </row>
    <row r="44" spans="1:46">
      <c r="A44" s="267"/>
      <c r="AQ44" s="288"/>
    </row>
    <row r="45" spans="1:46">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c r="A47" s="320" t="s">
        <v>540</v>
      </c>
    </row>
    <row r="48" spans="1:46">
      <c r="A48" s="267"/>
      <c r="AK48" s="321" t="s">
        <v>541</v>
      </c>
      <c r="AL48" s="321"/>
      <c r="AM48" s="321"/>
      <c r="AN48" s="321"/>
      <c r="AO48" s="321"/>
      <c r="AP48" s="321"/>
      <c r="AQ48" s="322"/>
      <c r="AR48" s="321"/>
    </row>
    <row r="49" spans="1:44" ht="13.5" customHeight="1">
      <c r="A49" s="267"/>
      <c r="AK49" s="323"/>
      <c r="AL49" s="324"/>
      <c r="AM49" s="1128" t="s">
        <v>508</v>
      </c>
      <c r="AN49" s="1130" t="s">
        <v>542</v>
      </c>
      <c r="AO49" s="1131"/>
      <c r="AP49" s="1131"/>
      <c r="AQ49" s="1131"/>
      <c r="AR49" s="1132"/>
    </row>
    <row r="50" spans="1:44">
      <c r="A50" s="267"/>
      <c r="AK50" s="325"/>
      <c r="AL50" s="326"/>
      <c r="AM50" s="1129"/>
      <c r="AN50" s="327" t="s">
        <v>543</v>
      </c>
      <c r="AO50" s="328" t="s">
        <v>544</v>
      </c>
      <c r="AP50" s="329" t="s">
        <v>545</v>
      </c>
      <c r="AQ50" s="330" t="s">
        <v>546</v>
      </c>
      <c r="AR50" s="331" t="s">
        <v>547</v>
      </c>
    </row>
    <row r="51" spans="1:44">
      <c r="A51" s="267"/>
      <c r="AK51" s="323" t="s">
        <v>548</v>
      </c>
      <c r="AL51" s="324"/>
      <c r="AM51" s="332">
        <v>596907</v>
      </c>
      <c r="AN51" s="333">
        <v>266834</v>
      </c>
      <c r="AO51" s="334">
        <v>27.1</v>
      </c>
      <c r="AP51" s="335">
        <v>237994</v>
      </c>
      <c r="AQ51" s="336">
        <v>-2.9</v>
      </c>
      <c r="AR51" s="337">
        <v>30</v>
      </c>
    </row>
    <row r="52" spans="1:44">
      <c r="A52" s="267"/>
      <c r="AK52" s="338"/>
      <c r="AL52" s="339" t="s">
        <v>549</v>
      </c>
      <c r="AM52" s="340">
        <v>233997</v>
      </c>
      <c r="AN52" s="341">
        <v>104603</v>
      </c>
      <c r="AO52" s="342">
        <v>-5.5</v>
      </c>
      <c r="AP52" s="343">
        <v>110361</v>
      </c>
      <c r="AQ52" s="344">
        <v>1.3</v>
      </c>
      <c r="AR52" s="345">
        <v>-6.8</v>
      </c>
    </row>
    <row r="53" spans="1:44">
      <c r="A53" s="267"/>
      <c r="AK53" s="323" t="s">
        <v>550</v>
      </c>
      <c r="AL53" s="324"/>
      <c r="AM53" s="332">
        <v>376936</v>
      </c>
      <c r="AN53" s="333">
        <v>173304</v>
      </c>
      <c r="AO53" s="334">
        <v>-35.1</v>
      </c>
      <c r="AP53" s="335">
        <v>267911</v>
      </c>
      <c r="AQ53" s="336">
        <v>12.6</v>
      </c>
      <c r="AR53" s="337">
        <v>-47.7</v>
      </c>
    </row>
    <row r="54" spans="1:44">
      <c r="A54" s="267"/>
      <c r="AK54" s="338"/>
      <c r="AL54" s="339" t="s">
        <v>549</v>
      </c>
      <c r="AM54" s="340">
        <v>146477</v>
      </c>
      <c r="AN54" s="341">
        <v>67346</v>
      </c>
      <c r="AO54" s="342">
        <v>-35.6</v>
      </c>
      <c r="AP54" s="343">
        <v>106425</v>
      </c>
      <c r="AQ54" s="344">
        <v>-3.6</v>
      </c>
      <c r="AR54" s="345">
        <v>-32</v>
      </c>
    </row>
    <row r="55" spans="1:44">
      <c r="A55" s="267"/>
      <c r="AK55" s="323" t="s">
        <v>551</v>
      </c>
      <c r="AL55" s="324"/>
      <c r="AM55" s="332">
        <v>439155</v>
      </c>
      <c r="AN55" s="333">
        <v>206370</v>
      </c>
      <c r="AO55" s="334">
        <v>19.100000000000001</v>
      </c>
      <c r="AP55" s="335">
        <v>228215</v>
      </c>
      <c r="AQ55" s="336">
        <v>-14.8</v>
      </c>
      <c r="AR55" s="337">
        <v>33.9</v>
      </c>
    </row>
    <row r="56" spans="1:44">
      <c r="A56" s="267"/>
      <c r="AK56" s="338"/>
      <c r="AL56" s="339" t="s">
        <v>549</v>
      </c>
      <c r="AM56" s="340">
        <v>152301</v>
      </c>
      <c r="AN56" s="341">
        <v>71570</v>
      </c>
      <c r="AO56" s="342">
        <v>6.3</v>
      </c>
      <c r="AP56" s="343">
        <v>117571</v>
      </c>
      <c r="AQ56" s="344">
        <v>10.5</v>
      </c>
      <c r="AR56" s="345">
        <v>-4.2</v>
      </c>
    </row>
    <row r="57" spans="1:44">
      <c r="A57" s="267"/>
      <c r="AK57" s="323" t="s">
        <v>552</v>
      </c>
      <c r="AL57" s="324"/>
      <c r="AM57" s="332">
        <v>660390</v>
      </c>
      <c r="AN57" s="333">
        <v>317190</v>
      </c>
      <c r="AO57" s="334">
        <v>53.7</v>
      </c>
      <c r="AP57" s="335">
        <v>264232</v>
      </c>
      <c r="AQ57" s="336">
        <v>15.8</v>
      </c>
      <c r="AR57" s="337">
        <v>37.9</v>
      </c>
    </row>
    <row r="58" spans="1:44">
      <c r="A58" s="267"/>
      <c r="AK58" s="338"/>
      <c r="AL58" s="339" t="s">
        <v>549</v>
      </c>
      <c r="AM58" s="340">
        <v>202586</v>
      </c>
      <c r="AN58" s="341">
        <v>97304</v>
      </c>
      <c r="AO58" s="342">
        <v>36</v>
      </c>
      <c r="AP58" s="343">
        <v>133959</v>
      </c>
      <c r="AQ58" s="344">
        <v>13.9</v>
      </c>
      <c r="AR58" s="345">
        <v>22.1</v>
      </c>
    </row>
    <row r="59" spans="1:44">
      <c r="A59" s="267"/>
      <c r="AK59" s="323" t="s">
        <v>553</v>
      </c>
      <c r="AL59" s="324"/>
      <c r="AM59" s="332">
        <v>807350</v>
      </c>
      <c r="AN59" s="333">
        <v>401068</v>
      </c>
      <c r="AO59" s="334">
        <v>26.4</v>
      </c>
      <c r="AP59" s="335">
        <v>263613</v>
      </c>
      <c r="AQ59" s="336">
        <v>-0.2</v>
      </c>
      <c r="AR59" s="337">
        <v>26.6</v>
      </c>
    </row>
    <row r="60" spans="1:44">
      <c r="A60" s="267"/>
      <c r="AK60" s="338"/>
      <c r="AL60" s="339" t="s">
        <v>549</v>
      </c>
      <c r="AM60" s="340">
        <v>729736</v>
      </c>
      <c r="AN60" s="341">
        <v>362512</v>
      </c>
      <c r="AO60" s="342">
        <v>272.60000000000002</v>
      </c>
      <c r="AP60" s="343">
        <v>128823</v>
      </c>
      <c r="AQ60" s="344">
        <v>-3.8</v>
      </c>
      <c r="AR60" s="345">
        <v>276.39999999999998</v>
      </c>
    </row>
    <row r="61" spans="1:44">
      <c r="A61" s="267"/>
      <c r="AK61" s="323" t="s">
        <v>554</v>
      </c>
      <c r="AL61" s="346"/>
      <c r="AM61" s="332">
        <v>576148</v>
      </c>
      <c r="AN61" s="333">
        <v>272953</v>
      </c>
      <c r="AO61" s="334">
        <v>18.2</v>
      </c>
      <c r="AP61" s="335">
        <v>252393</v>
      </c>
      <c r="AQ61" s="347">
        <v>2.1</v>
      </c>
      <c r="AR61" s="337">
        <v>16.100000000000001</v>
      </c>
    </row>
    <row r="62" spans="1:44">
      <c r="A62" s="267"/>
      <c r="AK62" s="338"/>
      <c r="AL62" s="339" t="s">
        <v>549</v>
      </c>
      <c r="AM62" s="340">
        <v>293019</v>
      </c>
      <c r="AN62" s="341">
        <v>140667</v>
      </c>
      <c r="AO62" s="342">
        <v>54.8</v>
      </c>
      <c r="AP62" s="343">
        <v>119428</v>
      </c>
      <c r="AQ62" s="344">
        <v>3.7</v>
      </c>
      <c r="AR62" s="345">
        <v>51.1</v>
      </c>
    </row>
    <row r="63" spans="1:44">
      <c r="A63" s="267"/>
    </row>
    <row r="64" spans="1:44">
      <c r="A64" s="267"/>
    </row>
    <row r="65" spans="1:46">
      <c r="A65" s="267"/>
    </row>
    <row r="66" spans="1:46">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c r="AS67" s="263"/>
      <c r="AT67" s="263"/>
    </row>
    <row r="70" spans="1:46" hidden="1"/>
    <row r="71" spans="1:46" hidden="1"/>
    <row r="72" spans="1:46" hidden="1"/>
    <row r="73" spans="1:46" hidden="1"/>
  </sheetData>
  <sheetProtection algorithmName="SHA-512" hashValue="Fqnz46/Qpjy9lCDVg5xMZMUeIOtlx8gFmtP3+EiYTTPOMgAiKNuqmyTmWKOe/+3DUcb63xCZCuH8h20up/1LIw==" saltValue="/0z5p1ElRoJ13a8OMWn7P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2" customWidth="1"/>
    <col min="126" max="16384" width="9" style="261" hidden="1"/>
  </cols>
  <sheetData>
    <row r="1" spans="2:125" ht="13.5" customHeight="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c r="B2" s="261"/>
      <c r="DG2" s="261"/>
    </row>
    <row r="3" spans="2: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row r="5" spans="2:125"/>
    <row r="6" spans="2:125"/>
    <row r="7" spans="2:125"/>
    <row r="8" spans="2:125"/>
    <row r="9" spans="2:125">
      <c r="DU9" s="261"/>
    </row>
    <row r="10" spans="2:125"/>
    <row r="11" spans="2:125"/>
    <row r="12" spans="2:125"/>
    <row r="13" spans="2:125"/>
    <row r="14" spans="2:125"/>
    <row r="15" spans="2:125"/>
    <row r="16" spans="2:125"/>
    <row r="17" spans="125:125">
      <c r="DU17" s="261"/>
    </row>
    <row r="18" spans="125:125"/>
    <row r="19" spans="125:125"/>
    <row r="20" spans="125:125">
      <c r="DU20" s="261"/>
    </row>
    <row r="21" spans="125:125">
      <c r="DU21" s="261"/>
    </row>
    <row r="22" spans="125:125"/>
    <row r="23" spans="125:125"/>
    <row r="24" spans="125:125"/>
    <row r="25" spans="125:125"/>
    <row r="26" spans="125:125"/>
    <row r="27" spans="125:125"/>
    <row r="28" spans="125:125">
      <c r="DU28" s="261"/>
    </row>
    <row r="29" spans="125:125"/>
    <row r="30" spans="125:125"/>
    <row r="31" spans="125:125"/>
    <row r="32" spans="125:125"/>
    <row r="33" spans="2:125">
      <c r="B33" s="261"/>
      <c r="G33" s="261"/>
      <c r="I33" s="261"/>
    </row>
    <row r="34" spans="2:125">
      <c r="C34" s="261"/>
      <c r="P34" s="261"/>
      <c r="DE34" s="261"/>
      <c r="DH34" s="261"/>
    </row>
    <row r="35" spans="2:125">
      <c r="D35" s="261"/>
      <c r="E35" s="261"/>
      <c r="DG35" s="261"/>
      <c r="DJ35" s="261"/>
      <c r="DP35" s="261"/>
      <c r="DQ35" s="261"/>
      <c r="DR35" s="261"/>
      <c r="DS35" s="261"/>
      <c r="DT35" s="261"/>
      <c r="DU35" s="261"/>
    </row>
    <row r="36" spans="2:12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c r="DU37" s="261"/>
    </row>
    <row r="38" spans="2:125">
      <c r="DT38" s="261"/>
      <c r="DU38" s="261"/>
    </row>
    <row r="39" spans="2:125"/>
    <row r="40" spans="2:125">
      <c r="DH40" s="261"/>
    </row>
    <row r="41" spans="2:125">
      <c r="DE41" s="261"/>
    </row>
    <row r="42" spans="2:125">
      <c r="DG42" s="261"/>
      <c r="DJ42" s="261"/>
    </row>
    <row r="43" spans="2:12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c r="DU44" s="261"/>
    </row>
    <row r="45" spans="2:125"/>
    <row r="46" spans="2:125"/>
    <row r="47" spans="2:125"/>
    <row r="48" spans="2:125">
      <c r="DT48" s="261"/>
      <c r="DU48" s="261"/>
    </row>
    <row r="49" spans="120:125">
      <c r="DU49" s="261"/>
    </row>
    <row r="50" spans="120:125">
      <c r="DU50" s="261"/>
    </row>
    <row r="51" spans="120:125">
      <c r="DP51" s="261"/>
      <c r="DQ51" s="261"/>
      <c r="DR51" s="261"/>
      <c r="DS51" s="261"/>
      <c r="DT51" s="261"/>
      <c r="DU51" s="261"/>
    </row>
    <row r="52" spans="120:125"/>
    <row r="53" spans="120:125"/>
    <row r="54" spans="120:125">
      <c r="DU54" s="261"/>
    </row>
    <row r="55" spans="120:125"/>
    <row r="56" spans="120:125"/>
    <row r="57" spans="120:125"/>
    <row r="58" spans="120:125">
      <c r="DU58" s="261"/>
    </row>
    <row r="59" spans="120:125"/>
    <row r="60" spans="120:125"/>
    <row r="61" spans="120:125"/>
    <row r="62" spans="120:125"/>
    <row r="63" spans="120:125">
      <c r="DU63" s="261"/>
    </row>
    <row r="64" spans="120:125">
      <c r="DT64" s="261"/>
      <c r="DU64" s="261"/>
    </row>
    <row r="65" spans="123:125"/>
    <row r="66" spans="123:125"/>
    <row r="67" spans="123:125"/>
    <row r="68" spans="123:125"/>
    <row r="69" spans="123:125">
      <c r="DS69" s="261"/>
      <c r="DT69" s="261"/>
      <c r="DU69" s="261"/>
    </row>
    <row r="70" spans="123:125"/>
    <row r="71" spans="123:125"/>
    <row r="72" spans="123:125"/>
    <row r="73" spans="123:125"/>
    <row r="74" spans="123:125"/>
    <row r="75" spans="123:125"/>
    <row r="76" spans="123:125"/>
    <row r="77" spans="123:125"/>
    <row r="78" spans="123:125"/>
    <row r="79" spans="123:125"/>
    <row r="80" spans="123:125"/>
    <row r="81" spans="116:125"/>
    <row r="82" spans="116:125">
      <c r="DL82" s="261"/>
    </row>
    <row r="83" spans="116:125">
      <c r="DM83" s="261"/>
      <c r="DN83" s="261"/>
      <c r="DO83" s="261"/>
      <c r="DP83" s="261"/>
      <c r="DQ83" s="261"/>
      <c r="DR83" s="261"/>
      <c r="DS83" s="261"/>
      <c r="DT83" s="261"/>
      <c r="DU83" s="261"/>
    </row>
    <row r="84" spans="116:125"/>
    <row r="85" spans="116:125"/>
    <row r="86" spans="116:125"/>
    <row r="87" spans="116:125"/>
    <row r="88" spans="116:125">
      <c r="DU88" s="261"/>
    </row>
    <row r="89" spans="116:125"/>
    <row r="90" spans="116:125"/>
    <row r="91" spans="116:125"/>
    <row r="92" spans="116:125" ht="13.5" customHeight="1"/>
    <row r="93" spans="116:125" ht="13.5" customHeight="1"/>
    <row r="94" spans="116:125" ht="13.5" customHeight="1">
      <c r="DS94" s="261"/>
      <c r="DT94" s="261"/>
      <c r="DU94" s="261"/>
    </row>
    <row r="95" spans="116:125" ht="13.5" customHeight="1">
      <c r="DU95" s="261"/>
    </row>
    <row r="96" spans="116:125" ht="13.5" customHeight="1"/>
    <row r="97" spans="124:125" ht="13.5" customHeight="1"/>
    <row r="98" spans="124:125" ht="13.5" customHeight="1"/>
    <row r="99" spans="124:125" ht="13.5" customHeight="1"/>
    <row r="100" spans="124:125" ht="13.5" customHeight="1"/>
    <row r="101" spans="124:125" ht="13.5" customHeight="1">
      <c r="DU101" s="261"/>
    </row>
    <row r="102" spans="124:125" ht="13.5" customHeight="1"/>
    <row r="103" spans="124:125" ht="13.5" customHeight="1"/>
    <row r="104" spans="124:125" ht="13.5" customHeight="1">
      <c r="DT104" s="261"/>
      <c r="DU104" s="26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1" t="s">
        <v>556</v>
      </c>
    </row>
    <row r="121" spans="125:125" ht="13.5" hidden="1" customHeight="1">
      <c r="DU121" s="261"/>
    </row>
  </sheetData>
  <sheetProtection algorithmName="SHA-512" hashValue="VFRo9nA2miPesEL51m0MJrTfKtT33JT+kKDOtct4RqDqd9MV1JBeRO2Cc6IeTFxMBgfsRzFKkSa1zg8LRC2rsA==" saltValue="2Kdp3MiMR5HF4Zib5JYeL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2" customWidth="1"/>
    <col min="126" max="142" width="0" style="261" hidden="1" customWidth="1"/>
    <col min="143"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c r="T2" s="261"/>
    </row>
    <row r="3" spans="1:12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1"/>
      <c r="G33" s="261"/>
      <c r="I33" s="261"/>
    </row>
    <row r="34" spans="2:125">
      <c r="C34" s="261"/>
      <c r="P34" s="261"/>
      <c r="R34" s="261"/>
      <c r="U34" s="261"/>
    </row>
    <row r="35" spans="2:12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c r="F36" s="261"/>
      <c r="H36" s="261"/>
      <c r="J36" s="261"/>
      <c r="K36" s="261"/>
      <c r="L36" s="261"/>
      <c r="M36" s="261"/>
      <c r="N36" s="261"/>
      <c r="O36" s="261"/>
      <c r="Q36" s="261"/>
      <c r="S36" s="261"/>
      <c r="V36" s="261"/>
    </row>
    <row r="37" spans="2:125"/>
    <row r="38" spans="2:125"/>
    <row r="39" spans="2:125"/>
    <row r="40" spans="2:125">
      <c r="U40" s="261"/>
    </row>
    <row r="41" spans="2:125">
      <c r="R41" s="261"/>
    </row>
    <row r="42" spans="2:12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c r="Q43" s="261"/>
      <c r="S43" s="261"/>
      <c r="V43" s="26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2" t="s">
        <v>557</v>
      </c>
    </row>
  </sheetData>
  <sheetProtection algorithmName="SHA-512" hashValue="ULK2Gf8Llvw6oJBCYvmCLx0oEWzaZtMUWBW4X9CLgu+Iyg4gFuQk+4uIdy+UePcunKZTjCfPj1qzungZepj88Q==" saltValue="auI/dJVoyU+1JI8jhAlaC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44" t="s">
        <v>3</v>
      </c>
      <c r="D47" s="1144"/>
      <c r="E47" s="1145"/>
      <c r="F47" s="11">
        <v>110.94</v>
      </c>
      <c r="G47" s="12">
        <v>97.71</v>
      </c>
      <c r="H47" s="12">
        <v>85.98</v>
      </c>
      <c r="I47" s="12">
        <v>81.569999999999993</v>
      </c>
      <c r="J47" s="13">
        <v>70.099999999999994</v>
      </c>
    </row>
    <row r="48" spans="2:10" ht="57.75" customHeight="1">
      <c r="B48" s="14"/>
      <c r="C48" s="1146" t="s">
        <v>4</v>
      </c>
      <c r="D48" s="1146"/>
      <c r="E48" s="1147"/>
      <c r="F48" s="15">
        <v>8.42</v>
      </c>
      <c r="G48" s="16">
        <v>7.22</v>
      </c>
      <c r="H48" s="16">
        <v>7.31</v>
      </c>
      <c r="I48" s="16">
        <v>6.57</v>
      </c>
      <c r="J48" s="17">
        <v>4.58</v>
      </c>
    </row>
    <row r="49" spans="2:10" ht="57.75" customHeight="1" thickBot="1">
      <c r="B49" s="18"/>
      <c r="C49" s="1148" t="s">
        <v>5</v>
      </c>
      <c r="D49" s="1148"/>
      <c r="E49" s="1149"/>
      <c r="F49" s="19" t="s">
        <v>563</v>
      </c>
      <c r="G49" s="20" t="s">
        <v>564</v>
      </c>
      <c r="H49" s="20" t="s">
        <v>565</v>
      </c>
      <c r="I49" s="20" t="s">
        <v>566</v>
      </c>
      <c r="J49" s="21" t="s">
        <v>567</v>
      </c>
    </row>
    <row r="50" spans="2:10" ht="13.5" customHeight="1"/>
  </sheetData>
  <sheetProtection algorithmName="SHA-512" hashValue="40FwxmzMxPsPfQZq6JMpDgBG8L+r/F+gWWNbYFX1NFj0PNMtqqSGwUO3fPBsO+WXZkrf3HUsX6kCsXj+hNobOQ==" saltValue="StUTNRwrYqDECeqeaI7x0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toho-041</dc:creator>
  <cp:lastModifiedBy> </cp:lastModifiedBy>
  <cp:lastPrinted>2022-09-22T07:46:37Z</cp:lastPrinted>
  <dcterms:created xsi:type="dcterms:W3CDTF">2022-09-22T07:46:52Z</dcterms:created>
  <dcterms:modified xsi:type="dcterms:W3CDTF">2022-09-27T07:34:36Z</dcterms:modified>
</cp:coreProperties>
</file>