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C37" i="10"/>
  <c r="BE36" i="10"/>
  <c r="AM36" i="10"/>
  <c r="C36" i="10"/>
  <c r="BE35" i="10"/>
  <c r="C35" i="10"/>
  <c r="U34" i="10"/>
  <c r="U35" i="10" s="1"/>
  <c r="U36" i="10" s="1"/>
  <c r="U37" i="10" s="1"/>
  <c r="C34" i="10"/>
  <c r="AM34" i="10" l="1"/>
  <c r="AM35" i="10" s="1"/>
  <c r="BE34" i="10"/>
  <c r="BW34" i="10" s="1"/>
  <c r="BW35" i="10" s="1"/>
  <c r="BW36" i="10" s="1"/>
  <c r="BW37" i="10" s="1"/>
  <c r="BW38" i="10" s="1"/>
  <c r="BW39" i="10" s="1"/>
  <c r="BW40" i="10" s="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alcChain>
</file>

<file path=xl/sharedStrings.xml><?xml version="1.0" encoding="utf-8"?>
<sst xmlns="http://schemas.openxmlformats.org/spreadsheetml/2006/main" count="1151" uniqueCount="624">
  <si>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</si>
  <si>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</si>
  <si>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</si>
  <si>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</si>
  <si>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</si>
  <si>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</si>
  <si>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</si>
  <si>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</si>
  <si>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</si>
  <si>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</si>
  <si>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</si>
  <si>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</si>
  <si>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</si>
  <si>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</si>
  <si>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</si>
  <si>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</si>
  <si>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</si>
  <si>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</si>
  <si>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</si>
  <si>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</si>
  <si>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</si>
  <si>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</si>
  <si>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</si>
  <si>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</si>
  <si>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</si>
  <si>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</si>
  <si>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</si>
  <si>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</si>
  <si>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</si>
  <si>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</si>
  <si>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</si>
  <si>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</si>
  <si>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</si>
  <si>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</si>
  <si>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</si>
  <si>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</si>
  <si>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</si>
  <si>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</si>
  <si>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</si>
  <si>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</si>
  <si>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</si>
  <si>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</si>
  <si>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</si>
  <si>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</si>
  <si>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</si>
  <si>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</si>
  <si>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</si>
  <si>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</si>
  <si>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</si>
  <si>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</si>
  <si>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</si>
  <si>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</si>
  <si>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</si>
  <si>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</si>
  <si>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</si>
  <si>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</si>
  <si>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</si>
  <si>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</si>
  <si>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</si>
  <si>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</si>
  <si>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</si>
  <si>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</si>
  <si>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</si>
  <si>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</si>
  <si>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</si>
  <si>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</si>
  <si>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</si>
  <si>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</si>
  <si>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</si>
  <si>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</si>
  <si>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</si>
  <si>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</si>
  <si>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</si>
  <si>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</si>
  <si>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</si>
  <si>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</si>
  <si>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</si>
  <si>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</si>
  <si>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</si>
  <si>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</si>
  <si>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</si>
  <si>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</si>
  <si>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</si>
  <si>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</si>
  <si>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</si>
  <si>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</si>
  <si>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</si>
  <si>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</si>
  <si>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</si>
  <si>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</si>
  <si>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</si>
  <si>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</si>
  <si>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</si>
  <si>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</si>
  <si>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</si>
  <si>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</si>
  <si>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</si>
  <si>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</si>
  <si>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直方市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</si>
  <si>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</si>
  <si>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</si>
  <si>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</si>
  <si>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</si>
  <si>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</si>
  <si>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</si>
  <si>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</si>
  <si>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</si>
  <si>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</si>
  <si>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</si>
  <si>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</si>
  <si>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</si>
  <si>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</si>
  <si>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</si>
  <si>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</si>
  <si>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</si>
  <si>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</si>
  <si>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</si>
  <si>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</si>
  <si>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</si>
  <si>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</si>
  <si>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</si>
  <si>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</si>
  <si>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</si>
  <si>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</si>
  <si>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</si>
  <si>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</si>
  <si>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</si>
  <si>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</si>
  <si>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</si>
  <si>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</si>
  <si>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</si>
  <si>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</si>
  <si>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</si>
  <si>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</si>
  <si>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</si>
  <si>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</si>
  <si>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</si>
  <si>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</si>
  <si>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</si>
  <si>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</si>
  <si>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</si>
  <si>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</si>
  <si>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</si>
  <si>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</si>
  <si>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</si>
  <si>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</si>
  <si>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</si>
  <si>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</si>
  <si>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</si>
  <si>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</si>
  <si>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</si>
  <si>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</si>
  <si>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</si>
  <si>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</si>
  <si>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</si>
  <si>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</si>
  <si>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</si>
  <si>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</si>
  <si>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</si>
  <si>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</si>
  <si>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</si>
  <si>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</si>
  <si>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</si>
  <si>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</si>
  <si>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</si>
  <si>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</si>
  <si>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</si>
  <si>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</si>
  <si>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</si>
  <si>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</si>
  <si>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</si>
  <si>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</si>
  <si>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</si>
  <si>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</si>
  <si>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</si>
  <si>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</si>
  <si>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</si>
  <si>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</si>
  <si>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</si>
  <si>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</si>
  <si>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</si>
  <si>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</si>
  <si>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</si>
  <si>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</si>
  <si>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</si>
  <si>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</si>
  <si>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</si>
  <si>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</si>
  <si>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</si>
  <si>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</si>
  <si>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</si>
  <si>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</si>
  <si>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</si>
  <si>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</si>
  <si>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</si>
  <si>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</si>
  <si>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</si>
  <si>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</si>
  <si>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</si>
  <si>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</si>
  <si>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</si>
  <si>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</si>
  <si>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</si>
  <si>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</si>
  <si>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</si>
  <si>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</si>
  <si>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</si>
  <si>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</si>
  <si>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</si>
  <si>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</si>
  <si>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</si>
  <si>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</si>
  <si>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</si>
  <si>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</si>
  <si>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</si>
  <si>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</si>
  <si>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</si>
  <si>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</si>
  <si>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</si>
  <si>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</si>
  <si>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</si>
  <si>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</si>
  <si>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</si>
  <si>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</si>
  <si>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</si>
  <si>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</si>
  <si>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</si>
  <si>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</si>
  <si>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</si>
  <si>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</si>
  <si>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</si>
  <si>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</si>
  <si>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</si>
  <si>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</si>
  <si>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</si>
  <si>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</si>
  <si>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</si>
  <si>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</si>
  <si>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</si>
  <si>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</si>
  <si>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</si>
  <si>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</si>
  <si>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</si>
  <si>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</si>
  <si>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　　軽自動車税</t>
    <phoneticPr fontId="5"/>
  </si>
  <si>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</si>
  <si>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</si>
  <si>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</si>
  <si>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</si>
  <si>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</si>
  <si>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</si>
  <si>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</si>
  <si>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</si>
  <si>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</si>
  <si>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</si>
  <si>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</si>
  <si>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　　入湯税</t>
    <phoneticPr fontId="5"/>
  </si>
  <si>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</si>
  <si>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</si>
  <si>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</si>
  <si>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</si>
  <si>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</si>
  <si>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</si>
  <si>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</si>
  <si>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</si>
  <si>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</si>
  <si>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</si>
  <si>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</si>
  <si>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</si>
  <si>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</si>
  <si>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</si>
  <si>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</si>
  <si>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</si>
  <si>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</si>
  <si>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</si>
  <si>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</si>
  <si>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</si>
  <si>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</si>
  <si>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</si>
  <si>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</si>
  <si>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</si>
  <si>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</si>
  <si>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</si>
  <si>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</si>
  <si>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</si>
  <si>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</si>
  <si>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</si>
  <si>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</si>
  <si>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</si>
  <si>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</si>
  <si>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</si>
  <si>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</si>
  <si>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</si>
  <si>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</si>
  <si>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</si>
  <si>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</si>
  <si>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　　うち人件費</t>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</si>
  <si>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</si>
  <si>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</si>
  <si>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</si>
  <si>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</si>
  <si>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</si>
  <si>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福岡県直方市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</si>
  <si>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</si>
  <si>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</si>
  <si>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</si>
  <si>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</si>
  <si>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</si>
  <si>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</si>
  <si>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</si>
  <si>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</si>
  <si>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</si>
  <si>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</si>
  <si>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</si>
  <si>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</si>
  <si>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</si>
  <si>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</si>
  <si>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</si>
  <si>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</si>
  <si>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</si>
  <si>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</si>
  <si>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</si>
  <si>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</si>
  <si>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同和地区住宅資金貸付事業特別会計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</si>
  <si>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</si>
  <si>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</si>
  <si>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</si>
  <si>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</si>
  <si>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</si>
  <si>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</si>
  <si>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</si>
  <si>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</si>
  <si>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</si>
  <si>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</si>
  <si>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</si>
  <si>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</si>
  <si>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</si>
  <si>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</si>
  <si>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</si>
  <si>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</si>
  <si>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</si>
  <si>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</si>
  <si>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</si>
  <si>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下水道事業会計</t>
    <phoneticPr fontId="5"/>
  </si>
  <si>
    <t>上頓野産業団地造成事業特別会計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</si>
  <si>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</si>
  <si>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</si>
  <si>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</si>
  <si>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</si>
  <si>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</si>
  <si>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</si>
  <si>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</si>
  <si>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</si>
  <si>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</si>
  <si>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</si>
  <si>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</si>
  <si>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</si>
  <si>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</si>
  <si>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</si>
  <si>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</si>
  <si>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</si>
  <si>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</si>
  <si>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</si>
  <si>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</si>
  <si>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</si>
  <si>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</si>
  <si>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</si>
  <si>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</si>
  <si>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</si>
  <si>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</si>
  <si>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</si>
  <si>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</si>
  <si>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</si>
  <si>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</si>
  <si>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</si>
  <si>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</si>
  <si>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</si>
  <si>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</si>
  <si>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</si>
  <si>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</si>
  <si>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</si>
  <si>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</si>
  <si>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</si>
  <si>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</si>
  <si>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</si>
  <si>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</si>
  <si>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</si>
  <si>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</si>
  <si>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</si>
  <si>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</si>
  <si>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</si>
  <si>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</si>
  <si>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</si>
  <si>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</si>
  <si>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</si>
  <si>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</si>
  <si>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</si>
  <si>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</si>
  <si>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</si>
  <si>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</si>
  <si>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</si>
  <si>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</si>
  <si>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</si>
  <si>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</si>
  <si>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</si>
  <si>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</si>
  <si>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</si>
  <si>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</si>
  <si>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</si>
  <si>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</si>
  <si>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</si>
  <si>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</si>
  <si>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</si>
  <si>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</si>
  <si>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</si>
  <si>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</si>
  <si>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</si>
  <si>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</si>
  <si>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</si>
  <si>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</si>
  <si>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</si>
  <si>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</si>
  <si>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</si>
  <si>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</si>
  <si>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</si>
  <si>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</si>
  <si>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</si>
  <si>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</si>
  <si>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</si>
  <si>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</si>
  <si>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</si>
  <si>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</si>
  <si>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</si>
  <si>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</si>
  <si>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</si>
  <si>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</si>
  <si>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</si>
  <si>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</si>
  <si>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</si>
  <si>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</si>
  <si>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</si>
  <si>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</si>
  <si>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</si>
  <si>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</si>
  <si>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</si>
  <si>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</si>
  <si>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</si>
  <si>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</si>
  <si>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</si>
  <si>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</si>
  <si>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</si>
  <si>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</si>
  <si>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</si>
  <si>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</si>
  <si>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</si>
  <si>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</si>
  <si>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</si>
  <si>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</si>
  <si>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</si>
  <si>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</si>
  <si>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</si>
  <si>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</si>
  <si>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</si>
  <si>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</si>
  <si>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</si>
  <si>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</si>
  <si>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</si>
  <si>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</si>
  <si>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</si>
  <si>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</si>
  <si>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</si>
  <si>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</si>
  <si>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</si>
  <si>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</si>
  <si>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</si>
  <si>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</si>
  <si>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</si>
  <si>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</si>
  <si>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</si>
  <si>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</si>
  <si>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</si>
  <si>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</si>
  <si>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</si>
  <si>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</si>
  <si>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</si>
  <si>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</si>
  <si>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</si>
  <si>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</si>
  <si>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</si>
  <si>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</si>
  <si>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</si>
  <si>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</si>
  <si>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</si>
  <si>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</si>
  <si>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</si>
  <si>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</si>
  <si>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</si>
  <si>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1.56</t>
  </si>
  <si>
    <t>一般会計</t>
  </si>
  <si>
    <t>水道事業会計</t>
  </si>
  <si>
    <t>介護保険特別会計（保険事業勘定）</t>
  </si>
  <si>
    <t>国民健康保険特別会計</t>
  </si>
  <si>
    <t>▲ 0.77</t>
  </si>
  <si>
    <t>▲ 0.27</t>
  </si>
  <si>
    <t>▲ 0.40</t>
  </si>
  <si>
    <t>下水道事業会計</t>
  </si>
  <si>
    <t>後期高齢者医療特別会計</t>
  </si>
  <si>
    <t>同和地区住宅資金貸付事業特別会計</t>
  </si>
  <si>
    <t>介護保険特別会計（介護サービス事業勘定）</t>
  </si>
  <si>
    <t>その他会計（赤字）</t>
  </si>
  <si>
    <t>その他会計（黒字）</t>
  </si>
  <si>
    <t>（百万円）</t>
    <phoneticPr fontId="5"/>
  </si>
  <si>
    <t>H28末</t>
    <phoneticPr fontId="5"/>
  </si>
  <si>
    <t>H29末</t>
    <phoneticPr fontId="5"/>
  </si>
  <si>
    <t>H30末</t>
    <phoneticPr fontId="5"/>
  </si>
  <si>
    <t>R01末</t>
    <phoneticPr fontId="5"/>
  </si>
  <si>
    <t>R02末</t>
    <phoneticPr fontId="5"/>
  </si>
  <si>
    <t>直方市・北九州市岡森用水組合（一般会計）</t>
    <rPh sb="15" eb="17">
      <t>イッパン</t>
    </rPh>
    <rPh sb="17" eb="19">
      <t>カイケイ</t>
    </rPh>
    <phoneticPr fontId="29"/>
  </si>
  <si>
    <t>直方・鞍手広域市町村圏事務組合（一般会計）</t>
  </si>
  <si>
    <t>直方・鞍手広域市町村圏事務組合（休日等急患センター事業特別会計）</t>
  </si>
  <si>
    <t>直方・鞍手広域市町村圏事務組合（消防特別会計）</t>
  </si>
  <si>
    <t>福岡県自治振興組合（一般会計）</t>
    <rPh sb="2" eb="3">
      <t>ケン</t>
    </rPh>
    <phoneticPr fontId="29"/>
  </si>
  <si>
    <t>福岡県自治振興組合（公文書館事業特別会計）</t>
    <rPh sb="2" eb="3">
      <t>ケン</t>
    </rPh>
    <rPh sb="10" eb="13">
      <t>コウブンショ</t>
    </rPh>
    <rPh sb="13" eb="14">
      <t>カン</t>
    </rPh>
    <rPh sb="14" eb="16">
      <t>ジギョウ</t>
    </rPh>
    <rPh sb="16" eb="18">
      <t>トクベツ</t>
    </rPh>
    <rPh sb="18" eb="20">
      <t>カイケイ</t>
    </rPh>
    <phoneticPr fontId="29"/>
  </si>
  <si>
    <t>福岡県後期高齢者医療広域連合（一般会計）</t>
  </si>
  <si>
    <t>福岡県後期高齢者医療広域連合（後期高齢者医療特別会計）</t>
    <rPh sb="15" eb="17">
      <t>コウキ</t>
    </rPh>
    <rPh sb="17" eb="20">
      <t>コウレイシャ</t>
    </rPh>
    <rPh sb="20" eb="22">
      <t>イリョウ</t>
    </rPh>
    <rPh sb="22" eb="24">
      <t>トクベツ</t>
    </rPh>
    <rPh sb="24" eb="26">
      <t>カイケイ</t>
    </rPh>
    <phoneticPr fontId="29"/>
  </si>
  <si>
    <t>直方文化青少年協会</t>
    <rPh sb="0" eb="2">
      <t>ノオガタ</t>
    </rPh>
    <rPh sb="2" eb="4">
      <t>ブンカ</t>
    </rPh>
    <rPh sb="4" eb="7">
      <t>セイショウネン</t>
    </rPh>
    <rPh sb="7" eb="9">
      <t>キョウカイ</t>
    </rPh>
    <phoneticPr fontId="38"/>
  </si>
  <si>
    <t>まちづくり直方</t>
    <rPh sb="5" eb="7">
      <t>ノオガタ</t>
    </rPh>
    <phoneticPr fontId="38"/>
  </si>
  <si>
    <t>直方市土地開発公社</t>
    <rPh sb="0" eb="3">
      <t>ノオガタシ</t>
    </rPh>
    <rPh sb="3" eb="5">
      <t>トチ</t>
    </rPh>
    <rPh sb="5" eb="7">
      <t>カイハツ</t>
    </rPh>
    <rPh sb="7" eb="9">
      <t>コウシャ</t>
    </rPh>
    <phoneticPr fontId="38"/>
  </si>
  <si>
    <t>直鞍情報・産業振興協会</t>
    <rPh sb="0" eb="1">
      <t>チョク</t>
    </rPh>
    <rPh sb="2" eb="4">
      <t>ジョウホウ</t>
    </rPh>
    <rPh sb="5" eb="7">
      <t>サンギョウ</t>
    </rPh>
    <rPh sb="7" eb="9">
      <t>シンコウ</t>
    </rPh>
    <rPh sb="9" eb="11">
      <t>キョウカイ</t>
    </rPh>
    <phoneticPr fontId="38"/>
  </si>
  <si>
    <t>直方市ふるさと応援基金</t>
    <phoneticPr fontId="5"/>
  </si>
  <si>
    <t>直方市排水機場等維持管理基金</t>
    <phoneticPr fontId="5"/>
  </si>
  <si>
    <t>直方市環境整備基金</t>
    <phoneticPr fontId="5"/>
  </si>
  <si>
    <t>直方いこいの村施設整備基金</t>
    <phoneticPr fontId="5"/>
  </si>
  <si>
    <t>-</t>
    <phoneticPr fontId="2"/>
  </si>
  <si>
    <t>-</t>
    <phoneticPr fontId="2"/>
  </si>
  <si>
    <t xml:space="preserve">※8：職員の状況については、令和3年地方公務員給与実態調査に基づいている。 </t>
    <phoneticPr fontId="2"/>
  </si>
  <si>
    <t>令和3年度</t>
    <phoneticPr fontId="25"/>
  </si>
  <si>
    <t>福岡県直方市</t>
    <phoneticPr fontId="25"/>
  </si>
  <si>
    <t>歳出の状況（単位 千円・％）</t>
    <phoneticPr fontId="5"/>
  </si>
  <si>
    <t>目的別歳出の状況（単位 千円・％）</t>
    <phoneticPr fontId="5"/>
  </si>
  <si>
    <t>地方譲与税</t>
    <phoneticPr fontId="5"/>
  </si>
  <si>
    <t>　法定普通税</t>
    <phoneticPr fontId="5"/>
  </si>
  <si>
    <t>-</t>
    <phoneticPr fontId="5"/>
  </si>
  <si>
    <t>　　市町村民税</t>
    <phoneticPr fontId="5"/>
  </si>
  <si>
    <t>　　　個人均等割</t>
    <phoneticPr fontId="5"/>
  </si>
  <si>
    <t>　　　所得割</t>
    <phoneticPr fontId="5"/>
  </si>
  <si>
    <t>-</t>
    <phoneticPr fontId="5"/>
  </si>
  <si>
    <t>分離課税所得割交付金</t>
    <phoneticPr fontId="25"/>
  </si>
  <si>
    <t>　　　法人均等割</t>
    <phoneticPr fontId="5"/>
  </si>
  <si>
    <t>　　　法人税割</t>
    <phoneticPr fontId="5"/>
  </si>
  <si>
    <t>　　固定資産税</t>
    <phoneticPr fontId="5"/>
  </si>
  <si>
    <t>　　　うち純固定資産税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</si>
  <si>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</si>
  <si>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</si>
  <si>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</si>
  <si>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</si>
  <si>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</si>
  <si>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</si>
  <si>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</si>
  <si>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</si>
  <si>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　法定目的税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</si>
  <si>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</si>
  <si>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</si>
  <si>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</si>
  <si>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</si>
  <si>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</si>
  <si>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</si>
  <si>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</si>
  <si>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</si>
  <si>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</si>
  <si>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</si>
  <si>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</si>
  <si>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</si>
  <si>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</si>
  <si>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</si>
  <si>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</si>
  <si>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　うち元金</t>
    <phoneticPr fontId="25"/>
  </si>
  <si>
    <t>　うち利子</t>
    <phoneticPr fontId="25"/>
  </si>
  <si>
    <t>・計</t>
    <phoneticPr fontId="5"/>
  </si>
  <si>
    <t>一時借入金利子</t>
    <phoneticPr fontId="5"/>
  </si>
  <si>
    <t>　物件費</t>
    <phoneticPr fontId="5"/>
  </si>
  <si>
    <t>　維持補修費</t>
    <phoneticPr fontId="5"/>
  </si>
  <si>
    <t>合計</t>
    <phoneticPr fontId="5"/>
  </si>
  <si>
    <t>　　うち一部事務組合負担金</t>
    <phoneticPr fontId="5"/>
  </si>
  <si>
    <t>宅地造成</t>
    <phoneticPr fontId="5"/>
  </si>
  <si>
    <t>　繰出金</t>
    <phoneticPr fontId="5"/>
  </si>
  <si>
    <t>上水道</t>
    <phoneticPr fontId="5"/>
  </si>
  <si>
    <t>　積立金</t>
    <phoneticPr fontId="5"/>
  </si>
  <si>
    <t>工業用水道</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</si>
  <si>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</si>
  <si>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</si>
  <si>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</si>
  <si>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</si>
  <si>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</si>
  <si>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</si>
  <si>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</si>
  <si>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</si>
  <si>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</si>
  <si>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</si>
  <si>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</si>
  <si>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</si>
  <si>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</si>
  <si>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</si>
  <si>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</si>
  <si>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</si>
  <si>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</si>
  <si>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直方市庁舎整備基金</t>
    <phoneticPr fontId="5"/>
  </si>
  <si>
    <t>-</t>
    <phoneticPr fontId="2"/>
  </si>
  <si>
    <t>-</t>
    <phoneticPr fontId="2"/>
  </si>
  <si>
    <t>-</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</si>
  <si>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</si>
  <si>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</si>
  <si>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</si>
  <si>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</si>
  <si>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</si>
  <si>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</si>
  <si>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</si>
  <si>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</si>
  <si>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</si>
  <si>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実質公債費比率ともに上昇傾向であり、類似団体と比較して高くなっている。主な要因としては、平成29年度から令和3年度にかけて行った汚泥再生処理センター建設事業、市営住宅建設事業に際し、合計で約26億円の地方債を発行したことが考えられる。これらの地方債の償還は令和3年度から始まったため、今後も実質公債費比率が上昇していく見込である。今後、事業についての取捨選択を厳格に行い、地方債発行の抑制に努める。  </t>
    <phoneticPr fontId="5"/>
  </si>
  <si>
    <t>実質公債費比率</t>
    <phoneticPr fontId="5"/>
  </si>
  <si>
    <t xml:space="preserve"> </t>
    <phoneticPr fontId="5"/>
  </si>
  <si>
    <t xml:space="preserve"> </t>
    <phoneticPr fontId="5"/>
  </si>
  <si>
    <t>令和元年度から大型の建設事業の財源とした地方債の新規発行が続き、将来負担比率は増加傾向である。市債残高も依然として高く、類似団体との比較においても高い水準である。有形固定資産減価償却率についても、類似団体の平均値を上回っており上昇傾向にある。主な要因としては、73.5％の学校施設、89.2％の体育館が挙げられるが、一般廃棄物処理施設の建替えを行ったことにより13％に改善したことで、伸びは緩やかである。
今後、公共施設等総合管理計画、各施設の個別施設計画に基づき、公共施設等の適正管理を進めていく。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</si>
</sst>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45945</c:v>
                </c:pt>
              </c:numCache>
            </c:numRef>
          </c:val>
          <c:smooth val="0"/>
          <c:extLst xmlns:c16r2="http://schemas.microsoft.com/office/drawing/2015/06/chart">
            <c:ext xmlns:c16="http://schemas.microsoft.com/office/drawing/2014/chart" uri="{C3380CC4-5D6E-409C-BE32-E72D297353CC}">
              <c16:uniqueId val="{00000000-5D0A-4DFA-9F37-C63CDF7F3B4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33626</c:v>
                </c:pt>
                <c:pt idx="1">
                  <c:v>35417</c:v>
                </c:pt>
                <c:pt idx="2">
                  <c:v>65194</c:v>
                </c:pt>
                <c:pt idx="3">
                  <c:v>82487</c:v>
                </c:pt>
                <c:pt idx="4">
                  <c:v>69561</c:v>
                </c:pt>
              </c:numCache>
            </c:numRef>
          </c:val>
          <c:smooth val="0"/>
          <c:extLst xmlns:c16r2="http://schemas.microsoft.com/office/drawing/2015/06/chart">
            <c:ext xmlns:c16="http://schemas.microsoft.com/office/drawing/2014/chart" uri="{C3380CC4-5D6E-409C-BE32-E72D297353CC}">
              <c16:uniqueId val="{00000001-5D0A-4DFA-9F37-C63CDF7F3B41}"/>
            </c:ext>
          </c:extLst>
        </c:ser>
        <c:dLbls>
          <c:showLegendKey val="0"/>
          <c:showVal val="0"/>
          <c:showCatName val="0"/>
          <c:showSerName val="0"/>
          <c:showPercent val="0"/>
          <c:showBubbleSize val="0"/>
        </c:dLbls>
        <c:marker val="1"/>
        <c:smooth val="0"/>
        <c:axId val="409192984"/>
        <c:axId val="494590536"/>
      </c:lineChart>
      <c:catAx>
        <c:axId val="409192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4590536"/>
        <c:crosses val="autoZero"/>
        <c:auto val="1"/>
        <c:lblAlgn val="ctr"/>
        <c:lblOffset val="100"/>
        <c:tickLblSkip val="1"/>
        <c:tickMarkSkip val="1"/>
        <c:noMultiLvlLbl val="0"/>
      </c:catAx>
      <c:valAx>
        <c:axId val="49459053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9192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0.08</c:v>
                </c:pt>
                <c:pt idx="1">
                  <c:v>0.12</c:v>
                </c:pt>
                <c:pt idx="2">
                  <c:v>0.86</c:v>
                </c:pt>
                <c:pt idx="3">
                  <c:v>7.41</c:v>
                </c:pt>
                <c:pt idx="4">
                  <c:v>14.43</c:v>
                </c:pt>
              </c:numCache>
            </c:numRef>
          </c:val>
          <c:extLst xmlns:c16r2="http://schemas.microsoft.com/office/drawing/2015/06/chart">
            <c:ext xmlns:c16="http://schemas.microsoft.com/office/drawing/2014/chart" uri="{C3380CC4-5D6E-409C-BE32-E72D297353CC}">
              <c16:uniqueId val="{00000000-73B3-4D6D-818E-BFE78B0847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23.57</c:v>
                </c:pt>
                <c:pt idx="1">
                  <c:v>23.63</c:v>
                </c:pt>
                <c:pt idx="2">
                  <c:v>23.57</c:v>
                </c:pt>
                <c:pt idx="3">
                  <c:v>22.68</c:v>
                </c:pt>
                <c:pt idx="4">
                  <c:v>22.4</c:v>
                </c:pt>
              </c:numCache>
            </c:numRef>
          </c:val>
          <c:extLst xmlns:c16r2="http://schemas.microsoft.com/office/drawing/2015/06/chart">
            <c:ext xmlns:c16="http://schemas.microsoft.com/office/drawing/2014/chart" uri="{C3380CC4-5D6E-409C-BE32-E72D297353CC}">
              <c16:uniqueId val="{00000001-73B3-4D6D-818E-BFE78B0847C9}"/>
            </c:ext>
          </c:extLst>
        </c:ser>
        <c:dLbls>
          <c:showLegendKey val="0"/>
          <c:showVal val="0"/>
          <c:showCatName val="0"/>
          <c:showSerName val="0"/>
          <c:showPercent val="0"/>
          <c:showBubbleSize val="0"/>
        </c:dLbls>
        <c:gapWidth val="250"/>
        <c:overlap val="100"/>
        <c:axId val="500676584"/>
        <c:axId val="500676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-1.56</c:v>
                </c:pt>
                <c:pt idx="1">
                  <c:v>0.04</c:v>
                </c:pt>
                <c:pt idx="2">
                  <c:v>0.77</c:v>
                </c:pt>
                <c:pt idx="3">
                  <c:v>6.62</c:v>
                </c:pt>
                <c:pt idx="4">
                  <c:v>7.2</c:v>
                </c:pt>
              </c:numCache>
            </c:numRef>
          </c:val>
          <c:smooth val="0"/>
          <c:extLst xmlns:c16r2="http://schemas.microsoft.com/office/drawing/2015/06/chart">
            <c:ext xmlns:c16="http://schemas.microsoft.com/office/drawing/2014/chart" uri="{C3380CC4-5D6E-409C-BE32-E72D297353CC}">
              <c16:uniqueId val="{00000002-73B3-4D6D-818E-BFE78B0847C9}"/>
            </c:ext>
          </c:extLst>
        </c:ser>
        <c:dLbls>
          <c:showLegendKey val="0"/>
          <c:showVal val="0"/>
          <c:showCatName val="0"/>
          <c:showSerName val="0"/>
          <c:showPercent val="0"/>
          <c:showBubbleSize val="0"/>
        </c:dLbls>
        <c:marker val="1"/>
        <c:smooth val="0"/>
        <c:axId val="500676584"/>
        <c:axId val="500676968"/>
      </c:lineChart>
      <c:catAx>
        <c:axId val="500676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0676968"/>
        <c:crosses val="autoZero"/>
        <c:auto val="1"/>
        <c:lblAlgn val="ctr"/>
        <c:lblOffset val="100"/>
        <c:tickLblSkip val="1"/>
        <c:tickMarkSkip val="1"/>
        <c:noMultiLvlLbl val="0"/>
      </c:catAx>
      <c:valAx>
        <c:axId val="500676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676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1.46</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82F-438C-9FFA-AEA265F1957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82F-438C-9FFA-AEA265F19579}"/>
            </c:ext>
          </c:extLst>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D82F-438C-9FFA-AEA265F19579}"/>
            </c:ext>
          </c:extLst>
        </c:ser>
        <c:ser>
          <c:idx val="3"/>
          <c:order val="3"/>
          <c:tx>
            <c:strRef>
              <c:f>データシート!$A$30</c:f>
              <c:strCache>
                <c:ptCount val="1"/>
                <c:pt idx="0">
                  <c:v>同和地区住宅資金貸付事業特別会計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0.03</c:v>
                </c:pt>
                <c:pt idx="6">
                  <c:v>#N/A</c:v>
                </c:pt>
                <c:pt idx="7">
                  <c:v>0.09</c:v>
                </c:pt>
                <c:pt idx="8">
                  <c:v>#N/A</c:v>
                </c:pt>
                <c:pt idx="9">
                  <c:v>0.02</c:v>
                </c:pt>
              </c:numCache>
            </c:numRef>
          </c:val>
          <c:extLst xmlns:c16r2="http://schemas.microsoft.com/office/drawing/2015/06/chart">
            <c:ext xmlns:c16="http://schemas.microsoft.com/office/drawing/2014/chart" uri="{C3380CC4-5D6E-409C-BE32-E72D297353CC}">
              <c16:uniqueId val="{00000003-D82F-438C-9FFA-AEA265F1957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0.17</c:v>
                </c:pt>
                <c:pt idx="2">
                  <c:v>#N/A</c:v>
                </c:pt>
                <c:pt idx="3">
                  <c:v>0.18</c:v>
                </c:pt>
                <c:pt idx="4">
                  <c:v>#N/A</c:v>
                </c:pt>
                <c:pt idx="5">
                  <c:v>0.16</c:v>
                </c:pt>
                <c:pt idx="6">
                  <c:v>#N/A</c:v>
                </c:pt>
                <c:pt idx="7">
                  <c:v>0.17</c:v>
                </c:pt>
                <c:pt idx="8">
                  <c:v>#N/A</c:v>
                </c:pt>
                <c:pt idx="9">
                  <c:v>0.17</c:v>
                </c:pt>
              </c:numCache>
            </c:numRef>
          </c:val>
          <c:extLst xmlns:c16r2="http://schemas.microsoft.com/office/drawing/2015/06/chart">
            <c:ext xmlns:c16="http://schemas.microsoft.com/office/drawing/2014/chart" uri="{C3380CC4-5D6E-409C-BE32-E72D297353CC}">
              <c16:uniqueId val="{00000004-D82F-438C-9FFA-AEA265F19579}"/>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#N/A</c:v>
                </c:pt>
                <c:pt idx="5">
                  <c:v>0.8</c:v>
                </c:pt>
                <c:pt idx="6">
                  <c:v>#N/A</c:v>
                </c:pt>
                <c:pt idx="7">
                  <c:v>0.88</c:v>
                </c:pt>
                <c:pt idx="8">
                  <c:v>#N/A</c:v>
                </c:pt>
                <c:pt idx="9">
                  <c:v>0.98</c:v>
                </c:pt>
              </c:numCache>
            </c:numRef>
          </c:val>
          <c:extLst xmlns:c16r2="http://schemas.microsoft.com/office/drawing/2015/06/chart">
            <c:ext xmlns:c16="http://schemas.microsoft.com/office/drawing/2014/chart" uri="{C3380CC4-5D6E-409C-BE32-E72D297353CC}">
              <c16:uniqueId val="{00000005-D82F-438C-9FFA-AEA265F1957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0.77</c:v>
                </c:pt>
                <c:pt idx="1">
                  <c:v>#N/A</c:v>
                </c:pt>
                <c:pt idx="2">
                  <c:v>0.27</c:v>
                </c:pt>
                <c:pt idx="3">
                  <c:v>#N/A</c:v>
                </c:pt>
                <c:pt idx="4">
                  <c:v>0.4</c:v>
                </c:pt>
                <c:pt idx="5">
                  <c:v>#N/A</c:v>
                </c:pt>
                <c:pt idx="6">
                  <c:v>#N/A</c:v>
                </c:pt>
                <c:pt idx="7">
                  <c:v>1.32</c:v>
                </c:pt>
                <c:pt idx="8">
                  <c:v>#N/A</c:v>
                </c:pt>
                <c:pt idx="9">
                  <c:v>1.69</c:v>
                </c:pt>
              </c:numCache>
            </c:numRef>
          </c:val>
          <c:extLst xmlns:c16r2="http://schemas.microsoft.com/office/drawing/2015/06/chart">
            <c:ext xmlns:c16="http://schemas.microsoft.com/office/drawing/2014/chart" uri="{C3380CC4-5D6E-409C-BE32-E72D297353CC}">
              <c16:uniqueId val="{00000006-D82F-438C-9FFA-AEA265F19579}"/>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0.88</c:v>
                </c:pt>
                <c:pt idx="2">
                  <c:v>#N/A</c:v>
                </c:pt>
                <c:pt idx="3">
                  <c:v>0.92</c:v>
                </c:pt>
                <c:pt idx="4">
                  <c:v>#N/A</c:v>
                </c:pt>
                <c:pt idx="5">
                  <c:v>1.64</c:v>
                </c:pt>
                <c:pt idx="6">
                  <c:v>#N/A</c:v>
                </c:pt>
                <c:pt idx="7">
                  <c:v>2.1800000000000002</c:v>
                </c:pt>
                <c:pt idx="8">
                  <c:v>#N/A</c:v>
                </c:pt>
                <c:pt idx="9">
                  <c:v>1.76</c:v>
                </c:pt>
              </c:numCache>
            </c:numRef>
          </c:val>
          <c:extLst xmlns:c16r2="http://schemas.microsoft.com/office/drawing/2015/06/chart">
            <c:ext xmlns:c16="http://schemas.microsoft.com/office/drawing/2014/chart" uri="{C3380CC4-5D6E-409C-BE32-E72D297353CC}">
              <c16:uniqueId val="{00000007-D82F-438C-9FFA-AEA265F1957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14.66</c:v>
                </c:pt>
                <c:pt idx="2">
                  <c:v>#N/A</c:v>
                </c:pt>
                <c:pt idx="3">
                  <c:v>14.21</c:v>
                </c:pt>
                <c:pt idx="4">
                  <c:v>#N/A</c:v>
                </c:pt>
                <c:pt idx="5">
                  <c:v>14.8</c:v>
                </c:pt>
                <c:pt idx="6">
                  <c:v>#N/A</c:v>
                </c:pt>
                <c:pt idx="7">
                  <c:v>14.53</c:v>
                </c:pt>
                <c:pt idx="8">
                  <c:v>#N/A</c:v>
                </c:pt>
                <c:pt idx="9">
                  <c:v>13.83</c:v>
                </c:pt>
              </c:numCache>
            </c:numRef>
          </c:val>
          <c:extLst xmlns:c16r2="http://schemas.microsoft.com/office/drawing/2015/06/chart">
            <c:ext xmlns:c16="http://schemas.microsoft.com/office/drawing/2014/chart" uri="{C3380CC4-5D6E-409C-BE32-E72D297353CC}">
              <c16:uniqueId val="{00000008-D82F-438C-9FFA-AEA265F1957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7.0000000000000007E-2</c:v>
                </c:pt>
                <c:pt idx="2">
                  <c:v>#N/A</c:v>
                </c:pt>
                <c:pt idx="3">
                  <c:v>0.11</c:v>
                </c:pt>
                <c:pt idx="4">
                  <c:v>#N/A</c:v>
                </c:pt>
                <c:pt idx="5">
                  <c:v>0.82</c:v>
                </c:pt>
                <c:pt idx="6">
                  <c:v>#N/A</c:v>
                </c:pt>
                <c:pt idx="7">
                  <c:v>7.32</c:v>
                </c:pt>
                <c:pt idx="8">
                  <c:v>#N/A</c:v>
                </c:pt>
                <c:pt idx="9">
                  <c:v>14.39</c:v>
                </c:pt>
              </c:numCache>
            </c:numRef>
          </c:val>
          <c:extLst xmlns:c16r2="http://schemas.microsoft.com/office/drawing/2015/06/chart">
            <c:ext xmlns:c16="http://schemas.microsoft.com/office/drawing/2014/chart" uri="{C3380CC4-5D6E-409C-BE32-E72D297353CC}">
              <c16:uniqueId val="{00000009-D82F-438C-9FFA-AEA265F19579}"/>
            </c:ext>
          </c:extLst>
        </c:ser>
        <c:dLbls>
          <c:showLegendKey val="0"/>
          <c:showVal val="0"/>
          <c:showCatName val="0"/>
          <c:showSerName val="0"/>
          <c:showPercent val="0"/>
          <c:showBubbleSize val="0"/>
        </c:dLbls>
        <c:gapWidth val="150"/>
        <c:overlap val="100"/>
        <c:axId val="494271176"/>
        <c:axId val="494271560"/>
      </c:barChart>
      <c:catAx>
        <c:axId val="494271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271560"/>
        <c:crosses val="autoZero"/>
        <c:auto val="1"/>
        <c:lblAlgn val="ctr"/>
        <c:lblOffset val="100"/>
        <c:tickLblSkip val="1"/>
        <c:tickMarkSkip val="1"/>
        <c:noMultiLvlLbl val="0"/>
      </c:catAx>
      <c:valAx>
        <c:axId val="494271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271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2030</c:v>
                </c:pt>
                <c:pt idx="5">
                  <c:v>2015</c:v>
                </c:pt>
                <c:pt idx="8">
                  <c:v>1961</c:v>
                </c:pt>
                <c:pt idx="11">
                  <c:v>1926</c:v>
                </c:pt>
                <c:pt idx="14">
                  <c:v>1906</c:v>
                </c:pt>
              </c:numCache>
            </c:numRef>
          </c:val>
          <c:extLst xmlns:c16r2="http://schemas.microsoft.com/office/drawing/2015/06/chart">
            <c:ext xmlns:c16="http://schemas.microsoft.com/office/drawing/2014/chart" uri="{C3380CC4-5D6E-409C-BE32-E72D297353CC}">
              <c16:uniqueId val="{00000000-15F4-47C6-B365-BD613D4DF26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5F4-47C6-B365-BD613D4DF26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15F4-47C6-B365-BD613D4DF26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5F4-47C6-B365-BD613D4DF26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712</c:v>
                </c:pt>
                <c:pt idx="3">
                  <c:v>667</c:v>
                </c:pt>
                <c:pt idx="6">
                  <c:v>704</c:v>
                </c:pt>
                <c:pt idx="9">
                  <c:v>731</c:v>
                </c:pt>
                <c:pt idx="12">
                  <c:v>715</c:v>
                </c:pt>
              </c:numCache>
            </c:numRef>
          </c:val>
          <c:extLst xmlns:c16r2="http://schemas.microsoft.com/office/drawing/2015/06/chart">
            <c:ext xmlns:c16="http://schemas.microsoft.com/office/drawing/2014/chart" uri="{C3380CC4-5D6E-409C-BE32-E72D297353CC}">
              <c16:uniqueId val="{00000004-15F4-47C6-B365-BD613D4DF26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5F4-47C6-B365-BD613D4DF26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5F4-47C6-B365-BD613D4DF26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2078</c:v>
                </c:pt>
                <c:pt idx="3">
                  <c:v>1972</c:v>
                </c:pt>
                <c:pt idx="6">
                  <c:v>1857</c:v>
                </c:pt>
                <c:pt idx="9">
                  <c:v>1914</c:v>
                </c:pt>
                <c:pt idx="12">
                  <c:v>1970</c:v>
                </c:pt>
              </c:numCache>
            </c:numRef>
          </c:val>
          <c:extLst xmlns:c16r2="http://schemas.microsoft.com/office/drawing/2015/06/chart">
            <c:ext xmlns:c16="http://schemas.microsoft.com/office/drawing/2014/chart" uri="{C3380CC4-5D6E-409C-BE32-E72D297353CC}">
              <c16:uniqueId val="{00000007-15F4-47C6-B365-BD613D4DF266}"/>
            </c:ext>
          </c:extLst>
        </c:ser>
        <c:dLbls>
          <c:showLegendKey val="0"/>
          <c:showVal val="0"/>
          <c:showCatName val="0"/>
          <c:showSerName val="0"/>
          <c:showPercent val="0"/>
          <c:showBubbleSize val="0"/>
        </c:dLbls>
        <c:gapWidth val="100"/>
        <c:overlap val="100"/>
        <c:axId val="409985752"/>
        <c:axId val="409986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761</c:v>
                </c:pt>
                <c:pt idx="2">
                  <c:v>#N/A</c:v>
                </c:pt>
                <c:pt idx="3">
                  <c:v>#N/A</c:v>
                </c:pt>
                <c:pt idx="4">
                  <c:v>625</c:v>
                </c:pt>
                <c:pt idx="5">
                  <c:v>#N/A</c:v>
                </c:pt>
                <c:pt idx="6">
                  <c:v>#N/A</c:v>
                </c:pt>
                <c:pt idx="7">
                  <c:v>601</c:v>
                </c:pt>
                <c:pt idx="8">
                  <c:v>#N/A</c:v>
                </c:pt>
                <c:pt idx="9">
                  <c:v>#N/A</c:v>
                </c:pt>
                <c:pt idx="10">
                  <c:v>720</c:v>
                </c:pt>
                <c:pt idx="11">
                  <c:v>#N/A</c:v>
                </c:pt>
                <c:pt idx="12">
                  <c:v>#N/A</c:v>
                </c:pt>
                <c:pt idx="13">
                  <c:v>780</c:v>
                </c:pt>
                <c:pt idx="14">
                  <c:v>#N/A</c:v>
                </c:pt>
              </c:numCache>
            </c:numRef>
          </c:val>
          <c:smooth val="0"/>
          <c:extLst xmlns:c16r2="http://schemas.microsoft.com/office/drawing/2015/06/chart">
            <c:ext xmlns:c16="http://schemas.microsoft.com/office/drawing/2014/chart" uri="{C3380CC4-5D6E-409C-BE32-E72D297353CC}">
              <c16:uniqueId val="{00000008-15F4-47C6-B365-BD613D4DF266}"/>
            </c:ext>
          </c:extLst>
        </c:ser>
        <c:dLbls>
          <c:showLegendKey val="0"/>
          <c:showVal val="0"/>
          <c:showCatName val="0"/>
          <c:showSerName val="0"/>
          <c:showPercent val="0"/>
          <c:showBubbleSize val="0"/>
        </c:dLbls>
        <c:marker val="1"/>
        <c:smooth val="0"/>
        <c:axId val="409985752"/>
        <c:axId val="409986136"/>
      </c:lineChart>
      <c:catAx>
        <c:axId val="409985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9986136"/>
        <c:crosses val="autoZero"/>
        <c:auto val="1"/>
        <c:lblAlgn val="ctr"/>
        <c:lblOffset val="100"/>
        <c:tickLblSkip val="1"/>
        <c:tickMarkSkip val="1"/>
        <c:noMultiLvlLbl val="0"/>
      </c:catAx>
      <c:valAx>
        <c:axId val="409986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985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19312</c:v>
                </c:pt>
                <c:pt idx="5">
                  <c:v>19181</c:v>
                </c:pt>
                <c:pt idx="8">
                  <c:v>19361</c:v>
                </c:pt>
                <c:pt idx="11">
                  <c:v>20034</c:v>
                </c:pt>
                <c:pt idx="14">
                  <c:v>19738</c:v>
                </c:pt>
              </c:numCache>
            </c:numRef>
          </c:val>
          <c:extLst xmlns:c16r2="http://schemas.microsoft.com/office/drawing/2015/06/chart">
            <c:ext xmlns:c16="http://schemas.microsoft.com/office/drawing/2014/chart" uri="{C3380CC4-5D6E-409C-BE32-E72D297353CC}">
              <c16:uniqueId val="{00000000-1D5F-4756-A631-F3FDE9BB413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5240</c:v>
                </c:pt>
                <c:pt idx="5">
                  <c:v>5239</c:v>
                </c:pt>
                <c:pt idx="8">
                  <c:v>5252</c:v>
                </c:pt>
                <c:pt idx="11">
                  <c:v>5453</c:v>
                </c:pt>
                <c:pt idx="14">
                  <c:v>5318</c:v>
                </c:pt>
              </c:numCache>
            </c:numRef>
          </c:val>
          <c:extLst xmlns:c16r2="http://schemas.microsoft.com/office/drawing/2015/06/chart">
            <c:ext xmlns:c16="http://schemas.microsoft.com/office/drawing/2014/chart" uri="{C3380CC4-5D6E-409C-BE32-E72D297353CC}">
              <c16:uniqueId val="{00000001-1D5F-4756-A631-F3FDE9BB413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4298</c:v>
                </c:pt>
                <c:pt idx="5">
                  <c:v>4851</c:v>
                </c:pt>
                <c:pt idx="8">
                  <c:v>4881</c:v>
                </c:pt>
                <c:pt idx="11">
                  <c:v>4779</c:v>
                </c:pt>
                <c:pt idx="14">
                  <c:v>5005</c:v>
                </c:pt>
              </c:numCache>
            </c:numRef>
          </c:val>
          <c:extLst xmlns:c16r2="http://schemas.microsoft.com/office/drawing/2015/06/chart">
            <c:ext xmlns:c16="http://schemas.microsoft.com/office/drawing/2014/chart" uri="{C3380CC4-5D6E-409C-BE32-E72D297353CC}">
              <c16:uniqueId val="{00000002-1D5F-4756-A631-F3FDE9BB413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D5F-4756-A631-F3FDE9BB413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D5F-4756-A631-F3FDE9BB413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D5F-4756-A631-F3FDE9BB413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2827</c:v>
                </c:pt>
                <c:pt idx="3">
                  <c:v>2613</c:v>
                </c:pt>
                <c:pt idx="6">
                  <c:v>2523</c:v>
                </c:pt>
                <c:pt idx="9">
                  <c:v>2515</c:v>
                </c:pt>
                <c:pt idx="12">
                  <c:v>2441</c:v>
                </c:pt>
              </c:numCache>
            </c:numRef>
          </c:val>
          <c:extLst xmlns:c16r2="http://schemas.microsoft.com/office/drawing/2015/06/chart">
            <c:ext xmlns:c16="http://schemas.microsoft.com/office/drawing/2014/chart" uri="{C3380CC4-5D6E-409C-BE32-E72D297353CC}">
              <c16:uniqueId val="{00000006-1D5F-4756-A631-F3FDE9BB413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1D5F-4756-A631-F3FDE9BB413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11682</c:v>
                </c:pt>
                <c:pt idx="3">
                  <c:v>11872</c:v>
                </c:pt>
                <c:pt idx="6">
                  <c:v>11119</c:v>
                </c:pt>
                <c:pt idx="9">
                  <c:v>10960</c:v>
                </c:pt>
                <c:pt idx="12">
                  <c:v>10630</c:v>
                </c:pt>
              </c:numCache>
            </c:numRef>
          </c:val>
          <c:extLst xmlns:c16r2="http://schemas.microsoft.com/office/drawing/2015/06/chart">
            <c:ext xmlns:c16="http://schemas.microsoft.com/office/drawing/2014/chart" uri="{C3380CC4-5D6E-409C-BE32-E72D297353CC}">
              <c16:uniqueId val="{00000008-1D5F-4756-A631-F3FDE9BB413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442</c:v>
                </c:pt>
                <c:pt idx="3">
                  <c:v>443</c:v>
                </c:pt>
                <c:pt idx="6">
                  <c:v>418</c:v>
                </c:pt>
                <c:pt idx="9">
                  <c:v>391</c:v>
                </c:pt>
                <c:pt idx="12">
                  <c:v>391</c:v>
                </c:pt>
              </c:numCache>
            </c:numRef>
          </c:val>
          <c:extLst xmlns:c16r2="http://schemas.microsoft.com/office/drawing/2015/06/chart">
            <c:ext xmlns:c16="http://schemas.microsoft.com/office/drawing/2014/chart" uri="{C3380CC4-5D6E-409C-BE32-E72D297353CC}">
              <c16:uniqueId val="{00000009-1D5F-4756-A631-F3FDE9BB413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20627</c:v>
                </c:pt>
                <c:pt idx="3">
                  <c:v>20691</c:v>
                </c:pt>
                <c:pt idx="6">
                  <c:v>21777</c:v>
                </c:pt>
                <c:pt idx="9">
                  <c:v>23509</c:v>
                </c:pt>
                <c:pt idx="12">
                  <c:v>24206</c:v>
                </c:pt>
              </c:numCache>
            </c:numRef>
          </c:val>
          <c:extLst xmlns:c16r2="http://schemas.microsoft.com/office/drawing/2015/06/chart">
            <c:ext xmlns:c16="http://schemas.microsoft.com/office/drawing/2014/chart" uri="{C3380CC4-5D6E-409C-BE32-E72D297353CC}">
              <c16:uniqueId val="{0000000A-1D5F-4756-A631-F3FDE9BB4136}"/>
            </c:ext>
          </c:extLst>
        </c:ser>
        <c:dLbls>
          <c:showLegendKey val="0"/>
          <c:showVal val="0"/>
          <c:showCatName val="0"/>
          <c:showSerName val="0"/>
          <c:showPercent val="0"/>
          <c:showBubbleSize val="0"/>
        </c:dLbls>
        <c:gapWidth val="100"/>
        <c:overlap val="100"/>
        <c:axId val="491954984"/>
        <c:axId val="491954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6728</c:v>
                </c:pt>
                <c:pt idx="2">
                  <c:v>#N/A</c:v>
                </c:pt>
                <c:pt idx="3">
                  <c:v>#N/A</c:v>
                </c:pt>
                <c:pt idx="4">
                  <c:v>6348</c:v>
                </c:pt>
                <c:pt idx="5">
                  <c:v>#N/A</c:v>
                </c:pt>
                <c:pt idx="6">
                  <c:v>#N/A</c:v>
                </c:pt>
                <c:pt idx="7">
                  <c:v>6343</c:v>
                </c:pt>
                <c:pt idx="8">
                  <c:v>#N/A</c:v>
                </c:pt>
                <c:pt idx="9">
                  <c:v>#N/A</c:v>
                </c:pt>
                <c:pt idx="10">
                  <c:v>7109</c:v>
                </c:pt>
                <c:pt idx="11">
                  <c:v>#N/A</c:v>
                </c:pt>
                <c:pt idx="12">
                  <c:v>#N/A</c:v>
                </c:pt>
                <c:pt idx="13">
                  <c:v>7608</c:v>
                </c:pt>
                <c:pt idx="14">
                  <c:v>#N/A</c:v>
                </c:pt>
              </c:numCache>
            </c:numRef>
          </c:val>
          <c:smooth val="0"/>
          <c:extLst xmlns:c16r2="http://schemas.microsoft.com/office/drawing/2015/06/chart">
            <c:ext xmlns:c16="http://schemas.microsoft.com/office/drawing/2014/chart" uri="{C3380CC4-5D6E-409C-BE32-E72D297353CC}">
              <c16:uniqueId val="{0000000B-1D5F-4756-A631-F3FDE9BB4136}"/>
            </c:ext>
          </c:extLst>
        </c:ser>
        <c:dLbls>
          <c:showLegendKey val="0"/>
          <c:showVal val="0"/>
          <c:showCatName val="0"/>
          <c:showSerName val="0"/>
          <c:showPercent val="0"/>
          <c:showBubbleSize val="0"/>
        </c:dLbls>
        <c:marker val="1"/>
        <c:smooth val="0"/>
        <c:axId val="491954984"/>
        <c:axId val="491954200"/>
      </c:lineChart>
      <c:catAx>
        <c:axId val="491954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1954200"/>
        <c:crosses val="autoZero"/>
        <c:auto val="1"/>
        <c:lblAlgn val="ctr"/>
        <c:lblOffset val="100"/>
        <c:tickLblSkip val="1"/>
        <c:tickMarkSkip val="1"/>
        <c:noMultiLvlLbl val="0"/>
      </c:catAx>
      <c:valAx>
        <c:axId val="491954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954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3094</c:v>
                </c:pt>
                <c:pt idx="1">
                  <c:v>3099</c:v>
                </c:pt>
                <c:pt idx="2">
                  <c:v>3108</c:v>
                </c:pt>
              </c:numCache>
            </c:numRef>
          </c:val>
          <c:extLst xmlns:c16r2="http://schemas.microsoft.com/office/drawing/2015/06/chart">
            <c:ext xmlns:c16="http://schemas.microsoft.com/office/drawing/2014/chart" uri="{C3380CC4-5D6E-409C-BE32-E72D297353CC}">
              <c16:uniqueId val="{00000000-667F-41F8-9EB2-5A77945C48D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c:v>
                </c:pt>
                <c:pt idx="1">
                  <c:v>1</c:v>
                </c:pt>
                <c:pt idx="2">
                  <c:v>227</c:v>
                </c:pt>
              </c:numCache>
            </c:numRef>
          </c:val>
          <c:extLst xmlns:c16r2="http://schemas.microsoft.com/office/drawing/2015/06/chart">
            <c:ext xmlns:c16="http://schemas.microsoft.com/office/drawing/2014/chart" uri="{C3380CC4-5D6E-409C-BE32-E72D297353CC}">
              <c16:uniqueId val="{00000001-667F-41F8-9EB2-5A77945C48D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1784</c:v>
                </c:pt>
                <c:pt idx="1">
                  <c:v>1685</c:v>
                </c:pt>
                <c:pt idx="2">
                  <c:v>1676</c:v>
                </c:pt>
              </c:numCache>
            </c:numRef>
          </c:val>
          <c:extLst xmlns:c16r2="http://schemas.microsoft.com/office/drawing/2015/06/chart">
            <c:ext xmlns:c16="http://schemas.microsoft.com/office/drawing/2014/chart" uri="{C3380CC4-5D6E-409C-BE32-E72D297353CC}">
              <c16:uniqueId val="{00000002-667F-41F8-9EB2-5A77945C48D8}"/>
            </c:ext>
          </c:extLst>
        </c:ser>
        <c:dLbls>
          <c:showLegendKey val="0"/>
          <c:showVal val="0"/>
          <c:showCatName val="0"/>
          <c:showSerName val="0"/>
          <c:showPercent val="0"/>
          <c:showBubbleSize val="0"/>
        </c:dLbls>
        <c:gapWidth val="120"/>
        <c:overlap val="100"/>
        <c:axId val="491953416"/>
        <c:axId val="491953808"/>
      </c:barChart>
      <c:catAx>
        <c:axId val="491953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1953808"/>
        <c:crosses val="autoZero"/>
        <c:auto val="1"/>
        <c:lblAlgn val="ctr"/>
        <c:lblOffset val="100"/>
        <c:tickLblSkip val="1"/>
        <c:tickMarkSkip val="1"/>
        <c:noMultiLvlLbl val="0"/>
      </c:catAx>
      <c:valAx>
        <c:axId val="4919538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1953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619-49A2-A54B-30A31FB79C95}"/>
                </c:ext>
                <c:ext xmlns:c15="http://schemas.microsoft.com/office/drawing/2012/chart" uri="{CE6537A1-D6FC-4f65-9D91-7224C49458BB}">
                  <c15:dlblFieldTable>
                    <c15:dlblFTEntry>
                      <c15:txfldGUID>{0B24807C-D4E1-42CB-B34B-C74CD38262A2}</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619-49A2-A54B-30A31FB79C95}"/>
                </c:ext>
                <c:ext xmlns:c15="http://schemas.microsoft.com/office/drawing/2012/chart" uri="{CE6537A1-D6FC-4f65-9D91-7224C49458BB}">
                  <c15:dlblFieldTable>
                    <c15:dlblFTEntry>
                      <c15:txfldGUID>{04CE0077-F1B2-4E70-88BE-5C3A049D58FA}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619-49A2-A54B-30A31FB79C95}"/>
                </c:ext>
                <c:ext xmlns:c15="http://schemas.microsoft.com/office/drawing/2012/chart" uri="{CE6537A1-D6FC-4f65-9D91-7224C49458BB}">
                  <c15:dlblFieldTable>
                    <c15:dlblFTEntry>
                      <c15:txfldGUID>{C7B99C66-22B9-46F6-97A4-97A6F56DC04A}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619-49A2-A54B-30A31FB79C95}"/>
                </c:ext>
                <c:ext xmlns:c15="http://schemas.microsoft.com/office/drawing/2012/chart" uri="{CE6537A1-D6FC-4f65-9D91-7224C49458BB}">
                  <c15:dlblFieldTable>
                    <c15:dlblFTEntry>
                      <c15:txfldGUID>{81894006-01AB-43C0-856E-CAEFE357F708}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619-49A2-A54B-30A31FB79C95}"/>
                </c:ext>
                <c:ext xmlns:c15="http://schemas.microsoft.com/office/drawing/2012/chart" uri="{CE6537A1-D6FC-4f65-9D91-7224C49458BB}">
                  <c15:dlblFieldTable>
                    <c15:dlblFTEntry>
                      <c15:txfldGUID>{7E9A669C-FAE7-4824-A0BA-D4F6CA2F1FA2}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619-49A2-A54B-30A31FB79C95}"/>
                </c:ext>
                <c:ext xmlns:c15="http://schemas.microsoft.com/office/drawing/2012/chart" uri="{CE6537A1-D6FC-4f65-9D91-7224C49458BB}">
                  <c15:dlblFieldTable>
                    <c15:dlblFTEntry>
                      <c15:txfldGUID>{A01FE723-92AC-40BF-B4BA-B5503B549597}</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619-49A2-A54B-30A31FB79C95}"/>
                </c:ext>
                <c:ext xmlns:c15="http://schemas.microsoft.com/office/drawing/2012/chart" uri="{CE6537A1-D6FC-4f65-9D91-7224C49458BB}">
                  <c15:dlblFieldTable>
                    <c15:dlblFTEntry>
                      <c15:txfldGUID>{1861A9DE-3385-483F-A83B-D307EACAD00E}</c15:txfldGUID>
                      <c15:f>公会計指標分析・財政指標組合せ分析表!$CF$50</c15:f>
                      <c15:dlblFieldTableCache>
                        <c:ptCount val="1"/>
                        <c:pt idx="0">
                          <c:v>R01</c:v>
                        </c:pt>
                      </c15:dlblFieldTableCache>
                    </c15:dlblFTEntry>
                  </c15:dlblFieldTable>
                  <c15:showDataLabelsRange val="0"/>
                </c:ext>
              </c:extLst>
            </c:dLbl>
            <c:dLbl>
              <c:idx val="24"/>
              <c:layout>
                <c:manualLayout>
                  <c:x val="-2.4619710212964611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619-49A2-A54B-30A31FB79C95}"/>
                </c:ext>
                <c:ext xmlns:c15="http://schemas.microsoft.com/office/drawing/2012/chart" uri="{CE6537A1-D6FC-4f65-9D91-7224C49458BB}">
                  <c15:dlblFieldTable>
                    <c15:dlblFTEntry>
                      <c15:txfldGUID>{433CD69B-4008-4492-A2EF-13B6D4149FA4}</c15:txfldGUID>
                      <c15:f>公会計指標分析・財政指標組合せ分析表!$CN$50</c15:f>
                      <c15:dlblFieldTableCache>
                        <c:ptCount val="1"/>
                        <c:pt idx="0">
                          <c:v>R02</c:v>
                        </c:pt>
                      </c15:dlblFieldTableCache>
                    </c15:dlblFTEntry>
                  </c15:dlblFieldTable>
                  <c15:showDataLabelsRange val="0"/>
                </c:ext>
              </c:extLst>
            </c:dLbl>
            <c:dLbl>
              <c:idx val="32"/>
              <c:layout>
                <c:manualLayout>
                  <c:x val="-3.9411791087503742E-2"/>
                  <c:y val="-6.473904210586517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619-49A2-A54B-30A31FB79C95}"/>
                </c:ext>
                <c:ext xmlns:c15="http://schemas.microsoft.com/office/drawing/2012/chart" uri="{CE6537A1-D6FC-4f65-9D91-7224C49458BB}">
                  <c15:dlblFieldTable>
                    <c15:dlblFTEntry>
                      <c15:txfldGUID>{BEC28DD0-2CA7-43D4-B466-5D297FC697AE}</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c:v>
                </c:pt>
                <c:pt idx="8">
                  <c:v>62.2</c:v>
                </c:pt>
                <c:pt idx="16">
                  <c:v>63.1</c:v>
                </c:pt>
                <c:pt idx="24">
                  <c:v>63.3</c:v>
                </c:pt>
                <c:pt idx="32">
                  <c:v>63.4</c:v>
                </c:pt>
              </c:numCache>
            </c:numRef>
          </c:xVal>
          <c:yVal>
            <c:numRef>
              <c:f>公会計指標分析・財政指標組合せ分析表!$BP$51:$DC$51</c:f>
              <c:numCache>
                <c:formatCode>#,##0.0;"▲ "#,##0.0</c:formatCode>
                <c:ptCount val="40"/>
                <c:pt idx="0">
                  <c:v>58.9</c:v>
                </c:pt>
                <c:pt idx="8">
                  <c:v>55.8</c:v>
                </c:pt>
                <c:pt idx="16">
                  <c:v>55.2</c:v>
                </c:pt>
                <c:pt idx="24">
                  <c:v>59</c:v>
                </c:pt>
                <c:pt idx="32">
                  <c:v>61.8</c:v>
                </c:pt>
              </c:numCache>
            </c:numRef>
          </c:yVal>
          <c:smooth val="0"/>
          <c:extLst xmlns:c16r2="http://schemas.microsoft.com/office/drawing/2015/06/chart">
            <c:ext xmlns:c16="http://schemas.microsoft.com/office/drawing/2014/chart" uri="{C3380CC4-5D6E-409C-BE32-E72D297353CC}">
              <c16:uniqueId val="{00000009-D619-49A2-A54B-30A31FB79C9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19-49A2-A54B-30A31FB79C95}"/>
                </c:ext>
                <c:ext xmlns:c15="http://schemas.microsoft.com/office/drawing/2012/chart" uri="{CE6537A1-D6FC-4f65-9D91-7224C49458BB}">
                  <c15:dlblFieldTable>
                    <c15:dlblFTEntry>
                      <c15:txfldGUID>{E5939584-9784-4F92-8EB8-956103131F8C}</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619-49A2-A54B-30A31FB79C95}"/>
                </c:ext>
                <c:ext xmlns:c15="http://schemas.microsoft.com/office/drawing/2012/chart" uri="{CE6537A1-D6FC-4f65-9D91-7224C49458BB}">
                  <c15:dlblFieldTable>
                    <c15:dlblFTEntry>
                      <c15:txfldGUID>{BE2571FE-9239-4096-ABC3-FF629436CC43}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619-49A2-A54B-30A31FB79C95}"/>
                </c:ext>
                <c:ext xmlns:c15="http://schemas.microsoft.com/office/drawing/2012/chart" uri="{CE6537A1-D6FC-4f65-9D91-7224C49458BB}">
                  <c15:dlblFieldTable>
                    <c15:dlblFTEntry>
                      <c15:txfldGUID>{CEEF9192-B785-4F5D-ACFE-315891DDD89B}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619-49A2-A54B-30A31FB79C95}"/>
                </c:ext>
                <c:ext xmlns:c15="http://schemas.microsoft.com/office/drawing/2012/chart" uri="{CE6537A1-D6FC-4f65-9D91-7224C49458BB}">
                  <c15:dlblFieldTable>
                    <c15:dlblFTEntry>
                      <c15:txfldGUID>{411809B3-3D21-428F-9BC9-3AB78D9245B8}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619-49A2-A54B-30A31FB79C95}"/>
                </c:ext>
                <c:ext xmlns:c15="http://schemas.microsoft.com/office/drawing/2012/chart" uri="{CE6537A1-D6FC-4f65-9D91-7224C49458BB}">
                  <c15:dlblFieldTable>
                    <c15:dlblFTEntry>
                      <c15:txfldGUID>{04CDC2EF-5961-436A-9670-3C95A30B0A65}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619-49A2-A54B-30A31FB79C95}"/>
                </c:ext>
                <c:ext xmlns:c15="http://schemas.microsoft.com/office/drawing/2012/chart" uri="{CE6537A1-D6FC-4f65-9D91-7224C49458BB}">
                  <c15:dlblFieldTable>
                    <c15:dlblFTEntry>
                      <c15:txfldGUID>{EA1C4C1A-1714-4086-BD15-7086F0A9F762}</c15:txfldGUID>
                      <c15:f>公会計指標分析・財政指標組合せ分析表!$BX$50</c15:f>
                      <c15:dlblFieldTableCache>
                        <c:ptCount val="1"/>
                        <c:pt idx="0">
                          <c:v>H30</c:v>
                        </c:pt>
                      </c15:dlblFieldTableCache>
                    </c15:dlblFTEntry>
                  </c15:dlblFieldTable>
                  <c15:showDataLabelsRange val="0"/>
                </c:ext>
              </c:extLst>
            </c:dLbl>
            <c:dLbl>
              <c:idx val="16"/>
              <c:layout>
                <c:manualLayout>
                  <c:x val="-2.4619710212964611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619-49A2-A54B-30A31FB79C95}"/>
                </c:ext>
                <c:ext xmlns:c15="http://schemas.microsoft.com/office/drawing/2012/chart" uri="{CE6537A1-D6FC-4f65-9D91-7224C49458BB}">
                  <c15:dlblFieldTable>
                    <c15:dlblFTEntry>
                      <c15:txfldGUID>{909FCB74-8DFC-4E9F-B97C-E765C3102FAD}</c15:txfldGUID>
                      <c15:f>公会計指標分析・財政指標組合せ分析表!$CF$50</c15:f>
                      <c15:dlblFieldTableCache>
                        <c:ptCount val="1"/>
                        <c:pt idx="0">
                          <c:v>R01</c:v>
                        </c:pt>
                      </c15:dlblFieldTableCache>
                    </c15:dlblFTEntry>
                  </c15:dlblFieldTable>
                  <c15:showDataLabelsRange val="0"/>
                </c:ext>
              </c:extLst>
            </c:dLbl>
            <c:dLbl>
              <c:idx val="24"/>
              <c:layout>
                <c:manualLayout>
                  <c:x val="-3.9411791087503777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619-49A2-A54B-30A31FB79C95}"/>
                </c:ext>
                <c:ext xmlns:c15="http://schemas.microsoft.com/office/drawing/2012/chart" uri="{CE6537A1-D6FC-4f65-9D91-7224C49458BB}">
                  <c15:dlblFieldTable>
                    <c15:dlblFTEntry>
                      <c15:txfldGUID>{DA104A0C-07EC-4175-9C7F-E13939686CAE}</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619-49A2-A54B-30A31FB79C95}"/>
                </c:ext>
                <c:ext xmlns:c15="http://schemas.microsoft.com/office/drawing/2012/chart" uri="{CE6537A1-D6FC-4f65-9D91-7224C49458BB}">
                  <c15:dlblFieldTable>
                    <c15:dlblFTEntry>
                      <c15:txfldGUID>{26695D13-E587-4C9E-BD75-3BAAC7CD74B5}</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63.2</c:v>
                </c:pt>
              </c:numCache>
            </c:numRef>
          </c:xVal>
          <c:yVal>
            <c:numRef>
              <c:f>公会計指標分析・財政指標組合せ分析表!$BP$55:$DC$55</c:f>
              <c:numCache>
                <c:formatCode>#,##0.0;"▲ "#,##0.0</c:formatCode>
                <c:ptCount val="40"/>
                <c:pt idx="0">
                  <c:v>31.3</c:v>
                </c:pt>
                <c:pt idx="8">
                  <c:v>25.3</c:v>
                </c:pt>
                <c:pt idx="16">
                  <c:v>25.5</c:v>
                </c:pt>
                <c:pt idx="24">
                  <c:v>25.1</c:v>
                </c:pt>
                <c:pt idx="32">
                  <c:v>11.2</c:v>
                </c:pt>
              </c:numCache>
            </c:numRef>
          </c:yVal>
          <c:smooth val="0"/>
          <c:extLst xmlns:c16r2="http://schemas.microsoft.com/office/drawing/2015/06/chart">
            <c:ext xmlns:c16="http://schemas.microsoft.com/office/drawing/2014/chart" uri="{C3380CC4-5D6E-409C-BE32-E72D297353CC}">
              <c16:uniqueId val="{00000013-D619-49A2-A54B-30A31FB79C95}"/>
            </c:ext>
          </c:extLst>
        </c:ser>
        <c:dLbls>
          <c:showLegendKey val="0"/>
          <c:showVal val="1"/>
          <c:showCatName val="0"/>
          <c:showSerName val="0"/>
          <c:showPercent val="0"/>
          <c:showBubbleSize val="0"/>
        </c:dLbls>
        <c:axId val="491955376"/>
        <c:axId val="491955768"/>
      </c:scatterChart>
      <c:valAx>
        <c:axId val="491955376"/>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1955768"/>
        <c:crosses val="autoZero"/>
        <c:crossBetween val="midCat"/>
      </c:valAx>
      <c:valAx>
        <c:axId val="491955768"/>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19553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3B3-4FD7-B755-A5E70F70D4DF}"/>
                </c:ext>
                <c:ext xmlns:c15="http://schemas.microsoft.com/office/drawing/2012/chart" uri="{CE6537A1-D6FC-4f65-9D91-7224C49458BB}">
                  <c15:dlblFieldTable>
                    <c15:dlblFTEntry>
                      <c15:txfldGUID>{7F1C06FF-487B-4023-956B-6850AB27846D}</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3B3-4FD7-B755-A5E70F70D4DF}"/>
                </c:ext>
                <c:ext xmlns:c15="http://schemas.microsoft.com/office/drawing/2012/chart" uri="{CE6537A1-D6FC-4f65-9D91-7224C49458BB}">
                  <c15:dlblFieldTable>
                    <c15:dlblFTEntry>
                      <c15:txfldGUID>{A07B0B0A-EF4B-455C-A709-BFB29B17E5E9}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3B3-4FD7-B755-A5E70F70D4DF}"/>
                </c:ext>
                <c:ext xmlns:c15="http://schemas.microsoft.com/office/drawing/2012/chart" uri="{CE6537A1-D6FC-4f65-9D91-7224C49458BB}">
                  <c15:dlblFieldTable>
                    <c15:dlblFTEntry>
                      <c15:txfldGUID>{333001C5-9ED9-492F-805E-A023DB6ACA42}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3B3-4FD7-B755-A5E70F70D4DF}"/>
                </c:ext>
                <c:ext xmlns:c15="http://schemas.microsoft.com/office/drawing/2012/chart" uri="{CE6537A1-D6FC-4f65-9D91-7224C49458BB}">
                  <c15:dlblFieldTable>
                    <c15:dlblFTEntry>
                      <c15:txfldGUID>{F4E86736-D101-437F-BF33-7459C08EC915}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3B3-4FD7-B755-A5E70F70D4DF}"/>
                </c:ext>
                <c:ext xmlns:c15="http://schemas.microsoft.com/office/drawing/2012/chart" uri="{CE6537A1-D6FC-4f65-9D91-7224C49458BB}">
                  <c15:dlblFieldTable>
                    <c15:dlblFTEntry>
                      <c15:txfldGUID>{F74930C7-68BC-4917-B357-91FF12FAB712}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3B3-4FD7-B755-A5E70F70D4DF}"/>
                </c:ext>
                <c:ext xmlns:c15="http://schemas.microsoft.com/office/drawing/2012/chart" uri="{CE6537A1-D6FC-4f65-9D91-7224C49458BB}">
                  <c15:dlblFieldTable>
                    <c15:dlblFTEntry>
                      <c15:txfldGUID>{FD87337C-D9ED-41FF-91B2-6B6E139A565D}</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3B3-4FD7-B755-A5E70F70D4DF}"/>
                </c:ext>
                <c:ext xmlns:c15="http://schemas.microsoft.com/office/drawing/2012/chart" uri="{CE6537A1-D6FC-4f65-9D91-7224C49458BB}">
                  <c15:dlblFieldTable>
                    <c15:dlblFTEntry>
                      <c15:txfldGUID>{49FF91E4-0404-4C8D-BD84-78845002458E}</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3B3-4FD7-B755-A5E70F70D4DF}"/>
                </c:ext>
                <c:ext xmlns:c15="http://schemas.microsoft.com/office/drawing/2012/chart" uri="{CE6537A1-D6FC-4f65-9D91-7224C49458BB}">
                  <c15:dlblFieldTable>
                    <c15:dlblFTEntry>
                      <c15:txfldGUID>{076910A5-1FB4-47CE-AAC0-E546CEA6E3F3}</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3B3-4FD7-B755-A5E70F70D4DF}"/>
                </c:ext>
                <c:ext xmlns:c15="http://schemas.microsoft.com/office/drawing/2012/chart" uri="{CE6537A1-D6FC-4f65-9D91-7224C49458BB}">
                  <c15:dlblFieldTable>
                    <c15:dlblFTEntry>
                      <c15:txfldGUID>{6841C962-7F05-496D-80C2-D4D06DFB07AC}</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6.7</c:v>
                </c:pt>
                <c:pt idx="16">
                  <c:v>5.7</c:v>
                </c:pt>
                <c:pt idx="24">
                  <c:v>5.5</c:v>
                </c:pt>
                <c:pt idx="32">
                  <c:v>5.8</c:v>
                </c:pt>
              </c:numCache>
            </c:numRef>
          </c:xVal>
          <c:yVal>
            <c:numRef>
              <c:f>公会計指標分析・財政指標組合せ分析表!$BP$73:$DC$73</c:f>
              <c:numCache>
                <c:formatCode>#,##0.0;"▲ "#,##0.0</c:formatCode>
                <c:ptCount val="40"/>
                <c:pt idx="0">
                  <c:v>58.9</c:v>
                </c:pt>
                <c:pt idx="8">
                  <c:v>55.8</c:v>
                </c:pt>
                <c:pt idx="16">
                  <c:v>55.2</c:v>
                </c:pt>
                <c:pt idx="24">
                  <c:v>59</c:v>
                </c:pt>
                <c:pt idx="32">
                  <c:v>61.8</c:v>
                </c:pt>
              </c:numCache>
            </c:numRef>
          </c:yVal>
          <c:smooth val="0"/>
          <c:extLst xmlns:c16r2="http://schemas.microsoft.com/office/drawing/2015/06/chart">
            <c:ext xmlns:c16="http://schemas.microsoft.com/office/drawing/2014/chart" uri="{C3380CC4-5D6E-409C-BE32-E72D297353CC}">
              <c16:uniqueId val="{00000009-73B3-4FD7-B755-A5E70F70D4D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3B3-4FD7-B755-A5E70F70D4DF}"/>
                </c:ext>
                <c:ext xmlns:c15="http://schemas.microsoft.com/office/drawing/2012/chart" uri="{CE6537A1-D6FC-4f65-9D91-7224C49458BB}">
                  <c15:dlblFieldTable>
                    <c15:dlblFTEntry>
                      <c15:txfldGUID>{87F19E61-DD72-4E30-8FFC-8173EF8B613C}</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3B3-4FD7-B755-A5E70F70D4DF}"/>
                </c:ext>
                <c:ext xmlns:c15="http://schemas.microsoft.com/office/drawing/2012/chart" uri="{CE6537A1-D6FC-4f65-9D91-7224C49458BB}">
                  <c15:dlblFieldTable>
                    <c15:dlblFTEntry>
                      <c15:txfldGUID>{B8D19F09-A417-4F01-BDA1-522EF19D0C5C}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3B3-4FD7-B755-A5E70F70D4DF}"/>
                </c:ext>
                <c:ext xmlns:c15="http://schemas.microsoft.com/office/drawing/2012/chart" uri="{CE6537A1-D6FC-4f65-9D91-7224C49458BB}">
                  <c15:dlblFieldTable>
                    <c15:dlblFTEntry>
                      <c15:txfldGUID>{51D3BCF0-9CAB-41AE-907C-E6241F43D8C6}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3B3-4FD7-B755-A5E70F70D4DF}"/>
                </c:ext>
                <c:ext xmlns:c15="http://schemas.microsoft.com/office/drawing/2012/chart" uri="{CE6537A1-D6FC-4f65-9D91-7224C49458BB}">
                  <c15:dlblFieldTable>
                    <c15:dlblFTEntry>
                      <c15:txfldGUID>{B5884010-39C8-4B08-A234-65B1C73CF22C}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3B3-4FD7-B755-A5E70F70D4DF}"/>
                </c:ext>
                <c:ext xmlns:c15="http://schemas.microsoft.com/office/drawing/2012/chart" uri="{CE6537A1-D6FC-4f65-9D91-7224C49458BB}">
                  <c15:dlblFieldTable>
                    <c15:dlblFTEntry>
                      <c15:txfldGUID>{86FE5CD8-D43D-4173-8A97-D5E25A26CC73}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3B3-4FD7-B755-A5E70F70D4DF}"/>
                </c:ext>
                <c:ext xmlns:c15="http://schemas.microsoft.com/office/drawing/2012/chart" uri="{CE6537A1-D6FC-4f65-9D91-7224C49458BB}">
                  <c15:dlblFieldTable>
                    <c15:dlblFTEntry>
                      <c15:txfldGUID>{467BEA5B-8A49-4E44-A523-F288857C4A6A}</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3B3-4FD7-B755-A5E70F70D4DF}"/>
                </c:ext>
                <c:ext xmlns:c15="http://schemas.microsoft.com/office/drawing/2012/chart" uri="{CE6537A1-D6FC-4f65-9D91-7224C49458BB}">
                  <c15:dlblFieldTable>
                    <c15:dlblFTEntry>
                      <c15:txfldGUID>{EDD5DF89-BEB3-47DF-BF8D-522C8E83A86B}</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3B3-4FD7-B755-A5E70F70D4DF}"/>
                </c:ext>
                <c:ext xmlns:c15="http://schemas.microsoft.com/office/drawing/2012/chart" uri="{CE6537A1-D6FC-4f65-9D91-7224C49458BB}">
                  <c15:dlblFieldTable>
                    <c15:dlblFTEntry>
                      <c15:txfldGUID>{9FAEC05C-6242-49EB-B9A2-FF21DDE6D779}</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3B3-4FD7-B755-A5E70F70D4DF}"/>
                </c:ext>
                <c:ext xmlns:c15="http://schemas.microsoft.com/office/drawing/2012/chart" uri="{CE6537A1-D6FC-4f65-9D91-7224C49458BB}">
                  <c15:dlblFieldTable>
                    <c15:dlblFTEntry>
                      <c15:txfldGUID>{02E237F7-CC00-4344-B3E4-5AC75FF2FD3C}</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5.7</c:v>
                </c:pt>
              </c:numCache>
            </c:numRef>
          </c:xVal>
          <c:yVal>
            <c:numRef>
              <c:f>公会計指標分析・財政指標組合せ分析表!$BP$77:$DC$77</c:f>
              <c:numCache>
                <c:formatCode>#,##0.0;"▲ "#,##0.0</c:formatCode>
                <c:ptCount val="40"/>
                <c:pt idx="0">
                  <c:v>31.3</c:v>
                </c:pt>
                <c:pt idx="8">
                  <c:v>25.3</c:v>
                </c:pt>
                <c:pt idx="16">
                  <c:v>25.5</c:v>
                </c:pt>
                <c:pt idx="24">
                  <c:v>25.1</c:v>
                </c:pt>
                <c:pt idx="32">
                  <c:v>11.2</c:v>
                </c:pt>
              </c:numCache>
            </c:numRef>
          </c:yVal>
          <c:smooth val="0"/>
          <c:extLst xmlns:c16r2="http://schemas.microsoft.com/office/drawing/2015/06/chart">
            <c:ext xmlns:c16="http://schemas.microsoft.com/office/drawing/2014/chart" uri="{C3380CC4-5D6E-409C-BE32-E72D297353CC}">
              <c16:uniqueId val="{00000013-73B3-4FD7-B755-A5E70F70D4DF}"/>
            </c:ext>
          </c:extLst>
        </c:ser>
        <c:dLbls>
          <c:showLegendKey val="0"/>
          <c:showVal val="1"/>
          <c:showCatName val="0"/>
          <c:showSerName val="0"/>
          <c:showPercent val="0"/>
          <c:showBubbleSize val="0"/>
        </c:dLbls>
        <c:axId val="503849024"/>
        <c:axId val="503854120"/>
      </c:scatterChart>
      <c:valAx>
        <c:axId val="503849024"/>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3854120"/>
        <c:crosses val="autoZero"/>
        <c:crossBetween val="midCat"/>
      </c:valAx>
      <c:valAx>
        <c:axId val="50385412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38490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福岡県直方市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・大型の建設事業の財源とした地方債の償還が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年度から順次</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開始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しており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元利</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償還金が増加（元金＋</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71</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円、利子</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した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・地方交付税の基準財政需要額へ算入される公債費に係る償還額、臨時財政対策債が減少したことにより、算入公債費の額は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円減少した。</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下水道事業の償還額が年々増加しており、普通会計においても大型建設事業の償還開始により今後も増加が見込まれている。地方債の発行と償還のバランスを考慮しながら財政運営することによって、継続的な改善を図っていく。</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福岡県直方市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普通会計の地方債残高は、平成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年度以降</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が続いている。令和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年度は緊急自然災害防止対策事業</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億円、臨時財政対策債</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8.2</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億円等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の借入を行い、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償還額を上回ったことが大きな要因となり、将来負担額が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億円増となった。</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一方、充当可能財源については、公債費、</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下水道費、道路橋りょう費</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基準財政需要額</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の減が主な要因となり、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その結果、</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将来負担比率の分子は悪化した。今後も老朽化した公共施設の更新等の事業により地方債残高が増加していく見込みとなっているため、</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事業実施の適正化を図り、財政の健全化に努める。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福岡県直方市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退職手当基金</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百万円、排水機場等維持管理基金</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百万円を取り崩す等により特定目的基金は減少したが、普通交付税再算定に伴う</a:t>
          </a:r>
          <a:r>
            <a:rPr lang="ja-JP" altLang="en-US" sz="11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cs typeface="+mn-cs"/>
            </a:rPr>
            <a:t>増収により減債基金に</a:t>
          </a:r>
          <a:r>
            <a:rPr lang="en-US" altLang="ja-JP" sz="11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cs typeface="+mn-cs"/>
            </a:rPr>
            <a:t>226</a:t>
          </a:r>
          <a:r>
            <a:rPr lang="ja-JP" altLang="en-US" sz="11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cs typeface="+mn-cs"/>
            </a:rPr>
            <a:t>百万円積み立てたことが大きな要因となり、基金全体としては</a:t>
          </a:r>
          <a:r>
            <a:rPr lang="en-US" altLang="ja-JP" sz="11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cs typeface="+mn-cs"/>
            </a:rPr>
            <a:t>227</a:t>
          </a:r>
          <a:r>
            <a:rPr lang="ja-JP" altLang="en-US" sz="11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cs typeface="+mn-cs"/>
            </a:rPr>
            <a:t>百万円の増となった。</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・財政調整基金については、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年度に</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億円程度</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元金積み立て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を行う予定だが、令和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年度以降は</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実質単年度収支が赤字となる見込み</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であり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積立の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見通しは立っていない。取崩しについては、今後発生する財源不足を補うために実施するものと見込んでいる。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その他特定目的基金については、「直方市いこいの村整備基金」「直方市ふるさと応援基金」「直方市庁舎整備基金」で運用益以外の元金積立を例年実施しているが、これ以外の基金については運用益以外の積立予定はなく、決算</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剰余</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金が出た場合においても、財源調整の基金を優先する方針である。取崩しについては、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災害復旧、</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施設整備等、今後充当が必要な事業について精査し、事業実施に合わせ計画的に行っていく予定である。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・直方市ふるさと応援基金：魅力あるふるさとづくりの事業の実施</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・直方市排水機場等維持管理基金：排水機場の維持管理及びその施設更新並びに排水機場等の属する水系の施設の維持管理</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・直方市環境整備基金：廃棄物の処理及び資源回収、環境の整備及び保全に係る調査・研究等に関すること、その他環境の整備及び保全に関する事業の推進</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・直方市</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退職手当</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  定年前早期退職者の退職手当の財源として充当したことによる減少</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・庁舎整備基金：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　毎年度</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百万円の積立を</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行っている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・直方市排水機場等維持管理基金：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各排水機場の維持管理経費に充当するため</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百万円を取崩</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、利息を積立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・直方いこいの村施設整備基金：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宿泊施設「直方いこいの村」が閉鎖となったため同基金を廃止し、残額を財政調整基金に積替え予定</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黒字決算のため</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取り崩しは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行わず</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、元金</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同和会計</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百万円、利息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百万円の積立を行った。</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一般会計分については、</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歳入歳出の決算</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剰余</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生じた場合に、財政状況を加味し、可能な範囲で積立を行うこととしているが、現状としては基金利子のみ積立を</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っている状況である。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短期的には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44</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億円程度まで増加するものの、令和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年度を目途に減少していく見込み。</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普通交付税再算定分のうち臨時財政対策債償還基金費相当額</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226</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百万円を積み立てたことによる増加</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・歳入歳出の決算</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剰余</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生じた場合に、財政状況を加味し、可能な範囲で積立を行うこととしている。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55,941
55,369
61.76
31,665,200
29,542,604
2,001,651
13,875,216
24,206,246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本市では令和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月に改訂した公共施設等総合管理計画において、施設総量の約</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％を削減することを目標とし、約</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億円の費用削減を目指している。有形固定資産減価償却率については、上昇傾向にはあるものの、一部施設で更新を行ったことから伸びは緩やかであり、これまでの取組の効果が表れていると考えられる。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4" name="有形固定資産減価償却率平均値テキスト"/>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76" name="フローチャート: 判断 75"/>
        <xdr:cNvSpPr/>
      </xdr:nvSpPr>
      <xdr:spPr>
        <a:xfrm>
          <a:off x="40005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90964</xdr:rowOff>
    </xdr:from>
    <xdr:to>
      <xdr:col>15</xdr:col>
      <xdr:colOff>187325</xdr:colOff>
      <xdr:row>31</xdr:row>
      <xdr:rowOff>21114</xdr:rowOff>
    </xdr:to>
    <xdr:sp macro="" textlink="">
      <xdr:nvSpPr>
        <xdr:cNvPr id="77" name="フローチャート: 判断 76"/>
        <xdr:cNvSpPr/>
      </xdr:nvSpPr>
      <xdr:spPr>
        <a:xfrm>
          <a:off x="3238500" y="600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58579</xdr:rowOff>
    </xdr:from>
    <xdr:to>
      <xdr:col>11</xdr:col>
      <xdr:colOff>187325</xdr:colOff>
      <xdr:row>30</xdr:row>
      <xdr:rowOff>160179</xdr:rowOff>
    </xdr:to>
    <xdr:sp macro="" textlink="">
      <xdr:nvSpPr>
        <xdr:cNvPr id="78" name="フローチャート: 判断 77"/>
        <xdr:cNvSpPr/>
      </xdr:nvSpPr>
      <xdr:spPr>
        <a:xfrm>
          <a:off x="2476500" y="597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9" name="フローチャート: 判断 78"/>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158433</xdr:rowOff>
    </xdr:from>
    <xdr:to>
      <xdr:col>23</xdr:col>
      <xdr:colOff>136525</xdr:colOff>
      <xdr:row>31</xdr:row>
      <xdr:rowOff>88583</xdr:rowOff>
    </xdr:to>
    <xdr:sp macro="" textlink="">
      <xdr:nvSpPr>
        <xdr:cNvPr id="85" name="楕円 84"/>
        <xdr:cNvSpPr/>
      </xdr:nvSpPr>
      <xdr:spPr>
        <a:xfrm>
          <a:off x="4711700" y="607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136860</xdr:rowOff>
    </xdr:from>
    <xdr:ext cx="405111" cy="259045"/>
    <xdr:sp macro="" textlink="">
      <xdr:nvSpPr>
        <xdr:cNvPr id="86" name="有形固定資産減価償却率該当値テキスト"/>
        <xdr:cNvSpPr txBox="1"/>
      </xdr:nvSpPr>
      <xdr:spPr>
        <a:xfrm>
          <a:off x="4813300" y="6051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155734</xdr:rowOff>
    </xdr:from>
    <xdr:to>
      <xdr:col>19</xdr:col>
      <xdr:colOff>187325</xdr:colOff>
      <xdr:row>31</xdr:row>
      <xdr:rowOff>85884</xdr:rowOff>
    </xdr:to>
    <xdr:sp macro="" textlink="">
      <xdr:nvSpPr>
        <xdr:cNvPr id="87" name="楕円 86"/>
        <xdr:cNvSpPr/>
      </xdr:nvSpPr>
      <xdr:spPr>
        <a:xfrm>
          <a:off x="4000500" y="60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35084</xdr:rowOff>
    </xdr:from>
    <xdr:to>
      <xdr:col>23</xdr:col>
      <xdr:colOff>85725</xdr:colOff>
      <xdr:row>31</xdr:row>
      <xdr:rowOff>37783</xdr:rowOff>
    </xdr:to>
    <xdr:cxnSp macro="">
      <xdr:nvCxnSpPr>
        <xdr:cNvPr id="88" name="直線コネクタ 87"/>
        <xdr:cNvCxnSpPr/>
      </xdr:nvCxnSpPr>
      <xdr:spPr>
        <a:xfrm>
          <a:off x="4051300" y="6121559"/>
          <a:ext cx="71120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150336</xdr:rowOff>
    </xdr:from>
    <xdr:to>
      <xdr:col>15</xdr:col>
      <xdr:colOff>187325</xdr:colOff>
      <xdr:row>31</xdr:row>
      <xdr:rowOff>80486</xdr:rowOff>
    </xdr:to>
    <xdr:sp macro="" textlink="">
      <xdr:nvSpPr>
        <xdr:cNvPr id="89" name="楕円 88"/>
        <xdr:cNvSpPr/>
      </xdr:nvSpPr>
      <xdr:spPr>
        <a:xfrm>
          <a:off x="3238500" y="606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29686</xdr:rowOff>
    </xdr:from>
    <xdr:to>
      <xdr:col>19</xdr:col>
      <xdr:colOff>136525</xdr:colOff>
      <xdr:row>31</xdr:row>
      <xdr:rowOff>35084</xdr:rowOff>
    </xdr:to>
    <xdr:cxnSp macro="">
      <xdr:nvCxnSpPr>
        <xdr:cNvPr id="90" name="直線コネクタ 89"/>
        <xdr:cNvCxnSpPr/>
      </xdr:nvCxnSpPr>
      <xdr:spPr>
        <a:xfrm>
          <a:off x="3289300" y="6116161"/>
          <a:ext cx="762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126047</xdr:rowOff>
    </xdr:from>
    <xdr:to>
      <xdr:col>11</xdr:col>
      <xdr:colOff>187325</xdr:colOff>
      <xdr:row>31</xdr:row>
      <xdr:rowOff>56197</xdr:rowOff>
    </xdr:to>
    <xdr:sp macro="" textlink="">
      <xdr:nvSpPr>
        <xdr:cNvPr id="91" name="楕円 90"/>
        <xdr:cNvSpPr/>
      </xdr:nvSpPr>
      <xdr:spPr>
        <a:xfrm>
          <a:off x="2476500" y="60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5397</xdr:rowOff>
    </xdr:from>
    <xdr:to>
      <xdr:col>15</xdr:col>
      <xdr:colOff>136525</xdr:colOff>
      <xdr:row>31</xdr:row>
      <xdr:rowOff>29686</xdr:rowOff>
    </xdr:to>
    <xdr:cxnSp macro="">
      <xdr:nvCxnSpPr>
        <xdr:cNvPr id="92" name="直線コネクタ 91"/>
        <xdr:cNvCxnSpPr/>
      </xdr:nvCxnSpPr>
      <xdr:spPr>
        <a:xfrm>
          <a:off x="2527300" y="6091872"/>
          <a:ext cx="7620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93663</xdr:rowOff>
    </xdr:from>
    <xdr:to>
      <xdr:col>7</xdr:col>
      <xdr:colOff>187325</xdr:colOff>
      <xdr:row>31</xdr:row>
      <xdr:rowOff>23813</xdr:rowOff>
    </xdr:to>
    <xdr:sp macro="" textlink="">
      <xdr:nvSpPr>
        <xdr:cNvPr id="93" name="楕円 92"/>
        <xdr:cNvSpPr/>
      </xdr:nvSpPr>
      <xdr:spPr>
        <a:xfrm>
          <a:off x="1714500" y="600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144463</xdr:rowOff>
    </xdr:from>
    <xdr:to>
      <xdr:col>11</xdr:col>
      <xdr:colOff>136525</xdr:colOff>
      <xdr:row>31</xdr:row>
      <xdr:rowOff>5397</xdr:rowOff>
    </xdr:to>
    <xdr:cxnSp macro="">
      <xdr:nvCxnSpPr>
        <xdr:cNvPr id="94" name="直線コネクタ 93"/>
        <xdr:cNvCxnSpPr/>
      </xdr:nvCxnSpPr>
      <xdr:spPr>
        <a:xfrm>
          <a:off x="1765300" y="6059488"/>
          <a:ext cx="762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40340</xdr:rowOff>
    </xdr:from>
    <xdr:ext cx="405111" cy="259045"/>
    <xdr:sp macro="" textlink="">
      <xdr:nvSpPr>
        <xdr:cNvPr id="95" name="n_1aveValue有形固定資産減価償却率"/>
        <xdr:cNvSpPr txBox="1"/>
      </xdr:nvSpPr>
      <xdr:spPr>
        <a:xfrm>
          <a:off x="3836044" y="578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37641</xdr:rowOff>
    </xdr:from>
    <xdr:ext cx="405111" cy="259045"/>
    <xdr:sp macro="" textlink="">
      <xdr:nvSpPr>
        <xdr:cNvPr id="96" name="n_2aveValue有形固定資産減価償却率"/>
        <xdr:cNvSpPr txBox="1"/>
      </xdr:nvSpPr>
      <xdr:spPr>
        <a:xfrm>
          <a:off x="3086744" y="578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5256</xdr:rowOff>
    </xdr:from>
    <xdr:ext cx="405111" cy="259045"/>
    <xdr:sp macro="" textlink="">
      <xdr:nvSpPr>
        <xdr:cNvPr id="97" name="n_3aveValue有形固定資産減価償却率"/>
        <xdr:cNvSpPr txBox="1"/>
      </xdr:nvSpPr>
      <xdr:spPr>
        <a:xfrm>
          <a:off x="2324744" y="5748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8" name="n_4aveValue有形固定資産減価償却率"/>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77011</xdr:rowOff>
    </xdr:from>
    <xdr:ext cx="405111" cy="259045"/>
    <xdr:sp macro="" textlink="">
      <xdr:nvSpPr>
        <xdr:cNvPr id="99" name="n_1mainValue有形固定資産減価償却率"/>
        <xdr:cNvSpPr txBox="1"/>
      </xdr:nvSpPr>
      <xdr:spPr>
        <a:xfrm>
          <a:off x="3836044" y="616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71613</xdr:rowOff>
    </xdr:from>
    <xdr:ext cx="405111" cy="259045"/>
    <xdr:sp macro="" textlink="">
      <xdr:nvSpPr>
        <xdr:cNvPr id="100" name="n_2mainValue有形固定資産減価償却率"/>
        <xdr:cNvSpPr txBox="1"/>
      </xdr:nvSpPr>
      <xdr:spPr>
        <a:xfrm>
          <a:off x="3086744" y="615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47324</xdr:rowOff>
    </xdr:from>
    <xdr:ext cx="405111" cy="259045"/>
    <xdr:sp macro="" textlink="">
      <xdr:nvSpPr>
        <xdr:cNvPr id="101" name="n_3mainValue有形固定資産減価償却率"/>
        <xdr:cNvSpPr txBox="1"/>
      </xdr:nvSpPr>
      <xdr:spPr>
        <a:xfrm>
          <a:off x="2324744" y="6133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14940</xdr:rowOff>
    </xdr:from>
    <xdr:ext cx="405111" cy="259045"/>
    <xdr:sp macro="" textlink="">
      <xdr:nvSpPr>
        <xdr:cNvPr id="102" name="n_4mainValue有形固定資産減価償却率"/>
        <xdr:cNvSpPr txBox="1"/>
      </xdr:nvSpPr>
      <xdr:spPr>
        <a:xfrm>
          <a:off x="1562744" y="610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本市の債務償還比率は</a:t>
          </a:r>
          <a:r>
            <a:rPr kumimoji="1" lang="en-US" altLang="ja-JP" sz="1100">
              <a:latin typeface="ＭＳ Ｐゴシック" panose="020B0600070205080204" pitchFamily="50" charset="-128"/>
              <a:ea typeface="ＭＳ Ｐゴシック" panose="020B0600070205080204" pitchFamily="50" charset="-128"/>
            </a:rPr>
            <a:t>632.8</a:t>
          </a:r>
          <a:r>
            <a:rPr kumimoji="1" lang="ja-JP" altLang="en-US" sz="1100">
              <a:latin typeface="ＭＳ Ｐゴシック" panose="020B0600070205080204" pitchFamily="50" charset="-128"/>
              <a:ea typeface="ＭＳ Ｐゴシック" panose="020B0600070205080204" pitchFamily="50" charset="-128"/>
            </a:rPr>
            <a:t>％となり、類似団体の平均を上回っている。地方消費税交付金、普通交付税等の増加により充当可能財源が増となり、大幅な改善となったが、依然として高い水準となっている。</a:t>
          </a:r>
        </a:p>
        <a:p>
          <a:r>
            <a:rPr kumimoji="1" lang="ja-JP" altLang="en-US" sz="1100">
              <a:latin typeface="ＭＳ Ｐゴシック" panose="020B0600070205080204" pitchFamily="50" charset="-128"/>
              <a:ea typeface="ＭＳ Ｐゴシック" panose="020B0600070205080204" pitchFamily="50" charset="-128"/>
            </a:rPr>
            <a:t>大型事業の償還開始に伴い市債償還金額は増加に転じており、将来負担額は今後増加する見込みである。今後も事業についての取捨選択を厳格に行い、地方債発行の抑制に努める。</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3" name="直線コネクタ 132"/>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34" name="債務償還比率最小値テキスト"/>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35" name="直線コネクタ 134"/>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19847</xdr:rowOff>
    </xdr:from>
    <xdr:ext cx="469744" cy="259045"/>
    <xdr:sp macro="" textlink="">
      <xdr:nvSpPr>
        <xdr:cNvPr id="138" name="債務償還比率平均値テキスト"/>
        <xdr:cNvSpPr txBox="1"/>
      </xdr:nvSpPr>
      <xdr:spPr>
        <a:xfrm>
          <a:off x="14846300" y="5763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39" name="フローチャート: 判断 138"/>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40" name="フローチャート: 判断 139"/>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41" name="フローチャート: 判断 140"/>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42" name="フローチャート: 判断 141"/>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43" name="フローチャート: 判断 142"/>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100021</xdr:rowOff>
    </xdr:from>
    <xdr:to>
      <xdr:col>76</xdr:col>
      <xdr:colOff>73025</xdr:colOff>
      <xdr:row>32</xdr:row>
      <xdr:rowOff>30171</xdr:rowOff>
    </xdr:to>
    <xdr:sp macro="" textlink="">
      <xdr:nvSpPr>
        <xdr:cNvPr id="149" name="楕円 148"/>
        <xdr:cNvSpPr/>
      </xdr:nvSpPr>
      <xdr:spPr>
        <a:xfrm>
          <a:off x="14744700" y="618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78448</xdr:rowOff>
    </xdr:from>
    <xdr:ext cx="469744" cy="259045"/>
    <xdr:sp macro="" textlink="">
      <xdr:nvSpPr>
        <xdr:cNvPr id="150" name="債務償還比率該当値テキスト"/>
        <xdr:cNvSpPr txBox="1"/>
      </xdr:nvSpPr>
      <xdr:spPr>
        <a:xfrm>
          <a:off x="14846300" y="616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144471</xdr:rowOff>
    </xdr:from>
    <xdr:to>
      <xdr:col>72</xdr:col>
      <xdr:colOff>123825</xdr:colOff>
      <xdr:row>33</xdr:row>
      <xdr:rowOff>74622</xdr:rowOff>
    </xdr:to>
    <xdr:sp macro="" textlink="">
      <xdr:nvSpPr>
        <xdr:cNvPr id="151" name="楕円 150"/>
        <xdr:cNvSpPr/>
      </xdr:nvSpPr>
      <xdr:spPr>
        <a:xfrm>
          <a:off x="14033500" y="64023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150821</xdr:rowOff>
    </xdr:from>
    <xdr:to>
      <xdr:col>76</xdr:col>
      <xdr:colOff>22225</xdr:colOff>
      <xdr:row>33</xdr:row>
      <xdr:rowOff>23821</xdr:rowOff>
    </xdr:to>
    <xdr:cxnSp macro="">
      <xdr:nvCxnSpPr>
        <xdr:cNvPr id="152" name="直線コネクタ 151"/>
        <xdr:cNvCxnSpPr/>
      </xdr:nvCxnSpPr>
      <xdr:spPr>
        <a:xfrm flipV="1">
          <a:off x="14084300" y="6237296"/>
          <a:ext cx="711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111044</xdr:rowOff>
    </xdr:from>
    <xdr:to>
      <xdr:col>68</xdr:col>
      <xdr:colOff>123825</xdr:colOff>
      <xdr:row>34</xdr:row>
      <xdr:rowOff>41194</xdr:rowOff>
    </xdr:to>
    <xdr:sp macro="" textlink="">
      <xdr:nvSpPr>
        <xdr:cNvPr id="153" name="楕円 152"/>
        <xdr:cNvSpPr/>
      </xdr:nvSpPr>
      <xdr:spPr>
        <a:xfrm>
          <a:off x="13271500" y="654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23821</xdr:rowOff>
    </xdr:from>
    <xdr:to>
      <xdr:col>72</xdr:col>
      <xdr:colOff>73025</xdr:colOff>
      <xdr:row>33</xdr:row>
      <xdr:rowOff>161844</xdr:rowOff>
    </xdr:to>
    <xdr:cxnSp macro="">
      <xdr:nvCxnSpPr>
        <xdr:cNvPr id="154" name="直線コネクタ 153"/>
        <xdr:cNvCxnSpPr/>
      </xdr:nvCxnSpPr>
      <xdr:spPr>
        <a:xfrm flipV="1">
          <a:off x="13322300" y="6453196"/>
          <a:ext cx="762000" cy="13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121376</xdr:rowOff>
    </xdr:from>
    <xdr:to>
      <xdr:col>64</xdr:col>
      <xdr:colOff>123825</xdr:colOff>
      <xdr:row>34</xdr:row>
      <xdr:rowOff>51526</xdr:rowOff>
    </xdr:to>
    <xdr:sp macro="" textlink="">
      <xdr:nvSpPr>
        <xdr:cNvPr id="155" name="楕円 154"/>
        <xdr:cNvSpPr/>
      </xdr:nvSpPr>
      <xdr:spPr>
        <a:xfrm>
          <a:off x="12509500" y="655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161844</xdr:rowOff>
    </xdr:from>
    <xdr:to>
      <xdr:col>68</xdr:col>
      <xdr:colOff>73025</xdr:colOff>
      <xdr:row>34</xdr:row>
      <xdr:rowOff>726</xdr:rowOff>
    </xdr:to>
    <xdr:cxnSp macro="">
      <xdr:nvCxnSpPr>
        <xdr:cNvPr id="156" name="直線コネクタ 155"/>
        <xdr:cNvCxnSpPr/>
      </xdr:nvCxnSpPr>
      <xdr:spPr>
        <a:xfrm flipV="1">
          <a:off x="12560300" y="6591219"/>
          <a:ext cx="762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75764</xdr:rowOff>
    </xdr:from>
    <xdr:to>
      <xdr:col>60</xdr:col>
      <xdr:colOff>123825</xdr:colOff>
      <xdr:row>35</xdr:row>
      <xdr:rowOff>5914</xdr:rowOff>
    </xdr:to>
    <xdr:sp macro="" textlink="">
      <xdr:nvSpPr>
        <xdr:cNvPr id="157" name="楕円 156"/>
        <xdr:cNvSpPr/>
      </xdr:nvSpPr>
      <xdr:spPr>
        <a:xfrm>
          <a:off x="11747500" y="667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726</xdr:rowOff>
    </xdr:from>
    <xdr:to>
      <xdr:col>64</xdr:col>
      <xdr:colOff>73025</xdr:colOff>
      <xdr:row>34</xdr:row>
      <xdr:rowOff>126564</xdr:rowOff>
    </xdr:to>
    <xdr:cxnSp macro="">
      <xdr:nvCxnSpPr>
        <xdr:cNvPr id="158" name="直線コネクタ 157"/>
        <xdr:cNvCxnSpPr/>
      </xdr:nvCxnSpPr>
      <xdr:spPr>
        <a:xfrm flipV="1">
          <a:off x="11798300" y="6601551"/>
          <a:ext cx="762000" cy="12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47007</xdr:rowOff>
    </xdr:from>
    <xdr:ext cx="469744" cy="259045"/>
    <xdr:sp macro="" textlink="">
      <xdr:nvSpPr>
        <xdr:cNvPr id="159" name="n_1aveValue債務償還比率"/>
        <xdr:cNvSpPr txBox="1"/>
      </xdr:nvSpPr>
      <xdr:spPr>
        <a:xfrm>
          <a:off x="13836727" y="596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52713</xdr:rowOff>
    </xdr:from>
    <xdr:ext cx="469744" cy="259045"/>
    <xdr:sp macro="" textlink="">
      <xdr:nvSpPr>
        <xdr:cNvPr id="160" name="n_2aveValue債務償還比率"/>
        <xdr:cNvSpPr txBox="1"/>
      </xdr:nvSpPr>
      <xdr:spPr>
        <a:xfrm>
          <a:off x="13087427" y="596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28347</xdr:rowOff>
    </xdr:from>
    <xdr:ext cx="469744" cy="259045"/>
    <xdr:sp macro="" textlink="">
      <xdr:nvSpPr>
        <xdr:cNvPr id="161" name="n_3aveValue債務償還比率"/>
        <xdr:cNvSpPr txBox="1"/>
      </xdr:nvSpPr>
      <xdr:spPr>
        <a:xfrm>
          <a:off x="12325427" y="594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59344</xdr:rowOff>
    </xdr:from>
    <xdr:ext cx="469744" cy="259045"/>
    <xdr:sp macro="" textlink="">
      <xdr:nvSpPr>
        <xdr:cNvPr id="162" name="n_4aveValue債務償還比率"/>
        <xdr:cNvSpPr txBox="1"/>
      </xdr:nvSpPr>
      <xdr:spPr>
        <a:xfrm>
          <a:off x="11563427" y="597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65749</xdr:rowOff>
    </xdr:from>
    <xdr:ext cx="469744" cy="259045"/>
    <xdr:sp macro="" textlink="">
      <xdr:nvSpPr>
        <xdr:cNvPr id="163" name="n_1mainValue債務償還比率"/>
        <xdr:cNvSpPr txBox="1"/>
      </xdr:nvSpPr>
      <xdr:spPr>
        <a:xfrm>
          <a:off x="13836727" y="64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32321</xdr:rowOff>
    </xdr:from>
    <xdr:ext cx="469744" cy="259045"/>
    <xdr:sp macro="" textlink="">
      <xdr:nvSpPr>
        <xdr:cNvPr id="164" name="n_2mainValue債務償還比率"/>
        <xdr:cNvSpPr txBox="1"/>
      </xdr:nvSpPr>
      <xdr:spPr>
        <a:xfrm>
          <a:off x="13087427" y="663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42653</xdr:rowOff>
    </xdr:from>
    <xdr:ext cx="469744" cy="259045"/>
    <xdr:sp macro="" textlink="">
      <xdr:nvSpPr>
        <xdr:cNvPr id="165" name="n_3mainValue債務償還比率"/>
        <xdr:cNvSpPr txBox="1"/>
      </xdr:nvSpPr>
      <xdr:spPr>
        <a:xfrm>
          <a:off x="12325427" y="664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168491</xdr:rowOff>
    </xdr:from>
    <xdr:ext cx="469744" cy="259045"/>
    <xdr:sp macro="" textlink="">
      <xdr:nvSpPr>
        <xdr:cNvPr id="166" name="n_4mainValue債務償還比率"/>
        <xdr:cNvSpPr txBox="1"/>
      </xdr:nvSpPr>
      <xdr:spPr>
        <a:xfrm>
          <a:off x="11563427" y="676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55,941
55,369
61.76
31,665,200
29,542,604
2,001,651
13,875,216
24,206,246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90715</xdr:rowOff>
    </xdr:from>
    <xdr:to>
      <xdr:col>20</xdr:col>
      <xdr:colOff>38100</xdr:colOff>
      <xdr:row>39</xdr:row>
      <xdr:rowOff>20865</xdr:rowOff>
    </xdr:to>
    <xdr:sp macro="" textlink="">
      <xdr:nvSpPr>
        <xdr:cNvPr id="65" name="フローチャート: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79284</xdr:rowOff>
    </xdr:from>
    <xdr:to>
      <xdr:col>15</xdr:col>
      <xdr:colOff>101600</xdr:colOff>
      <xdr:row>39</xdr:row>
      <xdr:rowOff>9434</xdr:rowOff>
    </xdr:to>
    <xdr:sp macro="" textlink="">
      <xdr:nvSpPr>
        <xdr:cNvPr id="66" name="フローチャート: 判断 65"/>
        <xdr:cNvSpPr/>
      </xdr:nvSpPr>
      <xdr:spPr>
        <a:xfrm>
          <a:off x="2857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43362</xdr:rowOff>
    </xdr:from>
    <xdr:to>
      <xdr:col>10</xdr:col>
      <xdr:colOff>165100</xdr:colOff>
      <xdr:row>38</xdr:row>
      <xdr:rowOff>144962</xdr:rowOff>
    </xdr:to>
    <xdr:sp macro="" textlink="">
      <xdr:nvSpPr>
        <xdr:cNvPr id="67" name="フローチャート: 判断 66"/>
        <xdr:cNvSpPr/>
      </xdr:nvSpPr>
      <xdr:spPr>
        <a:xfrm>
          <a:off x="1968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120106</xdr:rowOff>
    </xdr:from>
    <xdr:to>
      <xdr:col>24</xdr:col>
      <xdr:colOff>114300</xdr:colOff>
      <xdr:row>39</xdr:row>
      <xdr:rowOff>50256</xdr:rowOff>
    </xdr:to>
    <xdr:sp macro="" textlink="">
      <xdr:nvSpPr>
        <xdr:cNvPr id="74" name="楕円 73"/>
        <xdr:cNvSpPr/>
      </xdr:nvSpPr>
      <xdr:spPr>
        <a:xfrm>
          <a:off x="45847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142983</xdr:rowOff>
    </xdr:from>
    <xdr:ext cx="405111" cy="259045"/>
    <xdr:sp macro="" textlink="">
      <xdr:nvSpPr>
        <xdr:cNvPr id="75" name="【道路】&#10;有形固定資産減価償却率該当値テキスト"/>
        <xdr:cNvSpPr txBox="1"/>
      </xdr:nvSpPr>
      <xdr:spPr>
        <a:xfrm>
          <a:off x="4673600" y="648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102144</xdr:rowOff>
    </xdr:from>
    <xdr:to>
      <xdr:col>20</xdr:col>
      <xdr:colOff>38100</xdr:colOff>
      <xdr:row>39</xdr:row>
      <xdr:rowOff>32294</xdr:rowOff>
    </xdr:to>
    <xdr:sp macro="" textlink="">
      <xdr:nvSpPr>
        <xdr:cNvPr id="76" name="楕円 75"/>
        <xdr:cNvSpPr/>
      </xdr:nvSpPr>
      <xdr:spPr>
        <a:xfrm>
          <a:off x="3746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152944</xdr:rowOff>
    </xdr:from>
    <xdr:to>
      <xdr:col>24</xdr:col>
      <xdr:colOff>63500</xdr:colOff>
      <xdr:row>38</xdr:row>
      <xdr:rowOff>170906</xdr:rowOff>
    </xdr:to>
    <xdr:cxnSp macro="">
      <xdr:nvCxnSpPr>
        <xdr:cNvPr id="77" name="直線コネクタ 76"/>
        <xdr:cNvCxnSpPr/>
      </xdr:nvCxnSpPr>
      <xdr:spPr>
        <a:xfrm>
          <a:off x="3797300" y="666804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56424</xdr:rowOff>
    </xdr:from>
    <xdr:to>
      <xdr:col>15</xdr:col>
      <xdr:colOff>101600</xdr:colOff>
      <xdr:row>38</xdr:row>
      <xdr:rowOff>158024</xdr:rowOff>
    </xdr:to>
    <xdr:sp macro="" textlink="">
      <xdr:nvSpPr>
        <xdr:cNvPr id="78" name="楕円 77"/>
        <xdr:cNvSpPr/>
      </xdr:nvSpPr>
      <xdr:spPr>
        <a:xfrm>
          <a:off x="2857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107224</xdr:rowOff>
    </xdr:from>
    <xdr:to>
      <xdr:col>19</xdr:col>
      <xdr:colOff>177800</xdr:colOff>
      <xdr:row>38</xdr:row>
      <xdr:rowOff>152944</xdr:rowOff>
    </xdr:to>
    <xdr:cxnSp macro="">
      <xdr:nvCxnSpPr>
        <xdr:cNvPr id="79" name="直線コネクタ 78"/>
        <xdr:cNvCxnSpPr/>
      </xdr:nvCxnSpPr>
      <xdr:spPr>
        <a:xfrm>
          <a:off x="2908300" y="66223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46627</xdr:rowOff>
    </xdr:from>
    <xdr:to>
      <xdr:col>10</xdr:col>
      <xdr:colOff>165100</xdr:colOff>
      <xdr:row>38</xdr:row>
      <xdr:rowOff>148227</xdr:rowOff>
    </xdr:to>
    <xdr:sp macro="" textlink="">
      <xdr:nvSpPr>
        <xdr:cNvPr id="80" name="楕円 79"/>
        <xdr:cNvSpPr/>
      </xdr:nvSpPr>
      <xdr:spPr>
        <a:xfrm>
          <a:off x="1968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97427</xdr:rowOff>
    </xdr:from>
    <xdr:to>
      <xdr:col>15</xdr:col>
      <xdr:colOff>50800</xdr:colOff>
      <xdr:row>38</xdr:row>
      <xdr:rowOff>107224</xdr:rowOff>
    </xdr:to>
    <xdr:cxnSp macro="">
      <xdr:nvCxnSpPr>
        <xdr:cNvPr id="81" name="直線コネクタ 80"/>
        <xdr:cNvCxnSpPr/>
      </xdr:nvCxnSpPr>
      <xdr:spPr>
        <a:xfrm>
          <a:off x="2019300" y="661252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23767</xdr:rowOff>
    </xdr:from>
    <xdr:to>
      <xdr:col>6</xdr:col>
      <xdr:colOff>38100</xdr:colOff>
      <xdr:row>38</xdr:row>
      <xdr:rowOff>125367</xdr:rowOff>
    </xdr:to>
    <xdr:sp macro="" textlink="">
      <xdr:nvSpPr>
        <xdr:cNvPr id="82" name="楕円 81"/>
        <xdr:cNvSpPr/>
      </xdr:nvSpPr>
      <xdr:spPr>
        <a:xfrm>
          <a:off x="1079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74567</xdr:rowOff>
    </xdr:from>
    <xdr:to>
      <xdr:col>10</xdr:col>
      <xdr:colOff>114300</xdr:colOff>
      <xdr:row>38</xdr:row>
      <xdr:rowOff>97427</xdr:rowOff>
    </xdr:to>
    <xdr:cxnSp macro="">
      <xdr:nvCxnSpPr>
        <xdr:cNvPr id="83" name="直線コネクタ 82"/>
        <xdr:cNvCxnSpPr/>
      </xdr:nvCxnSpPr>
      <xdr:spPr>
        <a:xfrm>
          <a:off x="1130300" y="658966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37391</xdr:rowOff>
    </xdr:from>
    <xdr:ext cx="405111" cy="259045"/>
    <xdr:sp macro="" textlink="">
      <xdr:nvSpPr>
        <xdr:cNvPr id="84" name="n_1aveValue【道路】&#10;有形固定資産減価償却率"/>
        <xdr:cNvSpPr txBox="1"/>
      </xdr:nvSpPr>
      <xdr:spPr>
        <a:xfrm>
          <a:off x="35820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561</xdr:rowOff>
    </xdr:from>
    <xdr:ext cx="405111" cy="259045"/>
    <xdr:sp macro="" textlink="">
      <xdr:nvSpPr>
        <xdr:cNvPr id="85" name="n_2aveValue【道路】&#10;有形固定資産減価償却率"/>
        <xdr:cNvSpPr txBox="1"/>
      </xdr:nvSpPr>
      <xdr:spPr>
        <a:xfrm>
          <a:off x="2705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161488</xdr:rowOff>
    </xdr:from>
    <xdr:ext cx="405111" cy="259045"/>
    <xdr:sp macro="" textlink="">
      <xdr:nvSpPr>
        <xdr:cNvPr id="86" name="n_3aveValue【道路】&#10;有形固定資産減価償却率"/>
        <xdr:cNvSpPr txBox="1"/>
      </xdr:nvSpPr>
      <xdr:spPr>
        <a:xfrm>
          <a:off x="1816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110870</xdr:rowOff>
    </xdr:from>
    <xdr:ext cx="405111" cy="259045"/>
    <xdr:sp macro="" textlink="">
      <xdr:nvSpPr>
        <xdr:cNvPr id="87" name="n_4aveValue【道路】&#10;有形固定資産減価償却率"/>
        <xdr:cNvSpPr txBox="1"/>
      </xdr:nvSpPr>
      <xdr:spPr>
        <a:xfrm>
          <a:off x="927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23421</xdr:rowOff>
    </xdr:from>
    <xdr:ext cx="405111" cy="259045"/>
    <xdr:sp macro="" textlink="">
      <xdr:nvSpPr>
        <xdr:cNvPr id="88" name="n_1mainValue【道路】&#10;有形固定資産減価償却率"/>
        <xdr:cNvSpPr txBox="1"/>
      </xdr:nvSpPr>
      <xdr:spPr>
        <a:xfrm>
          <a:off x="3582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3101</xdr:rowOff>
    </xdr:from>
    <xdr:ext cx="405111" cy="259045"/>
    <xdr:sp macro="" textlink="">
      <xdr:nvSpPr>
        <xdr:cNvPr id="89" name="n_2mainValue【道路】&#10;有形固定資産減価償却率"/>
        <xdr:cNvSpPr txBox="1"/>
      </xdr:nvSpPr>
      <xdr:spPr>
        <a:xfrm>
          <a:off x="2705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139354</xdr:rowOff>
    </xdr:from>
    <xdr:ext cx="405111" cy="259045"/>
    <xdr:sp macro="" textlink="">
      <xdr:nvSpPr>
        <xdr:cNvPr id="90" name="n_3mainValue【道路】&#10;有形固定資産減価償却率"/>
        <xdr:cNvSpPr txBox="1"/>
      </xdr:nvSpPr>
      <xdr:spPr>
        <a:xfrm>
          <a:off x="1816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116494</xdr:rowOff>
    </xdr:from>
    <xdr:ext cx="405111" cy="259045"/>
    <xdr:sp macro="" textlink="">
      <xdr:nvSpPr>
        <xdr:cNvPr id="91" name="n_4mainValue【道路】&#10;有形固定資産減価償却率"/>
        <xdr:cNvSpPr txBox="1"/>
      </xdr:nvSpPr>
      <xdr:spPr>
        <a:xfrm>
          <a:off x="927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12743</xdr:rowOff>
    </xdr:from>
    <xdr:ext cx="469744" cy="259045"/>
    <xdr:sp macro="" textlink="">
      <xdr:nvSpPr>
        <xdr:cNvPr id="120" name="【道路】&#10;一人当たり延長平均値テキスト"/>
        <xdr:cNvSpPr txBox="1"/>
      </xdr:nvSpPr>
      <xdr:spPr>
        <a:xfrm>
          <a:off x="10515600" y="6870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169228</xdr:rowOff>
    </xdr:from>
    <xdr:to>
      <xdr:col>50</xdr:col>
      <xdr:colOff>165100</xdr:colOff>
      <xdr:row>39</xdr:row>
      <xdr:rowOff>99378</xdr:rowOff>
    </xdr:to>
    <xdr:sp macro="" textlink="">
      <xdr:nvSpPr>
        <xdr:cNvPr id="122" name="フローチャート: 判断 121"/>
        <xdr:cNvSpPr/>
      </xdr:nvSpPr>
      <xdr:spPr>
        <a:xfrm>
          <a:off x="9588500" y="66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155016</xdr:rowOff>
    </xdr:from>
    <xdr:to>
      <xdr:col>46</xdr:col>
      <xdr:colOff>38100</xdr:colOff>
      <xdr:row>39</xdr:row>
      <xdr:rowOff>85166</xdr:rowOff>
    </xdr:to>
    <xdr:sp macro="" textlink="">
      <xdr:nvSpPr>
        <xdr:cNvPr id="123" name="フローチャート: 判断 122"/>
        <xdr:cNvSpPr/>
      </xdr:nvSpPr>
      <xdr:spPr>
        <a:xfrm>
          <a:off x="8699500" y="66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161151</xdr:rowOff>
    </xdr:from>
    <xdr:to>
      <xdr:col>41</xdr:col>
      <xdr:colOff>101600</xdr:colOff>
      <xdr:row>39</xdr:row>
      <xdr:rowOff>91301</xdr:rowOff>
    </xdr:to>
    <xdr:sp macro="" textlink="">
      <xdr:nvSpPr>
        <xdr:cNvPr id="124" name="フローチャート: 判断 123"/>
        <xdr:cNvSpPr/>
      </xdr:nvSpPr>
      <xdr:spPr>
        <a:xfrm>
          <a:off x="7810500" y="667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75502</xdr:rowOff>
    </xdr:from>
    <xdr:to>
      <xdr:col>36</xdr:col>
      <xdr:colOff>165100</xdr:colOff>
      <xdr:row>39</xdr:row>
      <xdr:rowOff>5652</xdr:rowOff>
    </xdr:to>
    <xdr:sp macro="" textlink="">
      <xdr:nvSpPr>
        <xdr:cNvPr id="125" name="フローチャート: 判断 124"/>
        <xdr:cNvSpPr/>
      </xdr:nvSpPr>
      <xdr:spPr>
        <a:xfrm>
          <a:off x="6921500" y="659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163665</xdr:rowOff>
    </xdr:from>
    <xdr:to>
      <xdr:col>55</xdr:col>
      <xdr:colOff>50800</xdr:colOff>
      <xdr:row>40</xdr:row>
      <xdr:rowOff>93815</xdr:rowOff>
    </xdr:to>
    <xdr:sp macro="" textlink="">
      <xdr:nvSpPr>
        <xdr:cNvPr id="131" name="楕円 130"/>
        <xdr:cNvSpPr/>
      </xdr:nvSpPr>
      <xdr:spPr>
        <a:xfrm>
          <a:off x="10426700" y="685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15092</xdr:rowOff>
    </xdr:from>
    <xdr:ext cx="469744" cy="259045"/>
    <xdr:sp macro="" textlink="">
      <xdr:nvSpPr>
        <xdr:cNvPr id="132" name="【道路】&#10;一人当たり延長該当値テキスト"/>
        <xdr:cNvSpPr txBox="1"/>
      </xdr:nvSpPr>
      <xdr:spPr>
        <a:xfrm>
          <a:off x="10515600" y="6701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150292</xdr:rowOff>
    </xdr:from>
    <xdr:to>
      <xdr:col>50</xdr:col>
      <xdr:colOff>165100</xdr:colOff>
      <xdr:row>40</xdr:row>
      <xdr:rowOff>80442</xdr:rowOff>
    </xdr:to>
    <xdr:sp macro="" textlink="">
      <xdr:nvSpPr>
        <xdr:cNvPr id="133" name="楕円 132"/>
        <xdr:cNvSpPr/>
      </xdr:nvSpPr>
      <xdr:spPr>
        <a:xfrm>
          <a:off x="9588500" y="68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29642</xdr:rowOff>
    </xdr:from>
    <xdr:to>
      <xdr:col>55</xdr:col>
      <xdr:colOff>0</xdr:colOff>
      <xdr:row>40</xdr:row>
      <xdr:rowOff>43015</xdr:rowOff>
    </xdr:to>
    <xdr:cxnSp macro="">
      <xdr:nvCxnSpPr>
        <xdr:cNvPr id="134" name="直線コネクタ 133"/>
        <xdr:cNvCxnSpPr/>
      </xdr:nvCxnSpPr>
      <xdr:spPr>
        <a:xfrm>
          <a:off x="9639300" y="6887642"/>
          <a:ext cx="8382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153721</xdr:rowOff>
    </xdr:from>
    <xdr:to>
      <xdr:col>46</xdr:col>
      <xdr:colOff>38100</xdr:colOff>
      <xdr:row>40</xdr:row>
      <xdr:rowOff>83871</xdr:rowOff>
    </xdr:to>
    <xdr:sp macro="" textlink="">
      <xdr:nvSpPr>
        <xdr:cNvPr id="135" name="楕円 134"/>
        <xdr:cNvSpPr/>
      </xdr:nvSpPr>
      <xdr:spPr>
        <a:xfrm>
          <a:off x="8699500" y="68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29642</xdr:rowOff>
    </xdr:from>
    <xdr:to>
      <xdr:col>50</xdr:col>
      <xdr:colOff>114300</xdr:colOff>
      <xdr:row>40</xdr:row>
      <xdr:rowOff>33071</xdr:rowOff>
    </xdr:to>
    <xdr:cxnSp macro="">
      <xdr:nvCxnSpPr>
        <xdr:cNvPr id="136" name="直線コネクタ 135"/>
        <xdr:cNvCxnSpPr/>
      </xdr:nvCxnSpPr>
      <xdr:spPr>
        <a:xfrm flipV="1">
          <a:off x="8750300" y="688764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168580</xdr:rowOff>
    </xdr:from>
    <xdr:to>
      <xdr:col>41</xdr:col>
      <xdr:colOff>101600</xdr:colOff>
      <xdr:row>40</xdr:row>
      <xdr:rowOff>98730</xdr:rowOff>
    </xdr:to>
    <xdr:sp macro="" textlink="">
      <xdr:nvSpPr>
        <xdr:cNvPr id="137" name="楕円 136"/>
        <xdr:cNvSpPr/>
      </xdr:nvSpPr>
      <xdr:spPr>
        <a:xfrm>
          <a:off x="7810500" y="68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33071</xdr:rowOff>
    </xdr:from>
    <xdr:to>
      <xdr:col>45</xdr:col>
      <xdr:colOff>177800</xdr:colOff>
      <xdr:row>40</xdr:row>
      <xdr:rowOff>47930</xdr:rowOff>
    </xdr:to>
    <xdr:cxnSp macro="">
      <xdr:nvCxnSpPr>
        <xdr:cNvPr id="138" name="直線コネクタ 137"/>
        <xdr:cNvCxnSpPr/>
      </xdr:nvCxnSpPr>
      <xdr:spPr>
        <a:xfrm flipV="1">
          <a:off x="7861300" y="6891071"/>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170752</xdr:rowOff>
    </xdr:from>
    <xdr:to>
      <xdr:col>36</xdr:col>
      <xdr:colOff>165100</xdr:colOff>
      <xdr:row>40</xdr:row>
      <xdr:rowOff>100902</xdr:rowOff>
    </xdr:to>
    <xdr:sp macro="" textlink="">
      <xdr:nvSpPr>
        <xdr:cNvPr id="139" name="楕円 138"/>
        <xdr:cNvSpPr/>
      </xdr:nvSpPr>
      <xdr:spPr>
        <a:xfrm>
          <a:off x="6921500" y="685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47930</xdr:rowOff>
    </xdr:from>
    <xdr:to>
      <xdr:col>41</xdr:col>
      <xdr:colOff>50800</xdr:colOff>
      <xdr:row>40</xdr:row>
      <xdr:rowOff>50102</xdr:rowOff>
    </xdr:to>
    <xdr:cxnSp macro="">
      <xdr:nvCxnSpPr>
        <xdr:cNvPr id="140" name="直線コネクタ 139"/>
        <xdr:cNvCxnSpPr/>
      </xdr:nvCxnSpPr>
      <xdr:spPr>
        <a:xfrm flipV="1">
          <a:off x="6972300" y="6905930"/>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115905</xdr:rowOff>
    </xdr:from>
    <xdr:ext cx="534377" cy="259045"/>
    <xdr:sp macro="" textlink="">
      <xdr:nvSpPr>
        <xdr:cNvPr id="141" name="n_1aveValue【道路】&#10;一人当たり延長"/>
        <xdr:cNvSpPr txBox="1"/>
      </xdr:nvSpPr>
      <xdr:spPr>
        <a:xfrm>
          <a:off x="9359411" y="645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101693</xdr:rowOff>
    </xdr:from>
    <xdr:ext cx="534377" cy="259045"/>
    <xdr:sp macro="" textlink="">
      <xdr:nvSpPr>
        <xdr:cNvPr id="142" name="n_2aveValue【道路】&#10;一人当たり延長"/>
        <xdr:cNvSpPr txBox="1"/>
      </xdr:nvSpPr>
      <xdr:spPr>
        <a:xfrm>
          <a:off x="8483111" y="64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107827</xdr:rowOff>
    </xdr:from>
    <xdr:ext cx="534377" cy="259045"/>
    <xdr:sp macro="" textlink="">
      <xdr:nvSpPr>
        <xdr:cNvPr id="143" name="n_3aveValue【道路】&#10;一人当たり延長"/>
        <xdr:cNvSpPr txBox="1"/>
      </xdr:nvSpPr>
      <xdr:spPr>
        <a:xfrm>
          <a:off x="7594111" y="645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22179</xdr:rowOff>
    </xdr:from>
    <xdr:ext cx="534377" cy="259045"/>
    <xdr:sp macro="" textlink="">
      <xdr:nvSpPr>
        <xdr:cNvPr id="144" name="n_4aveValue【道路】&#10;一人当たり延長"/>
        <xdr:cNvSpPr txBox="1"/>
      </xdr:nvSpPr>
      <xdr:spPr>
        <a:xfrm>
          <a:off x="6705111" y="636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71569</xdr:rowOff>
    </xdr:from>
    <xdr:ext cx="469744" cy="259045"/>
    <xdr:sp macro="" textlink="">
      <xdr:nvSpPr>
        <xdr:cNvPr id="145" name="n_1mainValue【道路】&#10;一人当たり延長"/>
        <xdr:cNvSpPr txBox="1"/>
      </xdr:nvSpPr>
      <xdr:spPr>
        <a:xfrm>
          <a:off x="9391727" y="692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74998</xdr:rowOff>
    </xdr:from>
    <xdr:ext cx="469744" cy="259045"/>
    <xdr:sp macro="" textlink="">
      <xdr:nvSpPr>
        <xdr:cNvPr id="146" name="n_2mainValue【道路】&#10;一人当たり延長"/>
        <xdr:cNvSpPr txBox="1"/>
      </xdr:nvSpPr>
      <xdr:spPr>
        <a:xfrm>
          <a:off x="8515427" y="693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89857</xdr:rowOff>
    </xdr:from>
    <xdr:ext cx="469744" cy="259045"/>
    <xdr:sp macro="" textlink="">
      <xdr:nvSpPr>
        <xdr:cNvPr id="147" name="n_3mainValue【道路】&#10;一人当たり延長"/>
        <xdr:cNvSpPr txBox="1"/>
      </xdr:nvSpPr>
      <xdr:spPr>
        <a:xfrm>
          <a:off x="7626427" y="694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92029</xdr:rowOff>
    </xdr:from>
    <xdr:ext cx="469744" cy="259045"/>
    <xdr:sp macro="" textlink="">
      <xdr:nvSpPr>
        <xdr:cNvPr id="148" name="n_4mainValue【道路】&#10;一人当たり延長"/>
        <xdr:cNvSpPr txBox="1"/>
      </xdr:nvSpPr>
      <xdr:spPr>
        <a:xfrm>
          <a:off x="6737427" y="695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3" name="フローチャート: 判断 182"/>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4" name="フローチャート: 判断 183"/>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90" name="楕円 189"/>
        <xdr:cNvSpPr/>
      </xdr:nvSpPr>
      <xdr:spPr>
        <a:xfrm>
          <a:off x="4584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120667</xdr:rowOff>
    </xdr:from>
    <xdr:ext cx="405111" cy="259045"/>
    <xdr:sp macro="" textlink="">
      <xdr:nvSpPr>
        <xdr:cNvPr id="191" name="【橋りょう・トンネル】&#10;有形固定資産減価償却率該当値テキスト"/>
        <xdr:cNvSpPr txBox="1"/>
      </xdr:nvSpPr>
      <xdr:spPr>
        <a:xfrm>
          <a:off x="4673600"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71665</xdr:rowOff>
    </xdr:from>
    <xdr:to>
      <xdr:col>20</xdr:col>
      <xdr:colOff>38100</xdr:colOff>
      <xdr:row>60</xdr:row>
      <xdr:rowOff>1815</xdr:rowOff>
    </xdr:to>
    <xdr:sp macro="" textlink="">
      <xdr:nvSpPr>
        <xdr:cNvPr id="192" name="楕円 191"/>
        <xdr:cNvSpPr/>
      </xdr:nvSpPr>
      <xdr:spPr>
        <a:xfrm>
          <a:off x="3746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122465</xdr:rowOff>
    </xdr:from>
    <xdr:to>
      <xdr:col>24</xdr:col>
      <xdr:colOff>63500</xdr:colOff>
      <xdr:row>59</xdr:row>
      <xdr:rowOff>148590</xdr:rowOff>
    </xdr:to>
    <xdr:cxnSp macro="">
      <xdr:nvCxnSpPr>
        <xdr:cNvPr id="193" name="直線コネクタ 192"/>
        <xdr:cNvCxnSpPr/>
      </xdr:nvCxnSpPr>
      <xdr:spPr>
        <a:xfrm>
          <a:off x="3797300" y="10238015"/>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48804</xdr:rowOff>
    </xdr:from>
    <xdr:to>
      <xdr:col>15</xdr:col>
      <xdr:colOff>101600</xdr:colOff>
      <xdr:row>59</xdr:row>
      <xdr:rowOff>150404</xdr:rowOff>
    </xdr:to>
    <xdr:sp macro="" textlink="">
      <xdr:nvSpPr>
        <xdr:cNvPr id="194" name="楕円 193"/>
        <xdr:cNvSpPr/>
      </xdr:nvSpPr>
      <xdr:spPr>
        <a:xfrm>
          <a:off x="2857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99604</xdr:rowOff>
    </xdr:from>
    <xdr:to>
      <xdr:col>19</xdr:col>
      <xdr:colOff>177800</xdr:colOff>
      <xdr:row>59</xdr:row>
      <xdr:rowOff>122465</xdr:rowOff>
    </xdr:to>
    <xdr:cxnSp macro="">
      <xdr:nvCxnSpPr>
        <xdr:cNvPr id="195" name="直線コネクタ 194"/>
        <xdr:cNvCxnSpPr/>
      </xdr:nvCxnSpPr>
      <xdr:spPr>
        <a:xfrm>
          <a:off x="2908300" y="1021515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24312</xdr:rowOff>
    </xdr:from>
    <xdr:to>
      <xdr:col>10</xdr:col>
      <xdr:colOff>165100</xdr:colOff>
      <xdr:row>59</xdr:row>
      <xdr:rowOff>125912</xdr:rowOff>
    </xdr:to>
    <xdr:sp macro="" textlink="">
      <xdr:nvSpPr>
        <xdr:cNvPr id="196" name="楕円 195"/>
        <xdr:cNvSpPr/>
      </xdr:nvSpPr>
      <xdr:spPr>
        <a:xfrm>
          <a:off x="1968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75112</xdr:rowOff>
    </xdr:from>
    <xdr:to>
      <xdr:col>15</xdr:col>
      <xdr:colOff>50800</xdr:colOff>
      <xdr:row>59</xdr:row>
      <xdr:rowOff>99604</xdr:rowOff>
    </xdr:to>
    <xdr:cxnSp macro="">
      <xdr:nvCxnSpPr>
        <xdr:cNvPr id="197" name="直線コネクタ 196"/>
        <xdr:cNvCxnSpPr/>
      </xdr:nvCxnSpPr>
      <xdr:spPr>
        <a:xfrm>
          <a:off x="2019300" y="10190662"/>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1451</xdr:rowOff>
    </xdr:from>
    <xdr:to>
      <xdr:col>6</xdr:col>
      <xdr:colOff>38100</xdr:colOff>
      <xdr:row>59</xdr:row>
      <xdr:rowOff>103051</xdr:rowOff>
    </xdr:to>
    <xdr:sp macro="" textlink="">
      <xdr:nvSpPr>
        <xdr:cNvPr id="198" name="楕円 197"/>
        <xdr:cNvSpPr/>
      </xdr:nvSpPr>
      <xdr:spPr>
        <a:xfrm>
          <a:off x="1079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52251</xdr:rowOff>
    </xdr:from>
    <xdr:to>
      <xdr:col>10</xdr:col>
      <xdr:colOff>114300</xdr:colOff>
      <xdr:row>59</xdr:row>
      <xdr:rowOff>75112</xdr:rowOff>
    </xdr:to>
    <xdr:cxnSp macro="">
      <xdr:nvCxnSpPr>
        <xdr:cNvPr id="199" name="直線コネクタ 198"/>
        <xdr:cNvCxnSpPr/>
      </xdr:nvCxnSpPr>
      <xdr:spPr>
        <a:xfrm>
          <a:off x="1130300" y="1016780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1" name="n_2ave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2" name="n_3aveValue【橋りょう・トンネル】&#10;有形固定資産減価償却率"/>
        <xdr:cNvSpPr txBox="1"/>
      </xdr:nvSpPr>
      <xdr:spPr>
        <a:xfrm>
          <a:off x="1816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3" name="n_4aveValue【橋りょう・トンネル】&#10;有形固定資産減価償却率"/>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18342</xdr:rowOff>
    </xdr:from>
    <xdr:ext cx="405111" cy="259045"/>
    <xdr:sp macro="" textlink="">
      <xdr:nvSpPr>
        <xdr:cNvPr id="204" name="n_1mainValue【橋りょう・トンネル】&#10;有形固定資産減価償却率"/>
        <xdr:cNvSpPr txBox="1"/>
      </xdr:nvSpPr>
      <xdr:spPr>
        <a:xfrm>
          <a:off x="35820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166931</xdr:rowOff>
    </xdr:from>
    <xdr:ext cx="405111" cy="259045"/>
    <xdr:sp macro="" textlink="">
      <xdr:nvSpPr>
        <xdr:cNvPr id="205" name="n_2mainValue【橋りょう・トンネル】&#10;有形固定資産減価償却率"/>
        <xdr:cNvSpPr txBox="1"/>
      </xdr:nvSpPr>
      <xdr:spPr>
        <a:xfrm>
          <a:off x="2705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142439</xdr:rowOff>
    </xdr:from>
    <xdr:ext cx="405111" cy="259045"/>
    <xdr:sp macro="" textlink="">
      <xdr:nvSpPr>
        <xdr:cNvPr id="206" name="n_3mainValue【橋りょう・トンネル】&#10;有形固定資産減価償却率"/>
        <xdr:cNvSpPr txBox="1"/>
      </xdr:nvSpPr>
      <xdr:spPr>
        <a:xfrm>
          <a:off x="1816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119578</xdr:rowOff>
    </xdr:from>
    <xdr:ext cx="405111" cy="259045"/>
    <xdr:sp macro="" textlink="">
      <xdr:nvSpPr>
        <xdr:cNvPr id="207" name="n_4mainValue【橋りょう・トンネル】&#10;有形固定資産減価償却率"/>
        <xdr:cNvSpPr txBox="1"/>
      </xdr:nvSpPr>
      <xdr:spPr>
        <a:xfrm>
          <a:off x="927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42464</xdr:rowOff>
    </xdr:from>
    <xdr:ext cx="599010" cy="259045"/>
    <xdr:sp macro="" textlink="">
      <xdr:nvSpPr>
        <xdr:cNvPr id="236" name="【橋りょう・トンネル】&#10;一人当たり有形固定資産（償却資産）額平均値テキスト"/>
        <xdr:cNvSpPr txBox="1"/>
      </xdr:nvSpPr>
      <xdr:spPr>
        <a:xfrm>
          <a:off x="10515600" y="10843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8" name="フローチャート: 判断 237"/>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9" name="フローチャート: 判断 238"/>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40" name="フローチャート: 判断 239"/>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1" name="フローチャート: 判断 240"/>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105346</xdr:rowOff>
    </xdr:from>
    <xdr:to>
      <xdr:col>55</xdr:col>
      <xdr:colOff>50800</xdr:colOff>
      <xdr:row>62</xdr:row>
      <xdr:rowOff>35496</xdr:rowOff>
    </xdr:to>
    <xdr:sp macro="" textlink="">
      <xdr:nvSpPr>
        <xdr:cNvPr id="247" name="楕円 246"/>
        <xdr:cNvSpPr/>
      </xdr:nvSpPr>
      <xdr:spPr>
        <a:xfrm>
          <a:off x="10426700" y="1056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128223</xdr:rowOff>
    </xdr:from>
    <xdr:ext cx="599010" cy="259045"/>
    <xdr:sp macro="" textlink="">
      <xdr:nvSpPr>
        <xdr:cNvPr id="248" name="【橋りょう・トンネル】&#10;一人当たり有形固定資産（償却資産）額該当値テキスト"/>
        <xdr:cNvSpPr txBox="1"/>
      </xdr:nvSpPr>
      <xdr:spPr>
        <a:xfrm>
          <a:off x="10515600" y="1041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108394</xdr:rowOff>
    </xdr:from>
    <xdr:to>
      <xdr:col>50</xdr:col>
      <xdr:colOff>165100</xdr:colOff>
      <xdr:row>62</xdr:row>
      <xdr:rowOff>38544</xdr:rowOff>
    </xdr:to>
    <xdr:sp macro="" textlink="">
      <xdr:nvSpPr>
        <xdr:cNvPr id="249" name="楕円 248"/>
        <xdr:cNvSpPr/>
      </xdr:nvSpPr>
      <xdr:spPr>
        <a:xfrm>
          <a:off x="9588500" y="1056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156146</xdr:rowOff>
    </xdr:from>
    <xdr:to>
      <xdr:col>55</xdr:col>
      <xdr:colOff>0</xdr:colOff>
      <xdr:row>61</xdr:row>
      <xdr:rowOff>159194</xdr:rowOff>
    </xdr:to>
    <xdr:cxnSp macro="">
      <xdr:nvCxnSpPr>
        <xdr:cNvPr id="250" name="直線コネクタ 249"/>
        <xdr:cNvCxnSpPr/>
      </xdr:nvCxnSpPr>
      <xdr:spPr>
        <a:xfrm flipV="1">
          <a:off x="9639300" y="1061459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113848</xdr:rowOff>
    </xdr:from>
    <xdr:to>
      <xdr:col>46</xdr:col>
      <xdr:colOff>38100</xdr:colOff>
      <xdr:row>62</xdr:row>
      <xdr:rowOff>43998</xdr:rowOff>
    </xdr:to>
    <xdr:sp macro="" textlink="">
      <xdr:nvSpPr>
        <xdr:cNvPr id="251" name="楕円 250"/>
        <xdr:cNvSpPr/>
      </xdr:nvSpPr>
      <xdr:spPr>
        <a:xfrm>
          <a:off x="8699500" y="105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159194</xdr:rowOff>
    </xdr:from>
    <xdr:to>
      <xdr:col>50</xdr:col>
      <xdr:colOff>114300</xdr:colOff>
      <xdr:row>61</xdr:row>
      <xdr:rowOff>164648</xdr:rowOff>
    </xdr:to>
    <xdr:cxnSp macro="">
      <xdr:nvCxnSpPr>
        <xdr:cNvPr id="252" name="直線コネクタ 251"/>
        <xdr:cNvCxnSpPr/>
      </xdr:nvCxnSpPr>
      <xdr:spPr>
        <a:xfrm flipV="1">
          <a:off x="8750300" y="10617644"/>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117018</xdr:rowOff>
    </xdr:from>
    <xdr:to>
      <xdr:col>41</xdr:col>
      <xdr:colOff>101600</xdr:colOff>
      <xdr:row>62</xdr:row>
      <xdr:rowOff>47168</xdr:rowOff>
    </xdr:to>
    <xdr:sp macro="" textlink="">
      <xdr:nvSpPr>
        <xdr:cNvPr id="253" name="楕円 252"/>
        <xdr:cNvSpPr/>
      </xdr:nvSpPr>
      <xdr:spPr>
        <a:xfrm>
          <a:off x="7810500" y="1057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164648</xdr:rowOff>
    </xdr:from>
    <xdr:to>
      <xdr:col>45</xdr:col>
      <xdr:colOff>177800</xdr:colOff>
      <xdr:row>61</xdr:row>
      <xdr:rowOff>167818</xdr:rowOff>
    </xdr:to>
    <xdr:cxnSp macro="">
      <xdr:nvCxnSpPr>
        <xdr:cNvPr id="254" name="直線コネクタ 253"/>
        <xdr:cNvCxnSpPr/>
      </xdr:nvCxnSpPr>
      <xdr:spPr>
        <a:xfrm flipV="1">
          <a:off x="7861300" y="10623098"/>
          <a:ext cx="889000" cy="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122263</xdr:rowOff>
    </xdr:from>
    <xdr:to>
      <xdr:col>36</xdr:col>
      <xdr:colOff>165100</xdr:colOff>
      <xdr:row>62</xdr:row>
      <xdr:rowOff>52413</xdr:rowOff>
    </xdr:to>
    <xdr:sp macro="" textlink="">
      <xdr:nvSpPr>
        <xdr:cNvPr id="255" name="楕円 254"/>
        <xdr:cNvSpPr/>
      </xdr:nvSpPr>
      <xdr:spPr>
        <a:xfrm>
          <a:off x="6921500" y="1058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167818</xdr:rowOff>
    </xdr:from>
    <xdr:to>
      <xdr:col>41</xdr:col>
      <xdr:colOff>50800</xdr:colOff>
      <xdr:row>62</xdr:row>
      <xdr:rowOff>1613</xdr:rowOff>
    </xdr:to>
    <xdr:cxnSp macro="">
      <xdr:nvCxnSpPr>
        <xdr:cNvPr id="256" name="直線コネクタ 255"/>
        <xdr:cNvCxnSpPr/>
      </xdr:nvCxnSpPr>
      <xdr:spPr>
        <a:xfrm flipV="1">
          <a:off x="6972300" y="10626268"/>
          <a:ext cx="8890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33121</xdr:rowOff>
    </xdr:from>
    <xdr:ext cx="599010" cy="259045"/>
    <xdr:sp macro="" textlink="">
      <xdr:nvSpPr>
        <xdr:cNvPr id="257" name="n_1aveValue【橋りょう・トンネル】&#10;一人当たり有形固定資産（償却資産）額"/>
        <xdr:cNvSpPr txBox="1"/>
      </xdr:nvSpPr>
      <xdr:spPr>
        <a:xfrm>
          <a:off x="9327095" y="10834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34289</xdr:rowOff>
    </xdr:from>
    <xdr:ext cx="599010" cy="259045"/>
    <xdr:sp macro="" textlink="">
      <xdr:nvSpPr>
        <xdr:cNvPr id="258" name="n_2aveValue【橋りょう・トンネル】&#10;一人当たり有形固定資産（償却資産）額"/>
        <xdr:cNvSpPr txBox="1"/>
      </xdr:nvSpPr>
      <xdr:spPr>
        <a:xfrm>
          <a:off x="8450795" y="1083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35948</xdr:rowOff>
    </xdr:from>
    <xdr:ext cx="599010" cy="259045"/>
    <xdr:sp macro="" textlink="">
      <xdr:nvSpPr>
        <xdr:cNvPr id="259" name="n_3aveValue【橋りょう・トンネル】&#10;一人当たり有形固定資産（償却資産）額"/>
        <xdr:cNvSpPr txBox="1"/>
      </xdr:nvSpPr>
      <xdr:spPr>
        <a:xfrm>
          <a:off x="7561795" y="1083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41608</xdr:rowOff>
    </xdr:from>
    <xdr:ext cx="599010" cy="259045"/>
    <xdr:sp macro="" textlink="">
      <xdr:nvSpPr>
        <xdr:cNvPr id="260" name="n_4aveValue【橋りょう・トンネル】&#10;一人当たり有形固定資産（償却資産）額"/>
        <xdr:cNvSpPr txBox="1"/>
      </xdr:nvSpPr>
      <xdr:spPr>
        <a:xfrm>
          <a:off x="6672795" y="1084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55071</xdr:rowOff>
    </xdr:from>
    <xdr:ext cx="599010" cy="259045"/>
    <xdr:sp macro="" textlink="">
      <xdr:nvSpPr>
        <xdr:cNvPr id="261" name="n_1mainValue【橋りょう・トンネル】&#10;一人当たり有形固定資産（償却資産）額"/>
        <xdr:cNvSpPr txBox="1"/>
      </xdr:nvSpPr>
      <xdr:spPr>
        <a:xfrm>
          <a:off x="9327095" y="1034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60525</xdr:rowOff>
    </xdr:from>
    <xdr:ext cx="599010" cy="259045"/>
    <xdr:sp macro="" textlink="">
      <xdr:nvSpPr>
        <xdr:cNvPr id="262" name="n_2mainValue【橋りょう・トンネル】&#10;一人当たり有形固定資産（償却資産）額"/>
        <xdr:cNvSpPr txBox="1"/>
      </xdr:nvSpPr>
      <xdr:spPr>
        <a:xfrm>
          <a:off x="8450795" y="1034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63695</xdr:rowOff>
    </xdr:from>
    <xdr:ext cx="599010" cy="259045"/>
    <xdr:sp macro="" textlink="">
      <xdr:nvSpPr>
        <xdr:cNvPr id="263" name="n_3mainValue【橋りょう・トンネル】&#10;一人当たり有形固定資産（償却資産）額"/>
        <xdr:cNvSpPr txBox="1"/>
      </xdr:nvSpPr>
      <xdr:spPr>
        <a:xfrm>
          <a:off x="7561795" y="1035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68940</xdr:rowOff>
    </xdr:from>
    <xdr:ext cx="599010" cy="259045"/>
    <xdr:sp macro="" textlink="">
      <xdr:nvSpPr>
        <xdr:cNvPr id="264" name="n_4mainValue【橋りょう・トンネル】&#10;一人当たり有形固定資産（償却資産）額"/>
        <xdr:cNvSpPr txBox="1"/>
      </xdr:nvSpPr>
      <xdr:spPr>
        <a:xfrm>
          <a:off x="6672795" y="10355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80390</xdr:rowOff>
    </xdr:from>
    <xdr:ext cx="405111" cy="259045"/>
    <xdr:sp macro="" textlink="">
      <xdr:nvSpPr>
        <xdr:cNvPr id="295" name="【公営住宅】&#10;有形固定資産減価償却率平均値テキスト"/>
        <xdr:cNvSpPr txBox="1"/>
      </xdr:nvSpPr>
      <xdr:spPr>
        <a:xfrm>
          <a:off x="4673600" y="1413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139156</xdr:rowOff>
    </xdr:from>
    <xdr:to>
      <xdr:col>20</xdr:col>
      <xdr:colOff>38100</xdr:colOff>
      <xdr:row>84</xdr:row>
      <xdr:rowOff>69306</xdr:rowOff>
    </xdr:to>
    <xdr:sp macro="" textlink="">
      <xdr:nvSpPr>
        <xdr:cNvPr id="297" name="フローチャート: 判断 296"/>
        <xdr:cNvSpPr/>
      </xdr:nvSpPr>
      <xdr:spPr>
        <a:xfrm>
          <a:off x="37465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119562</xdr:rowOff>
    </xdr:from>
    <xdr:to>
      <xdr:col>15</xdr:col>
      <xdr:colOff>101600</xdr:colOff>
      <xdr:row>84</xdr:row>
      <xdr:rowOff>49712</xdr:rowOff>
    </xdr:to>
    <xdr:sp macro="" textlink="">
      <xdr:nvSpPr>
        <xdr:cNvPr id="298" name="フローチャート: 判断 297"/>
        <xdr:cNvSpPr/>
      </xdr:nvSpPr>
      <xdr:spPr>
        <a:xfrm>
          <a:off x="2857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82006</xdr:rowOff>
    </xdr:from>
    <xdr:to>
      <xdr:col>10</xdr:col>
      <xdr:colOff>165100</xdr:colOff>
      <xdr:row>84</xdr:row>
      <xdr:rowOff>12156</xdr:rowOff>
    </xdr:to>
    <xdr:sp macro="" textlink="">
      <xdr:nvSpPr>
        <xdr:cNvPr id="299" name="フローチャート: 判断 298"/>
        <xdr:cNvSpPr/>
      </xdr:nvSpPr>
      <xdr:spPr>
        <a:xfrm>
          <a:off x="1968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49349</xdr:rowOff>
    </xdr:from>
    <xdr:to>
      <xdr:col>6</xdr:col>
      <xdr:colOff>38100</xdr:colOff>
      <xdr:row>83</xdr:row>
      <xdr:rowOff>150949</xdr:rowOff>
    </xdr:to>
    <xdr:sp macro="" textlink="">
      <xdr:nvSpPr>
        <xdr:cNvPr id="300" name="フローチャート: 判断 299"/>
        <xdr:cNvSpPr/>
      </xdr:nvSpPr>
      <xdr:spPr>
        <a:xfrm>
          <a:off x="1079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72208</xdr:rowOff>
    </xdr:from>
    <xdr:to>
      <xdr:col>24</xdr:col>
      <xdr:colOff>114300</xdr:colOff>
      <xdr:row>85</xdr:row>
      <xdr:rowOff>2358</xdr:rowOff>
    </xdr:to>
    <xdr:sp macro="" textlink="">
      <xdr:nvSpPr>
        <xdr:cNvPr id="306" name="楕円 305"/>
        <xdr:cNvSpPr/>
      </xdr:nvSpPr>
      <xdr:spPr>
        <a:xfrm>
          <a:off x="45847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50635</xdr:rowOff>
    </xdr:from>
    <xdr:ext cx="405111" cy="259045"/>
    <xdr:sp macro="" textlink="">
      <xdr:nvSpPr>
        <xdr:cNvPr id="307" name="【公営住宅】&#10;有形固定資産減価償却率該当値テキスト"/>
        <xdr:cNvSpPr txBox="1"/>
      </xdr:nvSpPr>
      <xdr:spPr>
        <a:xfrm>
          <a:off x="4673600"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68943</xdr:rowOff>
    </xdr:from>
    <xdr:to>
      <xdr:col>20</xdr:col>
      <xdr:colOff>38100</xdr:colOff>
      <xdr:row>84</xdr:row>
      <xdr:rowOff>170543</xdr:rowOff>
    </xdr:to>
    <xdr:sp macro="" textlink="">
      <xdr:nvSpPr>
        <xdr:cNvPr id="308" name="楕円 307"/>
        <xdr:cNvSpPr/>
      </xdr:nvSpPr>
      <xdr:spPr>
        <a:xfrm>
          <a:off x="3746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119743</xdr:rowOff>
    </xdr:from>
    <xdr:to>
      <xdr:col>24</xdr:col>
      <xdr:colOff>63500</xdr:colOff>
      <xdr:row>84</xdr:row>
      <xdr:rowOff>123008</xdr:rowOff>
    </xdr:to>
    <xdr:cxnSp macro="">
      <xdr:nvCxnSpPr>
        <xdr:cNvPr id="309" name="直線コネクタ 308"/>
        <xdr:cNvCxnSpPr/>
      </xdr:nvCxnSpPr>
      <xdr:spPr>
        <a:xfrm>
          <a:off x="3797300" y="1452154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124461</xdr:rowOff>
    </xdr:from>
    <xdr:to>
      <xdr:col>15</xdr:col>
      <xdr:colOff>101600</xdr:colOff>
      <xdr:row>85</xdr:row>
      <xdr:rowOff>54611</xdr:rowOff>
    </xdr:to>
    <xdr:sp macro="" textlink="">
      <xdr:nvSpPr>
        <xdr:cNvPr id="310" name="楕円 309"/>
        <xdr:cNvSpPr/>
      </xdr:nvSpPr>
      <xdr:spPr>
        <a:xfrm>
          <a:off x="2857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119743</xdr:rowOff>
    </xdr:from>
    <xdr:to>
      <xdr:col>19</xdr:col>
      <xdr:colOff>177800</xdr:colOff>
      <xdr:row>85</xdr:row>
      <xdr:rowOff>3811</xdr:rowOff>
    </xdr:to>
    <xdr:cxnSp macro="">
      <xdr:nvCxnSpPr>
        <xdr:cNvPr id="311" name="直線コネクタ 310"/>
        <xdr:cNvCxnSpPr/>
      </xdr:nvCxnSpPr>
      <xdr:spPr>
        <a:xfrm flipV="1">
          <a:off x="2908300" y="14521543"/>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106499</xdr:rowOff>
    </xdr:from>
    <xdr:to>
      <xdr:col>10</xdr:col>
      <xdr:colOff>165100</xdr:colOff>
      <xdr:row>85</xdr:row>
      <xdr:rowOff>36649</xdr:rowOff>
    </xdr:to>
    <xdr:sp macro="" textlink="">
      <xdr:nvSpPr>
        <xdr:cNvPr id="312" name="楕円 311"/>
        <xdr:cNvSpPr/>
      </xdr:nvSpPr>
      <xdr:spPr>
        <a:xfrm>
          <a:off x="1968500" y="145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157299</xdr:rowOff>
    </xdr:from>
    <xdr:to>
      <xdr:col>15</xdr:col>
      <xdr:colOff>50800</xdr:colOff>
      <xdr:row>85</xdr:row>
      <xdr:rowOff>3811</xdr:rowOff>
    </xdr:to>
    <xdr:cxnSp macro="">
      <xdr:nvCxnSpPr>
        <xdr:cNvPr id="313" name="直線コネクタ 312"/>
        <xdr:cNvCxnSpPr/>
      </xdr:nvCxnSpPr>
      <xdr:spPr>
        <a:xfrm>
          <a:off x="2019300" y="14559099"/>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157118</xdr:rowOff>
    </xdr:from>
    <xdr:to>
      <xdr:col>6</xdr:col>
      <xdr:colOff>38100</xdr:colOff>
      <xdr:row>85</xdr:row>
      <xdr:rowOff>87268</xdr:rowOff>
    </xdr:to>
    <xdr:sp macro="" textlink="">
      <xdr:nvSpPr>
        <xdr:cNvPr id="314" name="楕円 313"/>
        <xdr:cNvSpPr/>
      </xdr:nvSpPr>
      <xdr:spPr>
        <a:xfrm>
          <a:off x="1079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157299</xdr:rowOff>
    </xdr:from>
    <xdr:to>
      <xdr:col>10</xdr:col>
      <xdr:colOff>114300</xdr:colOff>
      <xdr:row>85</xdr:row>
      <xdr:rowOff>36468</xdr:rowOff>
    </xdr:to>
    <xdr:cxnSp macro="">
      <xdr:nvCxnSpPr>
        <xdr:cNvPr id="315" name="直線コネクタ 314"/>
        <xdr:cNvCxnSpPr/>
      </xdr:nvCxnSpPr>
      <xdr:spPr>
        <a:xfrm flipV="1">
          <a:off x="1130300" y="14559099"/>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85833</xdr:rowOff>
    </xdr:from>
    <xdr:ext cx="405111" cy="259045"/>
    <xdr:sp macro="" textlink="">
      <xdr:nvSpPr>
        <xdr:cNvPr id="316" name="n_1aveValue【公営住宅】&#10;有形固定資産減価償却率"/>
        <xdr:cNvSpPr txBox="1"/>
      </xdr:nvSpPr>
      <xdr:spPr>
        <a:xfrm>
          <a:off x="3582044" y="14144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66239</xdr:rowOff>
    </xdr:from>
    <xdr:ext cx="405111" cy="259045"/>
    <xdr:sp macro="" textlink="">
      <xdr:nvSpPr>
        <xdr:cNvPr id="317" name="n_2aveValue【公営住宅】&#10;有形固定資産減価償却率"/>
        <xdr:cNvSpPr txBox="1"/>
      </xdr:nvSpPr>
      <xdr:spPr>
        <a:xfrm>
          <a:off x="2705744" y="1412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28683</xdr:rowOff>
    </xdr:from>
    <xdr:ext cx="405111" cy="259045"/>
    <xdr:sp macro="" textlink="">
      <xdr:nvSpPr>
        <xdr:cNvPr id="318" name="n_3aveValue【公営住宅】&#10;有形固定資産減価償却率"/>
        <xdr:cNvSpPr txBox="1"/>
      </xdr:nvSpPr>
      <xdr:spPr>
        <a:xfrm>
          <a:off x="1816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167476</xdr:rowOff>
    </xdr:from>
    <xdr:ext cx="405111" cy="259045"/>
    <xdr:sp macro="" textlink="">
      <xdr:nvSpPr>
        <xdr:cNvPr id="319" name="n_4aveValue【公営住宅】&#10;有形固定資産減価償却率"/>
        <xdr:cNvSpPr txBox="1"/>
      </xdr:nvSpPr>
      <xdr:spPr>
        <a:xfrm>
          <a:off x="927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161670</xdr:rowOff>
    </xdr:from>
    <xdr:ext cx="405111" cy="259045"/>
    <xdr:sp macro="" textlink="">
      <xdr:nvSpPr>
        <xdr:cNvPr id="320" name="n_1mainValue【公営住宅】&#10;有形固定資産減価償却率"/>
        <xdr:cNvSpPr txBox="1"/>
      </xdr:nvSpPr>
      <xdr:spPr>
        <a:xfrm>
          <a:off x="3582044"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45738</xdr:rowOff>
    </xdr:from>
    <xdr:ext cx="405111" cy="259045"/>
    <xdr:sp macro="" textlink="">
      <xdr:nvSpPr>
        <xdr:cNvPr id="321" name="n_2mainValue【公営住宅】&#10;有形固定資産減価償却率"/>
        <xdr:cNvSpPr txBox="1"/>
      </xdr:nvSpPr>
      <xdr:spPr>
        <a:xfrm>
          <a:off x="2705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27776</xdr:rowOff>
    </xdr:from>
    <xdr:ext cx="405111" cy="259045"/>
    <xdr:sp macro="" textlink="">
      <xdr:nvSpPr>
        <xdr:cNvPr id="322" name="n_3mainValue【公営住宅】&#10;有形固定資産減価償却率"/>
        <xdr:cNvSpPr txBox="1"/>
      </xdr:nvSpPr>
      <xdr:spPr>
        <a:xfrm>
          <a:off x="1816744" y="1460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78395</xdr:rowOff>
    </xdr:from>
    <xdr:ext cx="405111" cy="259045"/>
    <xdr:sp macro="" textlink="">
      <xdr:nvSpPr>
        <xdr:cNvPr id="323" name="n_4mainValue【公営住宅】&#10;有形固定資産減価償却率"/>
        <xdr:cNvSpPr txBox="1"/>
      </xdr:nvSpPr>
      <xdr:spPr>
        <a:xfrm>
          <a:off x="9277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16781</xdr:rowOff>
    </xdr:from>
    <xdr:ext cx="469744" cy="259045"/>
    <xdr:sp macro="" textlink="">
      <xdr:nvSpPr>
        <xdr:cNvPr id="352" name="【公営住宅】&#10;一人当たり面積平均値テキスト"/>
        <xdr:cNvSpPr txBox="1"/>
      </xdr:nvSpPr>
      <xdr:spPr>
        <a:xfrm>
          <a:off x="10515600" y="14590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38354</xdr:rowOff>
    </xdr:from>
    <xdr:to>
      <xdr:col>50</xdr:col>
      <xdr:colOff>165100</xdr:colOff>
      <xdr:row>85</xdr:row>
      <xdr:rowOff>139954</xdr:rowOff>
    </xdr:to>
    <xdr:sp macro="" textlink="">
      <xdr:nvSpPr>
        <xdr:cNvPr id="354" name="フローチャート: 判断 353"/>
        <xdr:cNvSpPr/>
      </xdr:nvSpPr>
      <xdr:spPr>
        <a:xfrm>
          <a:off x="95885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32258</xdr:rowOff>
    </xdr:from>
    <xdr:to>
      <xdr:col>46</xdr:col>
      <xdr:colOff>38100</xdr:colOff>
      <xdr:row>85</xdr:row>
      <xdr:rowOff>133858</xdr:rowOff>
    </xdr:to>
    <xdr:sp macro="" textlink="">
      <xdr:nvSpPr>
        <xdr:cNvPr id="355" name="フローチャート: 判断 354"/>
        <xdr:cNvSpPr/>
      </xdr:nvSpPr>
      <xdr:spPr>
        <a:xfrm>
          <a:off x="8699500" y="1460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34162</xdr:rowOff>
    </xdr:from>
    <xdr:to>
      <xdr:col>41</xdr:col>
      <xdr:colOff>101600</xdr:colOff>
      <xdr:row>85</xdr:row>
      <xdr:rowOff>135762</xdr:rowOff>
    </xdr:to>
    <xdr:sp macro="" textlink="">
      <xdr:nvSpPr>
        <xdr:cNvPr id="356" name="フローチャート: 判断 355"/>
        <xdr:cNvSpPr/>
      </xdr:nvSpPr>
      <xdr:spPr>
        <a:xfrm>
          <a:off x="7810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31496</xdr:rowOff>
    </xdr:from>
    <xdr:to>
      <xdr:col>36</xdr:col>
      <xdr:colOff>165100</xdr:colOff>
      <xdr:row>85</xdr:row>
      <xdr:rowOff>133096</xdr:rowOff>
    </xdr:to>
    <xdr:sp macro="" textlink="">
      <xdr:nvSpPr>
        <xdr:cNvPr id="357" name="フローチャート: 判断 356"/>
        <xdr:cNvSpPr/>
      </xdr:nvSpPr>
      <xdr:spPr>
        <a:xfrm>
          <a:off x="6921500" y="1460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137033</xdr:rowOff>
    </xdr:from>
    <xdr:to>
      <xdr:col>55</xdr:col>
      <xdr:colOff>50800</xdr:colOff>
      <xdr:row>83</xdr:row>
      <xdr:rowOff>67183</xdr:rowOff>
    </xdr:to>
    <xdr:sp macro="" textlink="">
      <xdr:nvSpPr>
        <xdr:cNvPr id="363" name="楕円 362"/>
        <xdr:cNvSpPr/>
      </xdr:nvSpPr>
      <xdr:spPr>
        <a:xfrm>
          <a:off x="10426700" y="1419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159910</xdr:rowOff>
    </xdr:from>
    <xdr:ext cx="469744" cy="259045"/>
    <xdr:sp macro="" textlink="">
      <xdr:nvSpPr>
        <xdr:cNvPr id="364" name="【公営住宅】&#10;一人当たり面積該当値テキスト"/>
        <xdr:cNvSpPr txBox="1"/>
      </xdr:nvSpPr>
      <xdr:spPr>
        <a:xfrm>
          <a:off x="10515600" y="1404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128651</xdr:rowOff>
    </xdr:from>
    <xdr:to>
      <xdr:col>50</xdr:col>
      <xdr:colOff>165100</xdr:colOff>
      <xdr:row>83</xdr:row>
      <xdr:rowOff>58801</xdr:rowOff>
    </xdr:to>
    <xdr:sp macro="" textlink="">
      <xdr:nvSpPr>
        <xdr:cNvPr id="365" name="楕円 364"/>
        <xdr:cNvSpPr/>
      </xdr:nvSpPr>
      <xdr:spPr>
        <a:xfrm>
          <a:off x="9588500" y="1418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8001</xdr:rowOff>
    </xdr:from>
    <xdr:to>
      <xdr:col>55</xdr:col>
      <xdr:colOff>0</xdr:colOff>
      <xdr:row>83</xdr:row>
      <xdr:rowOff>16383</xdr:rowOff>
    </xdr:to>
    <xdr:cxnSp macro="">
      <xdr:nvCxnSpPr>
        <xdr:cNvPr id="366" name="直線コネクタ 365"/>
        <xdr:cNvCxnSpPr/>
      </xdr:nvCxnSpPr>
      <xdr:spPr>
        <a:xfrm>
          <a:off x="9639300" y="14238351"/>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146558</xdr:rowOff>
    </xdr:from>
    <xdr:to>
      <xdr:col>46</xdr:col>
      <xdr:colOff>38100</xdr:colOff>
      <xdr:row>83</xdr:row>
      <xdr:rowOff>76708</xdr:rowOff>
    </xdr:to>
    <xdr:sp macro="" textlink="">
      <xdr:nvSpPr>
        <xdr:cNvPr id="367" name="楕円 366"/>
        <xdr:cNvSpPr/>
      </xdr:nvSpPr>
      <xdr:spPr>
        <a:xfrm>
          <a:off x="8699500" y="1420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8001</xdr:rowOff>
    </xdr:from>
    <xdr:to>
      <xdr:col>50</xdr:col>
      <xdr:colOff>114300</xdr:colOff>
      <xdr:row>83</xdr:row>
      <xdr:rowOff>25908</xdr:rowOff>
    </xdr:to>
    <xdr:cxnSp macro="">
      <xdr:nvCxnSpPr>
        <xdr:cNvPr id="368" name="直線コネクタ 367"/>
        <xdr:cNvCxnSpPr/>
      </xdr:nvCxnSpPr>
      <xdr:spPr>
        <a:xfrm flipV="1">
          <a:off x="8750300" y="14238351"/>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149606</xdr:rowOff>
    </xdr:from>
    <xdr:to>
      <xdr:col>41</xdr:col>
      <xdr:colOff>101600</xdr:colOff>
      <xdr:row>83</xdr:row>
      <xdr:rowOff>79756</xdr:rowOff>
    </xdr:to>
    <xdr:sp macro="" textlink="">
      <xdr:nvSpPr>
        <xdr:cNvPr id="369" name="楕円 368"/>
        <xdr:cNvSpPr/>
      </xdr:nvSpPr>
      <xdr:spPr>
        <a:xfrm>
          <a:off x="7810500" y="142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25908</xdr:rowOff>
    </xdr:from>
    <xdr:to>
      <xdr:col>45</xdr:col>
      <xdr:colOff>177800</xdr:colOff>
      <xdr:row>83</xdr:row>
      <xdr:rowOff>28956</xdr:rowOff>
    </xdr:to>
    <xdr:cxnSp macro="">
      <xdr:nvCxnSpPr>
        <xdr:cNvPr id="370" name="直線コネクタ 369"/>
        <xdr:cNvCxnSpPr/>
      </xdr:nvCxnSpPr>
      <xdr:spPr>
        <a:xfrm flipV="1">
          <a:off x="7861300" y="1425625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1778</xdr:rowOff>
    </xdr:from>
    <xdr:to>
      <xdr:col>36</xdr:col>
      <xdr:colOff>165100</xdr:colOff>
      <xdr:row>83</xdr:row>
      <xdr:rowOff>103378</xdr:rowOff>
    </xdr:to>
    <xdr:sp macro="" textlink="">
      <xdr:nvSpPr>
        <xdr:cNvPr id="371" name="楕円 370"/>
        <xdr:cNvSpPr/>
      </xdr:nvSpPr>
      <xdr:spPr>
        <a:xfrm>
          <a:off x="6921500" y="1423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28956</xdr:rowOff>
    </xdr:from>
    <xdr:to>
      <xdr:col>41</xdr:col>
      <xdr:colOff>50800</xdr:colOff>
      <xdr:row>83</xdr:row>
      <xdr:rowOff>52578</xdr:rowOff>
    </xdr:to>
    <xdr:cxnSp macro="">
      <xdr:nvCxnSpPr>
        <xdr:cNvPr id="372" name="直線コネクタ 371"/>
        <xdr:cNvCxnSpPr/>
      </xdr:nvCxnSpPr>
      <xdr:spPr>
        <a:xfrm flipV="1">
          <a:off x="6972300" y="14259306"/>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131081</xdr:rowOff>
    </xdr:from>
    <xdr:ext cx="469744" cy="259045"/>
    <xdr:sp macro="" textlink="">
      <xdr:nvSpPr>
        <xdr:cNvPr id="373" name="n_1aveValue【公営住宅】&#10;一人当たり面積"/>
        <xdr:cNvSpPr txBox="1"/>
      </xdr:nvSpPr>
      <xdr:spPr>
        <a:xfrm>
          <a:off x="9391727"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124985</xdr:rowOff>
    </xdr:from>
    <xdr:ext cx="469744" cy="259045"/>
    <xdr:sp macro="" textlink="">
      <xdr:nvSpPr>
        <xdr:cNvPr id="374" name="n_2aveValue【公営住宅】&#10;一人当たり面積"/>
        <xdr:cNvSpPr txBox="1"/>
      </xdr:nvSpPr>
      <xdr:spPr>
        <a:xfrm>
          <a:off x="8515427" y="1469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126889</xdr:rowOff>
    </xdr:from>
    <xdr:ext cx="469744" cy="259045"/>
    <xdr:sp macro="" textlink="">
      <xdr:nvSpPr>
        <xdr:cNvPr id="375" name="n_3aveValue【公営住宅】&#10;一人当たり面積"/>
        <xdr:cNvSpPr txBox="1"/>
      </xdr:nvSpPr>
      <xdr:spPr>
        <a:xfrm>
          <a:off x="7626427" y="1470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124223</xdr:rowOff>
    </xdr:from>
    <xdr:ext cx="469744" cy="259045"/>
    <xdr:sp macro="" textlink="">
      <xdr:nvSpPr>
        <xdr:cNvPr id="376" name="n_4aveValue【公営住宅】&#10;一人当たり面積"/>
        <xdr:cNvSpPr txBox="1"/>
      </xdr:nvSpPr>
      <xdr:spPr>
        <a:xfrm>
          <a:off x="6737427"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75328</xdr:rowOff>
    </xdr:from>
    <xdr:ext cx="469744" cy="259045"/>
    <xdr:sp macro="" textlink="">
      <xdr:nvSpPr>
        <xdr:cNvPr id="377" name="n_1mainValue【公営住宅】&#10;一人当たり面積"/>
        <xdr:cNvSpPr txBox="1"/>
      </xdr:nvSpPr>
      <xdr:spPr>
        <a:xfrm>
          <a:off x="9391727" y="1396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93235</xdr:rowOff>
    </xdr:from>
    <xdr:ext cx="469744" cy="259045"/>
    <xdr:sp macro="" textlink="">
      <xdr:nvSpPr>
        <xdr:cNvPr id="378" name="n_2mainValue【公営住宅】&#10;一人当たり面積"/>
        <xdr:cNvSpPr txBox="1"/>
      </xdr:nvSpPr>
      <xdr:spPr>
        <a:xfrm>
          <a:off x="8515427" y="1398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96283</xdr:rowOff>
    </xdr:from>
    <xdr:ext cx="469744" cy="259045"/>
    <xdr:sp macro="" textlink="">
      <xdr:nvSpPr>
        <xdr:cNvPr id="379" name="n_3mainValue【公営住宅】&#10;一人当たり面積"/>
        <xdr:cNvSpPr txBox="1"/>
      </xdr:nvSpPr>
      <xdr:spPr>
        <a:xfrm>
          <a:off x="7626427" y="1398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119905</xdr:rowOff>
    </xdr:from>
    <xdr:ext cx="469744" cy="259045"/>
    <xdr:sp macro="" textlink="">
      <xdr:nvSpPr>
        <xdr:cNvPr id="380" name="n_4mainValue【公営住宅】&#10;一人当たり面積"/>
        <xdr:cNvSpPr txBox="1"/>
      </xdr:nvSpPr>
      <xdr:spPr>
        <a:xfrm>
          <a:off x="6737427" y="1400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26"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8" name="フローチャート: 判断 427"/>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9" name="フローチャート: 判断 428"/>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30" name="フローチャート: 判断 429"/>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31" name="フローチャート: 判断 430"/>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101600</xdr:rowOff>
    </xdr:from>
    <xdr:to>
      <xdr:col>81</xdr:col>
      <xdr:colOff>101600</xdr:colOff>
      <xdr:row>41</xdr:row>
      <xdr:rowOff>31750</xdr:rowOff>
    </xdr:to>
    <xdr:sp macro="" textlink="">
      <xdr:nvSpPr>
        <xdr:cNvPr id="437" name="楕円 436"/>
        <xdr:cNvSpPr/>
      </xdr:nvSpPr>
      <xdr:spPr>
        <a:xfrm>
          <a:off x="15430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59690</xdr:rowOff>
    </xdr:from>
    <xdr:to>
      <xdr:col>76</xdr:col>
      <xdr:colOff>165100</xdr:colOff>
      <xdr:row>40</xdr:row>
      <xdr:rowOff>161290</xdr:rowOff>
    </xdr:to>
    <xdr:sp macro="" textlink="">
      <xdr:nvSpPr>
        <xdr:cNvPr id="438" name="楕円 437"/>
        <xdr:cNvSpPr/>
      </xdr:nvSpPr>
      <xdr:spPr>
        <a:xfrm>
          <a:off x="14541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110490</xdr:rowOff>
    </xdr:from>
    <xdr:to>
      <xdr:col>81</xdr:col>
      <xdr:colOff>50800</xdr:colOff>
      <xdr:row>40</xdr:row>
      <xdr:rowOff>152400</xdr:rowOff>
    </xdr:to>
    <xdr:cxnSp macro="">
      <xdr:nvCxnSpPr>
        <xdr:cNvPr id="439" name="直線コネクタ 438"/>
        <xdr:cNvCxnSpPr/>
      </xdr:nvCxnSpPr>
      <xdr:spPr>
        <a:xfrm>
          <a:off x="14592300" y="69684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29210</xdr:rowOff>
    </xdr:from>
    <xdr:to>
      <xdr:col>72</xdr:col>
      <xdr:colOff>38100</xdr:colOff>
      <xdr:row>40</xdr:row>
      <xdr:rowOff>130810</xdr:rowOff>
    </xdr:to>
    <xdr:sp macro="" textlink="">
      <xdr:nvSpPr>
        <xdr:cNvPr id="440" name="楕円 439"/>
        <xdr:cNvSpPr/>
      </xdr:nvSpPr>
      <xdr:spPr>
        <a:xfrm>
          <a:off x="13652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80010</xdr:rowOff>
    </xdr:from>
    <xdr:to>
      <xdr:col>76</xdr:col>
      <xdr:colOff>114300</xdr:colOff>
      <xdr:row>40</xdr:row>
      <xdr:rowOff>110490</xdr:rowOff>
    </xdr:to>
    <xdr:cxnSp macro="">
      <xdr:nvCxnSpPr>
        <xdr:cNvPr id="441" name="直線コネクタ 440"/>
        <xdr:cNvCxnSpPr/>
      </xdr:nvCxnSpPr>
      <xdr:spPr>
        <a:xfrm>
          <a:off x="13703300" y="69380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158750</xdr:rowOff>
    </xdr:from>
    <xdr:to>
      <xdr:col>67</xdr:col>
      <xdr:colOff>101600</xdr:colOff>
      <xdr:row>40</xdr:row>
      <xdr:rowOff>88900</xdr:rowOff>
    </xdr:to>
    <xdr:sp macro="" textlink="">
      <xdr:nvSpPr>
        <xdr:cNvPr id="442" name="楕円 441"/>
        <xdr:cNvSpPr/>
      </xdr:nvSpPr>
      <xdr:spPr>
        <a:xfrm>
          <a:off x="12763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38100</xdr:rowOff>
    </xdr:from>
    <xdr:to>
      <xdr:col>71</xdr:col>
      <xdr:colOff>177800</xdr:colOff>
      <xdr:row>40</xdr:row>
      <xdr:rowOff>80010</xdr:rowOff>
    </xdr:to>
    <xdr:cxnSp macro="">
      <xdr:nvCxnSpPr>
        <xdr:cNvPr id="443" name="直線コネクタ 442"/>
        <xdr:cNvCxnSpPr/>
      </xdr:nvCxnSpPr>
      <xdr:spPr>
        <a:xfrm>
          <a:off x="12814300" y="68961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444" name="n_1aveValue【認定こども園・幼稚園・保育所】&#10;有形固定資産減価償却率"/>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445" name="n_2aveValue【認定こども園・幼稚園・保育所】&#10;有形固定資産減価償却率"/>
        <xdr:cNvSpPr txBox="1"/>
      </xdr:nvSpPr>
      <xdr:spPr>
        <a:xfrm>
          <a:off x="14389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46" name="n_3aveValue【認定こども園・幼稚園・保育所】&#10;有形固定資産減価償却率"/>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47" name="n_4aveValue【認定こども園・幼稚園・保育所】&#10;有形固定資産減価償却率"/>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22877</xdr:rowOff>
    </xdr:from>
    <xdr:ext cx="405111" cy="259045"/>
    <xdr:sp macro="" textlink="">
      <xdr:nvSpPr>
        <xdr:cNvPr id="448" name="n_1mainValue【認定こども園・幼稚園・保育所】&#10;有形固定資産減価償却率"/>
        <xdr:cNvSpPr txBox="1"/>
      </xdr:nvSpPr>
      <xdr:spPr>
        <a:xfrm>
          <a:off x="15266044"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152417</xdr:rowOff>
    </xdr:from>
    <xdr:ext cx="405111" cy="259045"/>
    <xdr:sp macro="" textlink="">
      <xdr:nvSpPr>
        <xdr:cNvPr id="449" name="n_2mainValue【認定こども園・幼稚園・保育所】&#10;有形固定資産減価償却率"/>
        <xdr:cNvSpPr txBox="1"/>
      </xdr:nvSpPr>
      <xdr:spPr>
        <a:xfrm>
          <a:off x="143897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121937</xdr:rowOff>
    </xdr:from>
    <xdr:ext cx="405111" cy="259045"/>
    <xdr:sp macro="" textlink="">
      <xdr:nvSpPr>
        <xdr:cNvPr id="450" name="n_3mainValue【認定こども園・幼稚園・保育所】&#10;有形固定資産減価償却率"/>
        <xdr:cNvSpPr txBox="1"/>
      </xdr:nvSpPr>
      <xdr:spPr>
        <a:xfrm>
          <a:off x="13500744"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80027</xdr:rowOff>
    </xdr:from>
    <xdr:ext cx="405111" cy="259045"/>
    <xdr:sp macro="" textlink="">
      <xdr:nvSpPr>
        <xdr:cNvPr id="451" name="n_4mainValue【認定こども園・幼稚園・保育所】&#10;有形固定資産減価償却率"/>
        <xdr:cNvSpPr txBox="1"/>
      </xdr:nvSpPr>
      <xdr:spPr>
        <a:xfrm>
          <a:off x="12611744"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3" name="テキスト ボックス 46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5" name="テキスト ボックス 46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7" name="テキスト ボックス 46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9" name="テキスト ボックス 46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1" name="テキスト ボックス 47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5" name="直線コネクタ 474"/>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6"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77" name="直線コネクタ 476"/>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78"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79" name="直線コネクタ 478"/>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129557</xdr:rowOff>
    </xdr:from>
    <xdr:ext cx="469744" cy="259045"/>
    <xdr:sp macro="" textlink="">
      <xdr:nvSpPr>
        <xdr:cNvPr id="480" name="【認定こども園・幼稚園・保育所】&#10;一人当たり面積平均値テキスト"/>
        <xdr:cNvSpPr txBox="1"/>
      </xdr:nvSpPr>
      <xdr:spPr>
        <a:xfrm>
          <a:off x="22199600" y="681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1" name="フローチャート: 判断 480"/>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2" name="フローチャート: 判断 481"/>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3" name="フローチャート: 判断 482"/>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4" name="フローチャート: 判断 483"/>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5" name="フローチャート: 判断 484"/>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124460</xdr:rowOff>
    </xdr:from>
    <xdr:to>
      <xdr:col>112</xdr:col>
      <xdr:colOff>38100</xdr:colOff>
      <xdr:row>42</xdr:row>
      <xdr:rowOff>54610</xdr:rowOff>
    </xdr:to>
    <xdr:sp macro="" textlink="">
      <xdr:nvSpPr>
        <xdr:cNvPr id="491" name="楕円 490"/>
        <xdr:cNvSpPr/>
      </xdr:nvSpPr>
      <xdr:spPr>
        <a:xfrm>
          <a:off x="21272500" y="71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124460</xdr:rowOff>
    </xdr:from>
    <xdr:to>
      <xdr:col>107</xdr:col>
      <xdr:colOff>101600</xdr:colOff>
      <xdr:row>42</xdr:row>
      <xdr:rowOff>54610</xdr:rowOff>
    </xdr:to>
    <xdr:sp macro="" textlink="">
      <xdr:nvSpPr>
        <xdr:cNvPr id="492" name="楕円 491"/>
        <xdr:cNvSpPr/>
      </xdr:nvSpPr>
      <xdr:spPr>
        <a:xfrm>
          <a:off x="20383500" y="71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3810</xdr:rowOff>
    </xdr:from>
    <xdr:to>
      <xdr:col>111</xdr:col>
      <xdr:colOff>177800</xdr:colOff>
      <xdr:row>42</xdr:row>
      <xdr:rowOff>3810</xdr:rowOff>
    </xdr:to>
    <xdr:cxnSp macro="">
      <xdr:nvCxnSpPr>
        <xdr:cNvPr id="493" name="直線コネクタ 492"/>
        <xdr:cNvCxnSpPr/>
      </xdr:nvCxnSpPr>
      <xdr:spPr>
        <a:xfrm>
          <a:off x="20434300" y="72047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25400</xdr:rowOff>
    </xdr:from>
    <xdr:to>
      <xdr:col>102</xdr:col>
      <xdr:colOff>165100</xdr:colOff>
      <xdr:row>41</xdr:row>
      <xdr:rowOff>127000</xdr:rowOff>
    </xdr:to>
    <xdr:sp macro="" textlink="">
      <xdr:nvSpPr>
        <xdr:cNvPr id="494" name="楕円 493"/>
        <xdr:cNvSpPr/>
      </xdr:nvSpPr>
      <xdr:spPr>
        <a:xfrm>
          <a:off x="19494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76200</xdr:rowOff>
    </xdr:from>
    <xdr:to>
      <xdr:col>107</xdr:col>
      <xdr:colOff>50800</xdr:colOff>
      <xdr:row>42</xdr:row>
      <xdr:rowOff>3810</xdr:rowOff>
    </xdr:to>
    <xdr:cxnSp macro="">
      <xdr:nvCxnSpPr>
        <xdr:cNvPr id="495" name="直線コネクタ 494"/>
        <xdr:cNvCxnSpPr/>
      </xdr:nvCxnSpPr>
      <xdr:spPr>
        <a:xfrm>
          <a:off x="19545300" y="710565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29210</xdr:rowOff>
    </xdr:from>
    <xdr:to>
      <xdr:col>98</xdr:col>
      <xdr:colOff>38100</xdr:colOff>
      <xdr:row>41</xdr:row>
      <xdr:rowOff>130810</xdr:rowOff>
    </xdr:to>
    <xdr:sp macro="" textlink="">
      <xdr:nvSpPr>
        <xdr:cNvPr id="496" name="楕円 495"/>
        <xdr:cNvSpPr/>
      </xdr:nvSpPr>
      <xdr:spPr>
        <a:xfrm>
          <a:off x="18605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76200</xdr:rowOff>
    </xdr:from>
    <xdr:to>
      <xdr:col>102</xdr:col>
      <xdr:colOff>114300</xdr:colOff>
      <xdr:row>41</xdr:row>
      <xdr:rowOff>80010</xdr:rowOff>
    </xdr:to>
    <xdr:cxnSp macro="">
      <xdr:nvCxnSpPr>
        <xdr:cNvPr id="497" name="直線コネクタ 496"/>
        <xdr:cNvCxnSpPr/>
      </xdr:nvCxnSpPr>
      <xdr:spPr>
        <a:xfrm flipV="1">
          <a:off x="18656300" y="71056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67327</xdr:rowOff>
    </xdr:from>
    <xdr:ext cx="469744" cy="259045"/>
    <xdr:sp macro="" textlink="">
      <xdr:nvSpPr>
        <xdr:cNvPr id="498" name="n_1aveValue【認定こども園・幼稚園・保育所】&#10;一人当たり面積"/>
        <xdr:cNvSpPr txBox="1"/>
      </xdr:nvSpPr>
      <xdr:spPr>
        <a:xfrm>
          <a:off x="210757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36847</xdr:rowOff>
    </xdr:from>
    <xdr:ext cx="469744" cy="259045"/>
    <xdr:sp macro="" textlink="">
      <xdr:nvSpPr>
        <xdr:cNvPr id="499" name="n_2aveValue【認定こども園・幼稚園・保育所】&#10;一人当たり面積"/>
        <xdr:cNvSpPr txBox="1"/>
      </xdr:nvSpPr>
      <xdr:spPr>
        <a:xfrm>
          <a:off x="20199427"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44467</xdr:rowOff>
    </xdr:from>
    <xdr:ext cx="469744" cy="259045"/>
    <xdr:sp macro="" textlink="">
      <xdr:nvSpPr>
        <xdr:cNvPr id="500" name="n_3aveValue【認定こども園・幼稚園・保育所】&#10;一人当たり面積"/>
        <xdr:cNvSpPr txBox="1"/>
      </xdr:nvSpPr>
      <xdr:spPr>
        <a:xfrm>
          <a:off x="193104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1" name="n_4aveValue【認定こども園・幼稚園・保育所】&#10;一人当たり面積"/>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45737</xdr:rowOff>
    </xdr:from>
    <xdr:ext cx="469744" cy="259045"/>
    <xdr:sp macro="" textlink="">
      <xdr:nvSpPr>
        <xdr:cNvPr id="502" name="n_1mainValue【認定こども園・幼稚園・保育所】&#10;一人当たり面積"/>
        <xdr:cNvSpPr txBox="1"/>
      </xdr:nvSpPr>
      <xdr:spPr>
        <a:xfrm>
          <a:off x="21075727" y="724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45737</xdr:rowOff>
    </xdr:from>
    <xdr:ext cx="469744" cy="259045"/>
    <xdr:sp macro="" textlink="">
      <xdr:nvSpPr>
        <xdr:cNvPr id="503" name="n_2mainValue【認定こども園・幼稚園・保育所】&#10;一人当たり面積"/>
        <xdr:cNvSpPr txBox="1"/>
      </xdr:nvSpPr>
      <xdr:spPr>
        <a:xfrm>
          <a:off x="20199427" y="724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118127</xdr:rowOff>
    </xdr:from>
    <xdr:ext cx="469744" cy="259045"/>
    <xdr:sp macro="" textlink="">
      <xdr:nvSpPr>
        <xdr:cNvPr id="504" name="n_3mainValue【認定こども園・幼稚園・保育所】&#10;一人当たり面積"/>
        <xdr:cNvSpPr txBox="1"/>
      </xdr:nvSpPr>
      <xdr:spPr>
        <a:xfrm>
          <a:off x="19310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121937</xdr:rowOff>
    </xdr:from>
    <xdr:ext cx="469744" cy="259045"/>
    <xdr:sp macro="" textlink="">
      <xdr:nvSpPr>
        <xdr:cNvPr id="505" name="n_4mainValue【認定こども園・幼稚園・保育所】&#10;一人当たり面積"/>
        <xdr:cNvSpPr txBox="1"/>
      </xdr:nvSpPr>
      <xdr:spPr>
        <a:xfrm>
          <a:off x="18421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8" name="テキスト ボックス 51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8" name="テキスト ボックス 52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0" name="直線コネクタ 529"/>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1"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2" name="直線コネクタ 531"/>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3" name="【学校施設】&#10;有形固定資産減価償却率最大値テキスト"/>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34" name="直線コネクタ 533"/>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535" name="【学校施設】&#10;有形固定資産減価償却率平均値テキスト"/>
        <xdr:cNvSpPr txBox="1"/>
      </xdr:nvSpPr>
      <xdr:spPr>
        <a:xfrm>
          <a:off x="16357600"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36" name="フローチャート: 判断 535"/>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57785</xdr:rowOff>
    </xdr:from>
    <xdr:to>
      <xdr:col>81</xdr:col>
      <xdr:colOff>101600</xdr:colOff>
      <xdr:row>60</xdr:row>
      <xdr:rowOff>159385</xdr:rowOff>
    </xdr:to>
    <xdr:sp macro="" textlink="">
      <xdr:nvSpPr>
        <xdr:cNvPr id="537" name="フローチャート: 判断 536"/>
        <xdr:cNvSpPr/>
      </xdr:nvSpPr>
      <xdr:spPr>
        <a:xfrm>
          <a:off x="15430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538" name="フローチャート: 判断 537"/>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39" name="フローチャート: 判断 538"/>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12065</xdr:rowOff>
    </xdr:from>
    <xdr:to>
      <xdr:col>67</xdr:col>
      <xdr:colOff>101600</xdr:colOff>
      <xdr:row>60</xdr:row>
      <xdr:rowOff>113665</xdr:rowOff>
    </xdr:to>
    <xdr:sp macro="" textlink="">
      <xdr:nvSpPr>
        <xdr:cNvPr id="540" name="フローチャート: 判断 539"/>
        <xdr:cNvSpPr/>
      </xdr:nvSpPr>
      <xdr:spPr>
        <a:xfrm>
          <a:off x="12763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34925</xdr:rowOff>
    </xdr:from>
    <xdr:to>
      <xdr:col>85</xdr:col>
      <xdr:colOff>177800</xdr:colOff>
      <xdr:row>61</xdr:row>
      <xdr:rowOff>136525</xdr:rowOff>
    </xdr:to>
    <xdr:sp macro="" textlink="">
      <xdr:nvSpPr>
        <xdr:cNvPr id="546" name="楕円 545"/>
        <xdr:cNvSpPr/>
      </xdr:nvSpPr>
      <xdr:spPr>
        <a:xfrm>
          <a:off x="162687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13352</xdr:rowOff>
    </xdr:from>
    <xdr:ext cx="405111" cy="259045"/>
    <xdr:sp macro="" textlink="">
      <xdr:nvSpPr>
        <xdr:cNvPr id="547" name="【学校施設】&#10;有形固定資産減価償却率該当値テキスト"/>
        <xdr:cNvSpPr txBox="1"/>
      </xdr:nvSpPr>
      <xdr:spPr>
        <a:xfrm>
          <a:off x="16357600"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12065</xdr:rowOff>
    </xdr:from>
    <xdr:to>
      <xdr:col>81</xdr:col>
      <xdr:colOff>101600</xdr:colOff>
      <xdr:row>61</xdr:row>
      <xdr:rowOff>113665</xdr:rowOff>
    </xdr:to>
    <xdr:sp macro="" textlink="">
      <xdr:nvSpPr>
        <xdr:cNvPr id="548" name="楕円 547"/>
        <xdr:cNvSpPr/>
      </xdr:nvSpPr>
      <xdr:spPr>
        <a:xfrm>
          <a:off x="15430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62865</xdr:rowOff>
    </xdr:from>
    <xdr:to>
      <xdr:col>85</xdr:col>
      <xdr:colOff>127000</xdr:colOff>
      <xdr:row>61</xdr:row>
      <xdr:rowOff>85725</xdr:rowOff>
    </xdr:to>
    <xdr:cxnSp macro="">
      <xdr:nvCxnSpPr>
        <xdr:cNvPr id="549" name="直線コネクタ 548"/>
        <xdr:cNvCxnSpPr/>
      </xdr:nvCxnSpPr>
      <xdr:spPr>
        <a:xfrm>
          <a:off x="15481300" y="1052131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550" name="楕円 549"/>
        <xdr:cNvSpPr/>
      </xdr:nvSpPr>
      <xdr:spPr>
        <a:xfrm>
          <a:off x="14541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49530</xdr:rowOff>
    </xdr:from>
    <xdr:to>
      <xdr:col>81</xdr:col>
      <xdr:colOff>50800</xdr:colOff>
      <xdr:row>61</xdr:row>
      <xdr:rowOff>62865</xdr:rowOff>
    </xdr:to>
    <xdr:cxnSp macro="">
      <xdr:nvCxnSpPr>
        <xdr:cNvPr id="551" name="直線コネクタ 550"/>
        <xdr:cNvCxnSpPr/>
      </xdr:nvCxnSpPr>
      <xdr:spPr>
        <a:xfrm>
          <a:off x="14592300" y="1050798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141605</xdr:rowOff>
    </xdr:from>
    <xdr:to>
      <xdr:col>72</xdr:col>
      <xdr:colOff>38100</xdr:colOff>
      <xdr:row>61</xdr:row>
      <xdr:rowOff>71755</xdr:rowOff>
    </xdr:to>
    <xdr:sp macro="" textlink="">
      <xdr:nvSpPr>
        <xdr:cNvPr id="552" name="楕円 551"/>
        <xdr:cNvSpPr/>
      </xdr:nvSpPr>
      <xdr:spPr>
        <a:xfrm>
          <a:off x="13652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20955</xdr:rowOff>
    </xdr:from>
    <xdr:to>
      <xdr:col>76</xdr:col>
      <xdr:colOff>114300</xdr:colOff>
      <xdr:row>61</xdr:row>
      <xdr:rowOff>49530</xdr:rowOff>
    </xdr:to>
    <xdr:cxnSp macro="">
      <xdr:nvCxnSpPr>
        <xdr:cNvPr id="553" name="直線コネクタ 552"/>
        <xdr:cNvCxnSpPr/>
      </xdr:nvCxnSpPr>
      <xdr:spPr>
        <a:xfrm>
          <a:off x="13703300" y="104794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128270</xdr:rowOff>
    </xdr:from>
    <xdr:to>
      <xdr:col>67</xdr:col>
      <xdr:colOff>101600</xdr:colOff>
      <xdr:row>61</xdr:row>
      <xdr:rowOff>58420</xdr:rowOff>
    </xdr:to>
    <xdr:sp macro="" textlink="">
      <xdr:nvSpPr>
        <xdr:cNvPr id="554" name="楕円 553"/>
        <xdr:cNvSpPr/>
      </xdr:nvSpPr>
      <xdr:spPr>
        <a:xfrm>
          <a:off x="12763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7620</xdr:rowOff>
    </xdr:from>
    <xdr:to>
      <xdr:col>71</xdr:col>
      <xdr:colOff>177800</xdr:colOff>
      <xdr:row>61</xdr:row>
      <xdr:rowOff>20955</xdr:rowOff>
    </xdr:to>
    <xdr:cxnSp macro="">
      <xdr:nvCxnSpPr>
        <xdr:cNvPr id="555" name="直線コネクタ 554"/>
        <xdr:cNvCxnSpPr/>
      </xdr:nvCxnSpPr>
      <xdr:spPr>
        <a:xfrm>
          <a:off x="12814300" y="104660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4462</xdr:rowOff>
    </xdr:from>
    <xdr:ext cx="405111" cy="259045"/>
    <xdr:sp macro="" textlink="">
      <xdr:nvSpPr>
        <xdr:cNvPr id="556" name="n_1aveValue【学校施設】&#10;有形固定資産減価償却率"/>
        <xdr:cNvSpPr txBox="1"/>
      </xdr:nvSpPr>
      <xdr:spPr>
        <a:xfrm>
          <a:off x="152660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154957</xdr:rowOff>
    </xdr:from>
    <xdr:ext cx="405111" cy="259045"/>
    <xdr:sp macro="" textlink="">
      <xdr:nvSpPr>
        <xdr:cNvPr id="557" name="n_2aveValue【学校施設】&#10;有形固定資産減価償却率"/>
        <xdr:cNvSpPr txBox="1"/>
      </xdr:nvSpPr>
      <xdr:spPr>
        <a:xfrm>
          <a:off x="14389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58"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130192</xdr:rowOff>
    </xdr:from>
    <xdr:ext cx="405111" cy="259045"/>
    <xdr:sp macro="" textlink="">
      <xdr:nvSpPr>
        <xdr:cNvPr id="559" name="n_4aveValue【学校施設】&#10;有形固定資産減価償却率"/>
        <xdr:cNvSpPr txBox="1"/>
      </xdr:nvSpPr>
      <xdr:spPr>
        <a:xfrm>
          <a:off x="12611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104792</xdr:rowOff>
    </xdr:from>
    <xdr:ext cx="405111" cy="259045"/>
    <xdr:sp macro="" textlink="">
      <xdr:nvSpPr>
        <xdr:cNvPr id="560" name="n_1mainValue【学校施設】&#10;有形固定資産減価償却率"/>
        <xdr:cNvSpPr txBox="1"/>
      </xdr:nvSpPr>
      <xdr:spPr>
        <a:xfrm>
          <a:off x="152660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91457</xdr:rowOff>
    </xdr:from>
    <xdr:ext cx="405111" cy="259045"/>
    <xdr:sp macro="" textlink="">
      <xdr:nvSpPr>
        <xdr:cNvPr id="561" name="n_2mainValue【学校施設】&#10;有形固定資産減価償却率"/>
        <xdr:cNvSpPr txBox="1"/>
      </xdr:nvSpPr>
      <xdr:spPr>
        <a:xfrm>
          <a:off x="14389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62882</xdr:rowOff>
    </xdr:from>
    <xdr:ext cx="405111" cy="259045"/>
    <xdr:sp macro="" textlink="">
      <xdr:nvSpPr>
        <xdr:cNvPr id="562" name="n_3mainValue【学校施設】&#10;有形固定資産減価償却率"/>
        <xdr:cNvSpPr txBox="1"/>
      </xdr:nvSpPr>
      <xdr:spPr>
        <a:xfrm>
          <a:off x="135007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49547</xdr:rowOff>
    </xdr:from>
    <xdr:ext cx="405111" cy="259045"/>
    <xdr:sp macro="" textlink="">
      <xdr:nvSpPr>
        <xdr:cNvPr id="563" name="n_4mainValue【学校施設】&#10;有形固定資産減価償却率"/>
        <xdr:cNvSpPr txBox="1"/>
      </xdr:nvSpPr>
      <xdr:spPr>
        <a:xfrm>
          <a:off x="12611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87" name="直線コネクタ 586"/>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88" name="【学校施設】&#10;一人当たり面積最小値テキスト"/>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89" name="直線コネクタ 588"/>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0" name="【学校施設】&#10;一人当たり面積最大値テキスト"/>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1" name="直線コネクタ 590"/>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2" name="【学校施設】&#10;一人当たり面積平均値テキスト"/>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3" name="フローチャート: 判断 592"/>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51498</xdr:rowOff>
    </xdr:from>
    <xdr:to>
      <xdr:col>112</xdr:col>
      <xdr:colOff>38100</xdr:colOff>
      <xdr:row>62</xdr:row>
      <xdr:rowOff>153098</xdr:rowOff>
    </xdr:to>
    <xdr:sp macro="" textlink="">
      <xdr:nvSpPr>
        <xdr:cNvPr id="594" name="フローチャート: 判断 593"/>
        <xdr:cNvSpPr/>
      </xdr:nvSpPr>
      <xdr:spPr>
        <a:xfrm>
          <a:off x="21272500" y="1068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52451</xdr:rowOff>
    </xdr:from>
    <xdr:to>
      <xdr:col>107</xdr:col>
      <xdr:colOff>101600</xdr:colOff>
      <xdr:row>62</xdr:row>
      <xdr:rowOff>154051</xdr:rowOff>
    </xdr:to>
    <xdr:sp macro="" textlink="">
      <xdr:nvSpPr>
        <xdr:cNvPr id="595" name="フローチャート: 判断 594"/>
        <xdr:cNvSpPr/>
      </xdr:nvSpPr>
      <xdr:spPr>
        <a:xfrm>
          <a:off x="20383500" y="1068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61595</xdr:rowOff>
    </xdr:from>
    <xdr:to>
      <xdr:col>102</xdr:col>
      <xdr:colOff>165100</xdr:colOff>
      <xdr:row>62</xdr:row>
      <xdr:rowOff>163195</xdr:rowOff>
    </xdr:to>
    <xdr:sp macro="" textlink="">
      <xdr:nvSpPr>
        <xdr:cNvPr id="596" name="フローチャート: 判断 595"/>
        <xdr:cNvSpPr/>
      </xdr:nvSpPr>
      <xdr:spPr>
        <a:xfrm>
          <a:off x="194945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64833</xdr:rowOff>
    </xdr:from>
    <xdr:to>
      <xdr:col>98</xdr:col>
      <xdr:colOff>38100</xdr:colOff>
      <xdr:row>62</xdr:row>
      <xdr:rowOff>166433</xdr:rowOff>
    </xdr:to>
    <xdr:sp macro="" textlink="">
      <xdr:nvSpPr>
        <xdr:cNvPr id="597" name="フローチャート: 判断 596"/>
        <xdr:cNvSpPr/>
      </xdr:nvSpPr>
      <xdr:spPr>
        <a:xfrm>
          <a:off x="18605500" y="1069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113602</xdr:rowOff>
    </xdr:from>
    <xdr:to>
      <xdr:col>116</xdr:col>
      <xdr:colOff>114300</xdr:colOff>
      <xdr:row>63</xdr:row>
      <xdr:rowOff>43752</xdr:rowOff>
    </xdr:to>
    <xdr:sp macro="" textlink="">
      <xdr:nvSpPr>
        <xdr:cNvPr id="603" name="楕円 602"/>
        <xdr:cNvSpPr/>
      </xdr:nvSpPr>
      <xdr:spPr>
        <a:xfrm>
          <a:off x="22110700" y="1074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60406</xdr:rowOff>
    </xdr:from>
    <xdr:ext cx="469744" cy="259045"/>
    <xdr:sp macro="" textlink="">
      <xdr:nvSpPr>
        <xdr:cNvPr id="604" name="【学校施設】&#10;一人当たり面積該当値テキスト"/>
        <xdr:cNvSpPr txBox="1"/>
      </xdr:nvSpPr>
      <xdr:spPr>
        <a:xfrm>
          <a:off x="22199600" y="1069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114744</xdr:rowOff>
    </xdr:from>
    <xdr:to>
      <xdr:col>112</xdr:col>
      <xdr:colOff>38100</xdr:colOff>
      <xdr:row>63</xdr:row>
      <xdr:rowOff>44894</xdr:rowOff>
    </xdr:to>
    <xdr:sp macro="" textlink="">
      <xdr:nvSpPr>
        <xdr:cNvPr id="605" name="楕円 604"/>
        <xdr:cNvSpPr/>
      </xdr:nvSpPr>
      <xdr:spPr>
        <a:xfrm>
          <a:off x="21272500" y="1074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164402</xdr:rowOff>
    </xdr:from>
    <xdr:to>
      <xdr:col>116</xdr:col>
      <xdr:colOff>63500</xdr:colOff>
      <xdr:row>62</xdr:row>
      <xdr:rowOff>165544</xdr:rowOff>
    </xdr:to>
    <xdr:cxnSp macro="">
      <xdr:nvCxnSpPr>
        <xdr:cNvPr id="606" name="直線コネクタ 605"/>
        <xdr:cNvCxnSpPr/>
      </xdr:nvCxnSpPr>
      <xdr:spPr>
        <a:xfrm flipV="1">
          <a:off x="21323300" y="10794302"/>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116649</xdr:rowOff>
    </xdr:from>
    <xdr:to>
      <xdr:col>107</xdr:col>
      <xdr:colOff>101600</xdr:colOff>
      <xdr:row>63</xdr:row>
      <xdr:rowOff>46799</xdr:rowOff>
    </xdr:to>
    <xdr:sp macro="" textlink="">
      <xdr:nvSpPr>
        <xdr:cNvPr id="607" name="楕円 606"/>
        <xdr:cNvSpPr/>
      </xdr:nvSpPr>
      <xdr:spPr>
        <a:xfrm>
          <a:off x="20383500" y="1074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165544</xdr:rowOff>
    </xdr:from>
    <xdr:to>
      <xdr:col>111</xdr:col>
      <xdr:colOff>177800</xdr:colOff>
      <xdr:row>62</xdr:row>
      <xdr:rowOff>167449</xdr:rowOff>
    </xdr:to>
    <xdr:cxnSp macro="">
      <xdr:nvCxnSpPr>
        <xdr:cNvPr id="608" name="直線コネクタ 607"/>
        <xdr:cNvCxnSpPr/>
      </xdr:nvCxnSpPr>
      <xdr:spPr>
        <a:xfrm flipV="1">
          <a:off x="20434300" y="1079544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117221</xdr:rowOff>
    </xdr:from>
    <xdr:to>
      <xdr:col>102</xdr:col>
      <xdr:colOff>165100</xdr:colOff>
      <xdr:row>63</xdr:row>
      <xdr:rowOff>47371</xdr:rowOff>
    </xdr:to>
    <xdr:sp macro="" textlink="">
      <xdr:nvSpPr>
        <xdr:cNvPr id="609" name="楕円 608"/>
        <xdr:cNvSpPr/>
      </xdr:nvSpPr>
      <xdr:spPr>
        <a:xfrm>
          <a:off x="19494500" y="1074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167449</xdr:rowOff>
    </xdr:from>
    <xdr:to>
      <xdr:col>107</xdr:col>
      <xdr:colOff>50800</xdr:colOff>
      <xdr:row>62</xdr:row>
      <xdr:rowOff>168021</xdr:rowOff>
    </xdr:to>
    <xdr:cxnSp macro="">
      <xdr:nvCxnSpPr>
        <xdr:cNvPr id="610" name="直線コネクタ 609"/>
        <xdr:cNvCxnSpPr/>
      </xdr:nvCxnSpPr>
      <xdr:spPr>
        <a:xfrm flipV="1">
          <a:off x="19545300" y="1079734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118935</xdr:rowOff>
    </xdr:from>
    <xdr:to>
      <xdr:col>98</xdr:col>
      <xdr:colOff>38100</xdr:colOff>
      <xdr:row>63</xdr:row>
      <xdr:rowOff>49085</xdr:rowOff>
    </xdr:to>
    <xdr:sp macro="" textlink="">
      <xdr:nvSpPr>
        <xdr:cNvPr id="611" name="楕円 610"/>
        <xdr:cNvSpPr/>
      </xdr:nvSpPr>
      <xdr:spPr>
        <a:xfrm>
          <a:off x="18605500" y="1074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168021</xdr:rowOff>
    </xdr:from>
    <xdr:to>
      <xdr:col>102</xdr:col>
      <xdr:colOff>114300</xdr:colOff>
      <xdr:row>62</xdr:row>
      <xdr:rowOff>169735</xdr:rowOff>
    </xdr:to>
    <xdr:cxnSp macro="">
      <xdr:nvCxnSpPr>
        <xdr:cNvPr id="612" name="直線コネクタ 611"/>
        <xdr:cNvCxnSpPr/>
      </xdr:nvCxnSpPr>
      <xdr:spPr>
        <a:xfrm flipV="1">
          <a:off x="18656300" y="10797921"/>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169625</xdr:rowOff>
    </xdr:from>
    <xdr:ext cx="469744" cy="259045"/>
    <xdr:sp macro="" textlink="">
      <xdr:nvSpPr>
        <xdr:cNvPr id="613" name="n_1aveValue【学校施設】&#10;一人当たり面積"/>
        <xdr:cNvSpPr txBox="1"/>
      </xdr:nvSpPr>
      <xdr:spPr>
        <a:xfrm>
          <a:off x="21075727" y="1045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170578</xdr:rowOff>
    </xdr:from>
    <xdr:ext cx="469744" cy="259045"/>
    <xdr:sp macro="" textlink="">
      <xdr:nvSpPr>
        <xdr:cNvPr id="614" name="n_2aveValue【学校施設】&#10;一人当たり面積"/>
        <xdr:cNvSpPr txBox="1"/>
      </xdr:nvSpPr>
      <xdr:spPr>
        <a:xfrm>
          <a:off x="20199427" y="1045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8272</xdr:rowOff>
    </xdr:from>
    <xdr:ext cx="469744" cy="259045"/>
    <xdr:sp macro="" textlink="">
      <xdr:nvSpPr>
        <xdr:cNvPr id="615" name="n_3aveValue【学校施設】&#10;一人当たり面積"/>
        <xdr:cNvSpPr txBox="1"/>
      </xdr:nvSpPr>
      <xdr:spPr>
        <a:xfrm>
          <a:off x="19310427" y="1046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11510</xdr:rowOff>
    </xdr:from>
    <xdr:ext cx="469744" cy="259045"/>
    <xdr:sp macro="" textlink="">
      <xdr:nvSpPr>
        <xdr:cNvPr id="616" name="n_4aveValue【学校施設】&#10;一人当たり面積"/>
        <xdr:cNvSpPr txBox="1"/>
      </xdr:nvSpPr>
      <xdr:spPr>
        <a:xfrm>
          <a:off x="18421427" y="1046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36021</xdr:rowOff>
    </xdr:from>
    <xdr:ext cx="469744" cy="259045"/>
    <xdr:sp macro="" textlink="">
      <xdr:nvSpPr>
        <xdr:cNvPr id="617" name="n_1mainValue【学校施設】&#10;一人当たり面積"/>
        <xdr:cNvSpPr txBox="1"/>
      </xdr:nvSpPr>
      <xdr:spPr>
        <a:xfrm>
          <a:off x="21075727" y="1083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37926</xdr:rowOff>
    </xdr:from>
    <xdr:ext cx="469744" cy="259045"/>
    <xdr:sp macro="" textlink="">
      <xdr:nvSpPr>
        <xdr:cNvPr id="618" name="n_2mainValue【学校施設】&#10;一人当たり面積"/>
        <xdr:cNvSpPr txBox="1"/>
      </xdr:nvSpPr>
      <xdr:spPr>
        <a:xfrm>
          <a:off x="20199427" y="1083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38498</xdr:rowOff>
    </xdr:from>
    <xdr:ext cx="469744" cy="259045"/>
    <xdr:sp macro="" textlink="">
      <xdr:nvSpPr>
        <xdr:cNvPr id="619" name="n_3mainValue【学校施設】&#10;一人当たり面積"/>
        <xdr:cNvSpPr txBox="1"/>
      </xdr:nvSpPr>
      <xdr:spPr>
        <a:xfrm>
          <a:off x="19310427" y="1083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40212</xdr:rowOff>
    </xdr:from>
    <xdr:ext cx="469744" cy="259045"/>
    <xdr:sp macro="" textlink="">
      <xdr:nvSpPr>
        <xdr:cNvPr id="620" name="n_4mainValue【学校施設】&#10;一人当たり面積"/>
        <xdr:cNvSpPr txBox="1"/>
      </xdr:nvSpPr>
      <xdr:spPr>
        <a:xfrm>
          <a:off x="18421427" y="1084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3" name="テキスト ボックス 63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3" name="テキスト ボックス 64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646" name="直線コネクタ 645"/>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7"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8" name="直線コネクタ 64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649" name="【児童館】&#10;有形固定資産減価償却率最大値テキスト"/>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650" name="直線コネクタ 649"/>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651" name="【児童館】&#10;有形固定資産減価償却率平均値テキスト"/>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2" name="フローチャート: 判断 651"/>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88537</xdr:rowOff>
    </xdr:from>
    <xdr:to>
      <xdr:col>81</xdr:col>
      <xdr:colOff>101600</xdr:colOff>
      <xdr:row>84</xdr:row>
      <xdr:rowOff>18687</xdr:rowOff>
    </xdr:to>
    <xdr:sp macro="" textlink="">
      <xdr:nvSpPr>
        <xdr:cNvPr id="653" name="フローチャート: 判断 652"/>
        <xdr:cNvSpPr/>
      </xdr:nvSpPr>
      <xdr:spPr>
        <a:xfrm>
          <a:off x="15430500" y="1431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46082</xdr:rowOff>
    </xdr:from>
    <xdr:to>
      <xdr:col>76</xdr:col>
      <xdr:colOff>165100</xdr:colOff>
      <xdr:row>83</xdr:row>
      <xdr:rowOff>147682</xdr:rowOff>
    </xdr:to>
    <xdr:sp macro="" textlink="">
      <xdr:nvSpPr>
        <xdr:cNvPr id="654" name="フローチャート: 判断 653"/>
        <xdr:cNvSpPr/>
      </xdr:nvSpPr>
      <xdr:spPr>
        <a:xfrm>
          <a:off x="14541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655" name="フローチャート: 判断 654"/>
        <xdr:cNvSpPr/>
      </xdr:nvSpPr>
      <xdr:spPr>
        <a:xfrm>
          <a:off x="13652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16692</xdr:rowOff>
    </xdr:from>
    <xdr:to>
      <xdr:col>67</xdr:col>
      <xdr:colOff>101600</xdr:colOff>
      <xdr:row>83</xdr:row>
      <xdr:rowOff>118292</xdr:rowOff>
    </xdr:to>
    <xdr:sp macro="" textlink="">
      <xdr:nvSpPr>
        <xdr:cNvPr id="656" name="フローチャート: 判断 655"/>
        <xdr:cNvSpPr/>
      </xdr:nvSpPr>
      <xdr:spPr>
        <a:xfrm>
          <a:off x="12763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85</xdr:row>
      <xdr:rowOff>21589</xdr:rowOff>
    </xdr:from>
    <xdr:to>
      <xdr:col>76</xdr:col>
      <xdr:colOff>165100</xdr:colOff>
      <xdr:row>85</xdr:row>
      <xdr:rowOff>123189</xdr:rowOff>
    </xdr:to>
    <xdr:sp macro="" textlink="">
      <xdr:nvSpPr>
        <xdr:cNvPr id="662" name="楕円 661"/>
        <xdr:cNvSpPr/>
      </xdr:nvSpPr>
      <xdr:spPr>
        <a:xfrm>
          <a:off x="14541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39551</xdr:rowOff>
    </xdr:from>
    <xdr:to>
      <xdr:col>72</xdr:col>
      <xdr:colOff>38100</xdr:colOff>
      <xdr:row>84</xdr:row>
      <xdr:rowOff>141151</xdr:rowOff>
    </xdr:to>
    <xdr:sp macro="" textlink="">
      <xdr:nvSpPr>
        <xdr:cNvPr id="663" name="楕円 662"/>
        <xdr:cNvSpPr/>
      </xdr:nvSpPr>
      <xdr:spPr>
        <a:xfrm>
          <a:off x="136525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90351</xdr:rowOff>
    </xdr:from>
    <xdr:to>
      <xdr:col>76</xdr:col>
      <xdr:colOff>114300</xdr:colOff>
      <xdr:row>85</xdr:row>
      <xdr:rowOff>72389</xdr:rowOff>
    </xdr:to>
    <xdr:cxnSp macro="">
      <xdr:nvCxnSpPr>
        <xdr:cNvPr id="664" name="直線コネクタ 663"/>
        <xdr:cNvCxnSpPr/>
      </xdr:nvCxnSpPr>
      <xdr:spPr>
        <a:xfrm>
          <a:off x="13703300" y="14492151"/>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35214</xdr:rowOff>
    </xdr:from>
    <xdr:ext cx="405111" cy="259045"/>
    <xdr:sp macro="" textlink="">
      <xdr:nvSpPr>
        <xdr:cNvPr id="665" name="n_1aveValue【児童館】&#10;有形固定資産減価償却率"/>
        <xdr:cNvSpPr txBox="1"/>
      </xdr:nvSpPr>
      <xdr:spPr>
        <a:xfrm>
          <a:off x="15266044" y="1409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164209</xdr:rowOff>
    </xdr:from>
    <xdr:ext cx="405111" cy="259045"/>
    <xdr:sp macro="" textlink="">
      <xdr:nvSpPr>
        <xdr:cNvPr id="666" name="n_2aveValue【児童館】&#10;有形固定資産減価償却率"/>
        <xdr:cNvSpPr txBox="1"/>
      </xdr:nvSpPr>
      <xdr:spPr>
        <a:xfrm>
          <a:off x="14389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146248</xdr:rowOff>
    </xdr:from>
    <xdr:ext cx="405111" cy="259045"/>
    <xdr:sp macro="" textlink="">
      <xdr:nvSpPr>
        <xdr:cNvPr id="667" name="n_3aveValue【児童館】&#10;有形固定資産減価償却率"/>
        <xdr:cNvSpPr txBox="1"/>
      </xdr:nvSpPr>
      <xdr:spPr>
        <a:xfrm>
          <a:off x="13500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134819</xdr:rowOff>
    </xdr:from>
    <xdr:ext cx="405111" cy="259045"/>
    <xdr:sp macro="" textlink="">
      <xdr:nvSpPr>
        <xdr:cNvPr id="668" name="n_4aveValue【児童館】&#10;有形固定資産減価償却率"/>
        <xdr:cNvSpPr txBox="1"/>
      </xdr:nvSpPr>
      <xdr:spPr>
        <a:xfrm>
          <a:off x="12611744" y="1402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114316</xdr:rowOff>
    </xdr:from>
    <xdr:ext cx="405111" cy="259045"/>
    <xdr:sp macro="" textlink="">
      <xdr:nvSpPr>
        <xdr:cNvPr id="669" name="n_2mainValue【児童館】&#10;有形固定資産減価償却率"/>
        <xdr:cNvSpPr txBox="1"/>
      </xdr:nvSpPr>
      <xdr:spPr>
        <a:xfrm>
          <a:off x="14389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132278</xdr:rowOff>
    </xdr:from>
    <xdr:ext cx="405111" cy="259045"/>
    <xdr:sp macro="" textlink="">
      <xdr:nvSpPr>
        <xdr:cNvPr id="670" name="n_3mainValue【児童館】&#10;有形固定資産減価償却率"/>
        <xdr:cNvSpPr txBox="1"/>
      </xdr:nvSpPr>
      <xdr:spPr>
        <a:xfrm>
          <a:off x="13500744" y="1453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1" name="直線コネクタ 6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2" name="テキスト ボックス 6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3" name="直線コネクタ 6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4" name="テキスト ボックス 68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5" name="直線コネクタ 6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6" name="テキスト ボックス 68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7" name="直線コネクタ 6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8" name="テキスト ボックス 6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9" name="直線コネクタ 6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0" name="テキスト ボックス 68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694" name="直線コネクタ 693"/>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5"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6" name="直線コネクタ 69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697" name="【児童館】&#10;一人当たり面積最大値テキスト"/>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698" name="直線コネクタ 697"/>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118127</xdr:rowOff>
    </xdr:from>
    <xdr:ext cx="469744" cy="259045"/>
    <xdr:sp macro="" textlink="">
      <xdr:nvSpPr>
        <xdr:cNvPr id="699" name="【児童館】&#10;一人当たり面積平均値テキスト"/>
        <xdr:cNvSpPr txBox="1"/>
      </xdr:nvSpPr>
      <xdr:spPr>
        <a:xfrm>
          <a:off x="22199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00" name="フローチャート: 判断 699"/>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1" name="フローチャート: 判断 700"/>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02" name="フローチャート: 判断 701"/>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03" name="フローチャート: 判断 702"/>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04" name="フローチャート: 判断 703"/>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63500</xdr:rowOff>
    </xdr:from>
    <xdr:to>
      <xdr:col>107</xdr:col>
      <xdr:colOff>101600</xdr:colOff>
      <xdr:row>85</xdr:row>
      <xdr:rowOff>165100</xdr:rowOff>
    </xdr:to>
    <xdr:sp macro="" textlink="">
      <xdr:nvSpPr>
        <xdr:cNvPr id="710" name="楕円 709"/>
        <xdr:cNvSpPr/>
      </xdr:nvSpPr>
      <xdr:spPr>
        <a:xfrm>
          <a:off x="20383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63500</xdr:rowOff>
    </xdr:from>
    <xdr:to>
      <xdr:col>102</xdr:col>
      <xdr:colOff>165100</xdr:colOff>
      <xdr:row>85</xdr:row>
      <xdr:rowOff>165100</xdr:rowOff>
    </xdr:to>
    <xdr:sp macro="" textlink="">
      <xdr:nvSpPr>
        <xdr:cNvPr id="711" name="楕円 710"/>
        <xdr:cNvSpPr/>
      </xdr:nvSpPr>
      <xdr:spPr>
        <a:xfrm>
          <a:off x="19494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114300</xdr:rowOff>
    </xdr:from>
    <xdr:to>
      <xdr:col>107</xdr:col>
      <xdr:colOff>50800</xdr:colOff>
      <xdr:row>85</xdr:row>
      <xdr:rowOff>114300</xdr:rowOff>
    </xdr:to>
    <xdr:cxnSp macro="">
      <xdr:nvCxnSpPr>
        <xdr:cNvPr id="712" name="直線コネクタ 711"/>
        <xdr:cNvCxnSpPr/>
      </xdr:nvCxnSpPr>
      <xdr:spPr>
        <a:xfrm>
          <a:off x="19545300" y="1468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13"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14"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15"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16" name="n_4aveValue【児童館】&#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156227</xdr:rowOff>
    </xdr:from>
    <xdr:ext cx="469744" cy="259045"/>
    <xdr:sp macro="" textlink="">
      <xdr:nvSpPr>
        <xdr:cNvPr id="717" name="n_2mainValue【児童館】&#10;一人当たり面積"/>
        <xdr:cNvSpPr txBox="1"/>
      </xdr:nvSpPr>
      <xdr:spPr>
        <a:xfrm>
          <a:off x="20199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156227</xdr:rowOff>
    </xdr:from>
    <xdr:ext cx="469744" cy="259045"/>
    <xdr:sp macro="" textlink="">
      <xdr:nvSpPr>
        <xdr:cNvPr id="718" name="n_3mainValue【児童館】&#10;一人当たり面積"/>
        <xdr:cNvSpPr txBox="1"/>
      </xdr:nvSpPr>
      <xdr:spPr>
        <a:xfrm>
          <a:off x="19310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9" name="正方形/長方形 7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0" name="正方形/長方形 7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1" name="正方形/長方形 7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2" name="正方形/長方形 7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3" name="正方形/長方形 7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4" name="正方形/長方形 7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5" name="正方形/長方形 7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6" name="正方形/長方形 7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7" name="テキスト ボックス 7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8" name="直線コネクタ 7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9" name="テキスト ボックス 72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0" name="直線コネクタ 7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1" name="テキスト ボックス 73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2" name="直線コネクタ 7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3" name="テキスト ボックス 7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4" name="直線コネクタ 7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5" name="テキスト ボックス 7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6" name="直線コネクタ 7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7" name="テキスト ボックス 7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8" name="直線コネクタ 7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9" name="テキスト ボックス 73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1" name="テキスト ボックス 74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43" name="直線コネクタ 742"/>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44"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45" name="直線コネクタ 74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46" name="【公民館】&#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47" name="直線コネクタ 746"/>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748" name="【公民館】&#10;有形固定資産減価償却率平均値テキスト"/>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49" name="フローチャート: 判断 748"/>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29211</xdr:rowOff>
    </xdr:from>
    <xdr:to>
      <xdr:col>81</xdr:col>
      <xdr:colOff>101600</xdr:colOff>
      <xdr:row>104</xdr:row>
      <xdr:rowOff>130811</xdr:rowOff>
    </xdr:to>
    <xdr:sp macro="" textlink="">
      <xdr:nvSpPr>
        <xdr:cNvPr id="750" name="フローチャート: 判断 749"/>
        <xdr:cNvSpPr/>
      </xdr:nvSpPr>
      <xdr:spPr>
        <a:xfrm>
          <a:off x="15430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xdr:rowOff>
    </xdr:from>
    <xdr:to>
      <xdr:col>76</xdr:col>
      <xdr:colOff>165100</xdr:colOff>
      <xdr:row>104</xdr:row>
      <xdr:rowOff>109855</xdr:rowOff>
    </xdr:to>
    <xdr:sp macro="" textlink="">
      <xdr:nvSpPr>
        <xdr:cNvPr id="751" name="フローチャート: 判断 750"/>
        <xdr:cNvSpPr/>
      </xdr:nvSpPr>
      <xdr:spPr>
        <a:xfrm>
          <a:off x="14541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154939</xdr:rowOff>
    </xdr:from>
    <xdr:to>
      <xdr:col>72</xdr:col>
      <xdr:colOff>38100</xdr:colOff>
      <xdr:row>104</xdr:row>
      <xdr:rowOff>85089</xdr:rowOff>
    </xdr:to>
    <xdr:sp macro="" textlink="">
      <xdr:nvSpPr>
        <xdr:cNvPr id="752" name="フローチャート: 判断 751"/>
        <xdr:cNvSpPr/>
      </xdr:nvSpPr>
      <xdr:spPr>
        <a:xfrm>
          <a:off x="13652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753" name="フローチャート: 判断 752"/>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4" name="テキスト ボックス 7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5" name="テキスト ボックス 7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6" name="テキスト ボックス 7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7" name="テキスト ボックス 7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8" name="テキスト ボックス 7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139700</xdr:rowOff>
    </xdr:from>
    <xdr:to>
      <xdr:col>85</xdr:col>
      <xdr:colOff>177800</xdr:colOff>
      <xdr:row>107</xdr:row>
      <xdr:rowOff>69850</xdr:rowOff>
    </xdr:to>
    <xdr:sp macro="" textlink="">
      <xdr:nvSpPr>
        <xdr:cNvPr id="759" name="楕円 758"/>
        <xdr:cNvSpPr/>
      </xdr:nvSpPr>
      <xdr:spPr>
        <a:xfrm>
          <a:off x="16268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118127</xdr:rowOff>
    </xdr:from>
    <xdr:ext cx="405111" cy="259045"/>
    <xdr:sp macro="" textlink="">
      <xdr:nvSpPr>
        <xdr:cNvPr id="760" name="【公民館】&#10;有形固定資産減価償却率該当値テキスト"/>
        <xdr:cNvSpPr txBox="1"/>
      </xdr:nvSpPr>
      <xdr:spPr>
        <a:xfrm>
          <a:off x="16357600"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101600</xdr:rowOff>
    </xdr:from>
    <xdr:to>
      <xdr:col>81</xdr:col>
      <xdr:colOff>101600</xdr:colOff>
      <xdr:row>107</xdr:row>
      <xdr:rowOff>31750</xdr:rowOff>
    </xdr:to>
    <xdr:sp macro="" textlink="">
      <xdr:nvSpPr>
        <xdr:cNvPr id="761" name="楕円 760"/>
        <xdr:cNvSpPr/>
      </xdr:nvSpPr>
      <xdr:spPr>
        <a:xfrm>
          <a:off x="15430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152400</xdr:rowOff>
    </xdr:from>
    <xdr:to>
      <xdr:col>85</xdr:col>
      <xdr:colOff>127000</xdr:colOff>
      <xdr:row>107</xdr:row>
      <xdr:rowOff>19050</xdr:rowOff>
    </xdr:to>
    <xdr:cxnSp macro="">
      <xdr:nvCxnSpPr>
        <xdr:cNvPr id="762" name="直線コネクタ 761"/>
        <xdr:cNvCxnSpPr/>
      </xdr:nvCxnSpPr>
      <xdr:spPr>
        <a:xfrm>
          <a:off x="15481300" y="18326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63500</xdr:rowOff>
    </xdr:from>
    <xdr:to>
      <xdr:col>76</xdr:col>
      <xdr:colOff>165100</xdr:colOff>
      <xdr:row>106</xdr:row>
      <xdr:rowOff>165100</xdr:rowOff>
    </xdr:to>
    <xdr:sp macro="" textlink="">
      <xdr:nvSpPr>
        <xdr:cNvPr id="763" name="楕円 762"/>
        <xdr:cNvSpPr/>
      </xdr:nvSpPr>
      <xdr:spPr>
        <a:xfrm>
          <a:off x="14541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114300</xdr:rowOff>
    </xdr:from>
    <xdr:to>
      <xdr:col>81</xdr:col>
      <xdr:colOff>50800</xdr:colOff>
      <xdr:row>106</xdr:row>
      <xdr:rowOff>152400</xdr:rowOff>
    </xdr:to>
    <xdr:cxnSp macro="">
      <xdr:nvCxnSpPr>
        <xdr:cNvPr id="764" name="直線コネクタ 763"/>
        <xdr:cNvCxnSpPr/>
      </xdr:nvCxnSpPr>
      <xdr:spPr>
        <a:xfrm>
          <a:off x="14592300" y="1828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25400</xdr:rowOff>
    </xdr:from>
    <xdr:to>
      <xdr:col>72</xdr:col>
      <xdr:colOff>38100</xdr:colOff>
      <xdr:row>106</xdr:row>
      <xdr:rowOff>127000</xdr:rowOff>
    </xdr:to>
    <xdr:sp macro="" textlink="">
      <xdr:nvSpPr>
        <xdr:cNvPr id="765" name="楕円 764"/>
        <xdr:cNvSpPr/>
      </xdr:nvSpPr>
      <xdr:spPr>
        <a:xfrm>
          <a:off x="1365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76200</xdr:rowOff>
    </xdr:from>
    <xdr:to>
      <xdr:col>76</xdr:col>
      <xdr:colOff>114300</xdr:colOff>
      <xdr:row>106</xdr:row>
      <xdr:rowOff>114300</xdr:rowOff>
    </xdr:to>
    <xdr:cxnSp macro="">
      <xdr:nvCxnSpPr>
        <xdr:cNvPr id="766" name="直線コネクタ 765"/>
        <xdr:cNvCxnSpPr/>
      </xdr:nvCxnSpPr>
      <xdr:spPr>
        <a:xfrm>
          <a:off x="13703300" y="1824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158750</xdr:rowOff>
    </xdr:from>
    <xdr:to>
      <xdr:col>67</xdr:col>
      <xdr:colOff>101600</xdr:colOff>
      <xdr:row>106</xdr:row>
      <xdr:rowOff>88900</xdr:rowOff>
    </xdr:to>
    <xdr:sp macro="" textlink="">
      <xdr:nvSpPr>
        <xdr:cNvPr id="767" name="楕円 766"/>
        <xdr:cNvSpPr/>
      </xdr:nvSpPr>
      <xdr:spPr>
        <a:xfrm>
          <a:off x="12763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38100</xdr:rowOff>
    </xdr:from>
    <xdr:to>
      <xdr:col>71</xdr:col>
      <xdr:colOff>177800</xdr:colOff>
      <xdr:row>106</xdr:row>
      <xdr:rowOff>76200</xdr:rowOff>
    </xdr:to>
    <xdr:cxnSp macro="">
      <xdr:nvCxnSpPr>
        <xdr:cNvPr id="768" name="直線コネクタ 767"/>
        <xdr:cNvCxnSpPr/>
      </xdr:nvCxnSpPr>
      <xdr:spPr>
        <a:xfrm>
          <a:off x="12814300" y="1821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147338</xdr:rowOff>
    </xdr:from>
    <xdr:ext cx="405111" cy="259045"/>
    <xdr:sp macro="" textlink="">
      <xdr:nvSpPr>
        <xdr:cNvPr id="769" name="n_1aveValue【公民館】&#10;有形固定資産減価償却率"/>
        <xdr:cNvSpPr txBox="1"/>
      </xdr:nvSpPr>
      <xdr:spPr>
        <a:xfrm>
          <a:off x="15266044" y="1763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126382</xdr:rowOff>
    </xdr:from>
    <xdr:ext cx="405111" cy="259045"/>
    <xdr:sp macro="" textlink="">
      <xdr:nvSpPr>
        <xdr:cNvPr id="770" name="n_2aveValue【公民館】&#10;有形固定資産減価償却率"/>
        <xdr:cNvSpPr txBox="1"/>
      </xdr:nvSpPr>
      <xdr:spPr>
        <a:xfrm>
          <a:off x="14389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101616</xdr:rowOff>
    </xdr:from>
    <xdr:ext cx="405111" cy="259045"/>
    <xdr:sp macro="" textlink="">
      <xdr:nvSpPr>
        <xdr:cNvPr id="771" name="n_3aveValue【公民館】&#10;有形固定資産減価償却率"/>
        <xdr:cNvSpPr txBox="1"/>
      </xdr:nvSpPr>
      <xdr:spPr>
        <a:xfrm>
          <a:off x="13500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82566</xdr:rowOff>
    </xdr:from>
    <xdr:ext cx="405111" cy="259045"/>
    <xdr:sp macro="" textlink="">
      <xdr:nvSpPr>
        <xdr:cNvPr id="772" name="n_4aveValue【公民館】&#10;有形固定資産減価償却率"/>
        <xdr:cNvSpPr txBox="1"/>
      </xdr:nvSpPr>
      <xdr:spPr>
        <a:xfrm>
          <a:off x="12611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22877</xdr:rowOff>
    </xdr:from>
    <xdr:ext cx="405111" cy="259045"/>
    <xdr:sp macro="" textlink="">
      <xdr:nvSpPr>
        <xdr:cNvPr id="773" name="n_1mainValue【公民館】&#10;有形固定資産減価償却率"/>
        <xdr:cNvSpPr txBox="1"/>
      </xdr:nvSpPr>
      <xdr:spPr>
        <a:xfrm>
          <a:off x="152660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156227</xdr:rowOff>
    </xdr:from>
    <xdr:ext cx="405111" cy="259045"/>
    <xdr:sp macro="" textlink="">
      <xdr:nvSpPr>
        <xdr:cNvPr id="774" name="n_2mainValue【公民館】&#10;有形固定資産減価償却率"/>
        <xdr:cNvSpPr txBox="1"/>
      </xdr:nvSpPr>
      <xdr:spPr>
        <a:xfrm>
          <a:off x="143897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118127</xdr:rowOff>
    </xdr:from>
    <xdr:ext cx="405111" cy="259045"/>
    <xdr:sp macro="" textlink="">
      <xdr:nvSpPr>
        <xdr:cNvPr id="775" name="n_3mainValue【公民館】&#10;有形固定資産減価償却率"/>
        <xdr:cNvSpPr txBox="1"/>
      </xdr:nvSpPr>
      <xdr:spPr>
        <a:xfrm>
          <a:off x="13500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80027</xdr:rowOff>
    </xdr:from>
    <xdr:ext cx="405111" cy="259045"/>
    <xdr:sp macro="" textlink="">
      <xdr:nvSpPr>
        <xdr:cNvPr id="776" name="n_4mainValue【公民館】&#10;有形固定資産減価償却率"/>
        <xdr:cNvSpPr txBox="1"/>
      </xdr:nvSpPr>
      <xdr:spPr>
        <a:xfrm>
          <a:off x="12611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7" name="正方形/長方形 7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8" name="正方形/長方形 7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9" name="正方形/長方形 7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0" name="正方形/長方形 7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1" name="正方形/長方形 7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2" name="正方形/長方形 7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3" name="正方形/長方形 7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4" name="正方形/長方形 7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5" name="テキスト ボックス 7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6" name="直線コネクタ 7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7" name="直線コネクタ 78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8" name="テキスト ボックス 78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9" name="直線コネクタ 78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0" name="テキスト ボックス 78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1" name="直線コネクタ 79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2" name="テキスト ボックス 79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3" name="直線コネクタ 79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4" name="テキスト ボックス 79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5" name="直線コネクタ 79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6" name="テキスト ボックス 79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7" name="直線コネクタ 79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8" name="テキスト ボックス 79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9" name="直線コネクタ 7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0" name="テキスト ボックス 7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02" name="直線コネクタ 801"/>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03" name="【公民館】&#10;一人当たり面積最小値テキスト"/>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04" name="直線コネクタ 803"/>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05" name="【公民館】&#10;一人当たり面積最大値テキスト"/>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06" name="直線コネクタ 805"/>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807" name="【公民館】&#10;一人当たり面積平均値テキスト"/>
        <xdr:cNvSpPr txBox="1"/>
      </xdr:nvSpPr>
      <xdr:spPr>
        <a:xfrm>
          <a:off x="22199600" y="1824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08" name="フローチャート: 判断 807"/>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41729</xdr:rowOff>
    </xdr:from>
    <xdr:to>
      <xdr:col>112</xdr:col>
      <xdr:colOff>38100</xdr:colOff>
      <xdr:row>106</xdr:row>
      <xdr:rowOff>143329</xdr:rowOff>
    </xdr:to>
    <xdr:sp macro="" textlink="">
      <xdr:nvSpPr>
        <xdr:cNvPr id="809" name="フローチャート: 判断 808"/>
        <xdr:cNvSpPr/>
      </xdr:nvSpPr>
      <xdr:spPr>
        <a:xfrm>
          <a:off x="21272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58057</xdr:rowOff>
    </xdr:from>
    <xdr:to>
      <xdr:col>107</xdr:col>
      <xdr:colOff>101600</xdr:colOff>
      <xdr:row>106</xdr:row>
      <xdr:rowOff>159657</xdr:rowOff>
    </xdr:to>
    <xdr:sp macro="" textlink="">
      <xdr:nvSpPr>
        <xdr:cNvPr id="810" name="フローチャート: 判断 809"/>
        <xdr:cNvSpPr/>
      </xdr:nvSpPr>
      <xdr:spPr>
        <a:xfrm>
          <a:off x="20383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811" name="フローチャート: 判断 810"/>
        <xdr:cNvSpPr/>
      </xdr:nvSpPr>
      <xdr:spPr>
        <a:xfrm>
          <a:off x="19494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87449</xdr:rowOff>
    </xdr:from>
    <xdr:to>
      <xdr:col>98</xdr:col>
      <xdr:colOff>38100</xdr:colOff>
      <xdr:row>107</xdr:row>
      <xdr:rowOff>17599</xdr:rowOff>
    </xdr:to>
    <xdr:sp macro="" textlink="">
      <xdr:nvSpPr>
        <xdr:cNvPr id="812" name="フローチャート: 判断 811"/>
        <xdr:cNvSpPr/>
      </xdr:nvSpPr>
      <xdr:spPr>
        <a:xfrm>
          <a:off x="18605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3" name="テキスト ボックス 8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4" name="テキスト ボックス 8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5" name="テキスト ボックス 8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6" name="テキスト ボックス 8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7" name="テキスト ボックス 8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25400</xdr:rowOff>
    </xdr:from>
    <xdr:to>
      <xdr:col>116</xdr:col>
      <xdr:colOff>114300</xdr:colOff>
      <xdr:row>108</xdr:row>
      <xdr:rowOff>127000</xdr:rowOff>
    </xdr:to>
    <xdr:sp macro="" textlink="">
      <xdr:nvSpPr>
        <xdr:cNvPr id="818" name="楕円 817"/>
        <xdr:cNvSpPr/>
      </xdr:nvSpPr>
      <xdr:spPr>
        <a:xfrm>
          <a:off x="22110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111777</xdr:rowOff>
    </xdr:from>
    <xdr:ext cx="469744" cy="259045"/>
    <xdr:sp macro="" textlink="">
      <xdr:nvSpPr>
        <xdr:cNvPr id="819" name="【公民館】&#10;一人当たり面積該当値テキスト"/>
        <xdr:cNvSpPr txBox="1"/>
      </xdr:nvSpPr>
      <xdr:spPr>
        <a:xfrm>
          <a:off x="2219960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28666</xdr:rowOff>
    </xdr:from>
    <xdr:to>
      <xdr:col>112</xdr:col>
      <xdr:colOff>38100</xdr:colOff>
      <xdr:row>108</xdr:row>
      <xdr:rowOff>130266</xdr:rowOff>
    </xdr:to>
    <xdr:sp macro="" textlink="">
      <xdr:nvSpPr>
        <xdr:cNvPr id="820" name="楕円 819"/>
        <xdr:cNvSpPr/>
      </xdr:nvSpPr>
      <xdr:spPr>
        <a:xfrm>
          <a:off x="21272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76200</xdr:rowOff>
    </xdr:from>
    <xdr:to>
      <xdr:col>116</xdr:col>
      <xdr:colOff>63500</xdr:colOff>
      <xdr:row>108</xdr:row>
      <xdr:rowOff>79466</xdr:rowOff>
    </xdr:to>
    <xdr:cxnSp macro="">
      <xdr:nvCxnSpPr>
        <xdr:cNvPr id="821" name="直線コネクタ 820"/>
        <xdr:cNvCxnSpPr/>
      </xdr:nvCxnSpPr>
      <xdr:spPr>
        <a:xfrm flipV="1">
          <a:off x="21323300" y="185928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28666</xdr:rowOff>
    </xdr:from>
    <xdr:to>
      <xdr:col>107</xdr:col>
      <xdr:colOff>101600</xdr:colOff>
      <xdr:row>108</xdr:row>
      <xdr:rowOff>130266</xdr:rowOff>
    </xdr:to>
    <xdr:sp macro="" textlink="">
      <xdr:nvSpPr>
        <xdr:cNvPr id="822" name="楕円 821"/>
        <xdr:cNvSpPr/>
      </xdr:nvSpPr>
      <xdr:spPr>
        <a:xfrm>
          <a:off x="20383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79466</xdr:rowOff>
    </xdr:from>
    <xdr:to>
      <xdr:col>111</xdr:col>
      <xdr:colOff>177800</xdr:colOff>
      <xdr:row>108</xdr:row>
      <xdr:rowOff>79466</xdr:rowOff>
    </xdr:to>
    <xdr:cxnSp macro="">
      <xdr:nvCxnSpPr>
        <xdr:cNvPr id="823" name="直線コネクタ 822"/>
        <xdr:cNvCxnSpPr/>
      </xdr:nvCxnSpPr>
      <xdr:spPr>
        <a:xfrm>
          <a:off x="20434300" y="185960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28666</xdr:rowOff>
    </xdr:from>
    <xdr:to>
      <xdr:col>102</xdr:col>
      <xdr:colOff>165100</xdr:colOff>
      <xdr:row>108</xdr:row>
      <xdr:rowOff>130266</xdr:rowOff>
    </xdr:to>
    <xdr:sp macro="" textlink="">
      <xdr:nvSpPr>
        <xdr:cNvPr id="824" name="楕円 823"/>
        <xdr:cNvSpPr/>
      </xdr:nvSpPr>
      <xdr:spPr>
        <a:xfrm>
          <a:off x="19494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79466</xdr:rowOff>
    </xdr:from>
    <xdr:to>
      <xdr:col>107</xdr:col>
      <xdr:colOff>50800</xdr:colOff>
      <xdr:row>108</xdr:row>
      <xdr:rowOff>79466</xdr:rowOff>
    </xdr:to>
    <xdr:cxnSp macro="">
      <xdr:nvCxnSpPr>
        <xdr:cNvPr id="825" name="直線コネクタ 824"/>
        <xdr:cNvCxnSpPr/>
      </xdr:nvCxnSpPr>
      <xdr:spPr>
        <a:xfrm>
          <a:off x="19545300" y="185960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28666</xdr:rowOff>
    </xdr:from>
    <xdr:to>
      <xdr:col>98</xdr:col>
      <xdr:colOff>38100</xdr:colOff>
      <xdr:row>108</xdr:row>
      <xdr:rowOff>130266</xdr:rowOff>
    </xdr:to>
    <xdr:sp macro="" textlink="">
      <xdr:nvSpPr>
        <xdr:cNvPr id="826" name="楕円 825"/>
        <xdr:cNvSpPr/>
      </xdr:nvSpPr>
      <xdr:spPr>
        <a:xfrm>
          <a:off x="18605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79466</xdr:rowOff>
    </xdr:from>
    <xdr:to>
      <xdr:col>102</xdr:col>
      <xdr:colOff>114300</xdr:colOff>
      <xdr:row>108</xdr:row>
      <xdr:rowOff>79466</xdr:rowOff>
    </xdr:to>
    <xdr:cxnSp macro="">
      <xdr:nvCxnSpPr>
        <xdr:cNvPr id="827" name="直線コネクタ 826"/>
        <xdr:cNvCxnSpPr/>
      </xdr:nvCxnSpPr>
      <xdr:spPr>
        <a:xfrm>
          <a:off x="18656300" y="185960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159856</xdr:rowOff>
    </xdr:from>
    <xdr:ext cx="469744" cy="259045"/>
    <xdr:sp macro="" textlink="">
      <xdr:nvSpPr>
        <xdr:cNvPr id="828" name="n_1aveValue【公民館】&#10;一人当たり面積"/>
        <xdr:cNvSpPr txBox="1"/>
      </xdr:nvSpPr>
      <xdr:spPr>
        <a:xfrm>
          <a:off x="21075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4734</xdr:rowOff>
    </xdr:from>
    <xdr:ext cx="469744" cy="259045"/>
    <xdr:sp macro="" textlink="">
      <xdr:nvSpPr>
        <xdr:cNvPr id="829" name="n_2aveValue【公民館】&#10;一人当たり面積"/>
        <xdr:cNvSpPr txBox="1"/>
      </xdr:nvSpPr>
      <xdr:spPr>
        <a:xfrm>
          <a:off x="20199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8000</xdr:rowOff>
    </xdr:from>
    <xdr:ext cx="469744" cy="259045"/>
    <xdr:sp macro="" textlink="">
      <xdr:nvSpPr>
        <xdr:cNvPr id="830" name="n_3aveValue【公民館】&#10;一人当たり面積"/>
        <xdr:cNvSpPr txBox="1"/>
      </xdr:nvSpPr>
      <xdr:spPr>
        <a:xfrm>
          <a:off x="19310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34126</xdr:rowOff>
    </xdr:from>
    <xdr:ext cx="469744" cy="259045"/>
    <xdr:sp macro="" textlink="">
      <xdr:nvSpPr>
        <xdr:cNvPr id="831" name="n_4aveValue【公民館】&#10;一人当たり面積"/>
        <xdr:cNvSpPr txBox="1"/>
      </xdr:nvSpPr>
      <xdr:spPr>
        <a:xfrm>
          <a:off x="18421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121393</xdr:rowOff>
    </xdr:from>
    <xdr:ext cx="469744" cy="259045"/>
    <xdr:sp macro="" textlink="">
      <xdr:nvSpPr>
        <xdr:cNvPr id="832" name="n_1mainValue【公民館】&#10;一人当たり面積"/>
        <xdr:cNvSpPr txBox="1"/>
      </xdr:nvSpPr>
      <xdr:spPr>
        <a:xfrm>
          <a:off x="21075727"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121393</xdr:rowOff>
    </xdr:from>
    <xdr:ext cx="469744" cy="259045"/>
    <xdr:sp macro="" textlink="">
      <xdr:nvSpPr>
        <xdr:cNvPr id="833" name="n_2mainValue【公民館】&#10;一人当たり面積"/>
        <xdr:cNvSpPr txBox="1"/>
      </xdr:nvSpPr>
      <xdr:spPr>
        <a:xfrm>
          <a:off x="20199427"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121393</xdr:rowOff>
    </xdr:from>
    <xdr:ext cx="469744" cy="259045"/>
    <xdr:sp macro="" textlink="">
      <xdr:nvSpPr>
        <xdr:cNvPr id="834" name="n_3mainValue【公民館】&#10;一人当たり面積"/>
        <xdr:cNvSpPr txBox="1"/>
      </xdr:nvSpPr>
      <xdr:spPr>
        <a:xfrm>
          <a:off x="19310427"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121393</xdr:rowOff>
    </xdr:from>
    <xdr:ext cx="469744" cy="259045"/>
    <xdr:sp macro="" textlink="">
      <xdr:nvSpPr>
        <xdr:cNvPr id="835" name="n_4mainValue【公民館】&#10;一人当たり面積"/>
        <xdr:cNvSpPr txBox="1"/>
      </xdr:nvSpPr>
      <xdr:spPr>
        <a:xfrm>
          <a:off x="18421427"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6" name="正方形/長方形 8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7" name="正方形/長方形 8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8" name="テキスト ボックス 8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類似団体と比較して特に有形固定資産減価償却率が高くなっている施設は、公民館、公営住宅、体育館であり、特に低くなっている施設は、一般廃棄物処理施設である。</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公民館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については、全体的に老朽化が進行しており、類似団体平均を</a:t>
          </a:r>
          <a:r>
            <a:rPr kumimoji="1" lang="en-US" altLang="ja-JP" sz="1100">
              <a:latin typeface="ＭＳ Ｐゴシック" panose="020B0600070205080204" pitchFamily="50" charset="-128"/>
              <a:ea typeface="ＭＳ Ｐゴシック" panose="020B0600070205080204" pitchFamily="50" charset="-128"/>
            </a:rPr>
            <a:t>23.5</a:t>
          </a:r>
          <a:r>
            <a:rPr kumimoji="1" lang="ja-JP" altLang="en-US" sz="1100">
              <a:latin typeface="ＭＳ Ｐゴシック" panose="020B0600070205080204" pitchFamily="50" charset="-128"/>
              <a:ea typeface="ＭＳ Ｐゴシック" panose="020B0600070205080204" pitchFamily="50" charset="-128"/>
            </a:rPr>
            <a:t>ポイント上回っている。今後は個別施設計画を基に長寿命化を図り、複合化を検討していく。</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公営住宅</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については、令和元年度から建て替えを進めているが、一人当たりの面積においては類似団体平均の</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倍超となっている。今後は直方市営住宅長寿命化計画を基に、集約化、縮小建替え、解体による面積の削減を進めていく。</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学校施設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については、全体的に老朽化が進行しており、直方市学校施設等長寿命化計画を基に、状況に応じた改修を行っている。今後は少子化の状況に応じた規模の適正化による面積削減を検討する。</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認定こども園・幼稚園・保育所</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については、市立保育所が民営化によって今年度から「該当数値なし」となっている。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55,941
55,369
61.76
31,665,200
29,542,604
2,001,651
13,875,216
24,206,246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21788</xdr:rowOff>
    </xdr:from>
    <xdr:ext cx="405111" cy="259045"/>
    <xdr:sp macro="" textlink="">
      <xdr:nvSpPr>
        <xdr:cNvPr id="63" name="【図書館】&#10;有形固定資産減価償却率平均値テキスト"/>
        <xdr:cNvSpPr txBox="1"/>
      </xdr:nvSpPr>
      <xdr:spPr>
        <a:xfrm>
          <a:off x="4673600" y="6365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90714</xdr:rowOff>
    </xdr:from>
    <xdr:to>
      <xdr:col>24</xdr:col>
      <xdr:colOff>114300</xdr:colOff>
      <xdr:row>37</xdr:row>
      <xdr:rowOff>20864</xdr:rowOff>
    </xdr:to>
    <xdr:sp macro="" textlink="">
      <xdr:nvSpPr>
        <xdr:cNvPr id="74" name="楕円 73"/>
        <xdr:cNvSpPr/>
      </xdr:nvSpPr>
      <xdr:spPr>
        <a:xfrm>
          <a:off x="45847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113591</xdr:rowOff>
    </xdr:from>
    <xdr:ext cx="405111" cy="259045"/>
    <xdr:sp macro="" textlink="">
      <xdr:nvSpPr>
        <xdr:cNvPr id="75" name="【図書館】&#10;有形固定資産減価償却率該当値テキスト"/>
        <xdr:cNvSpPr txBox="1"/>
      </xdr:nvSpPr>
      <xdr:spPr>
        <a:xfrm>
          <a:off x="4673600" y="611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58057</xdr:rowOff>
    </xdr:from>
    <xdr:to>
      <xdr:col>20</xdr:col>
      <xdr:colOff>38100</xdr:colOff>
      <xdr:row>36</xdr:row>
      <xdr:rowOff>159657</xdr:rowOff>
    </xdr:to>
    <xdr:sp macro="" textlink="">
      <xdr:nvSpPr>
        <xdr:cNvPr id="76" name="楕円 75"/>
        <xdr:cNvSpPr/>
      </xdr:nvSpPr>
      <xdr:spPr>
        <a:xfrm>
          <a:off x="3746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108857</xdr:rowOff>
    </xdr:from>
    <xdr:to>
      <xdr:col>24</xdr:col>
      <xdr:colOff>63500</xdr:colOff>
      <xdr:row>36</xdr:row>
      <xdr:rowOff>141514</xdr:rowOff>
    </xdr:to>
    <xdr:cxnSp macro="">
      <xdr:nvCxnSpPr>
        <xdr:cNvPr id="77" name="直線コネクタ 76"/>
        <xdr:cNvCxnSpPr/>
      </xdr:nvCxnSpPr>
      <xdr:spPr>
        <a:xfrm>
          <a:off x="3797300" y="62810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25400</xdr:rowOff>
    </xdr:from>
    <xdr:to>
      <xdr:col>15</xdr:col>
      <xdr:colOff>101600</xdr:colOff>
      <xdr:row>36</xdr:row>
      <xdr:rowOff>127000</xdr:rowOff>
    </xdr:to>
    <xdr:sp macro="" textlink="">
      <xdr:nvSpPr>
        <xdr:cNvPr id="78" name="楕円 77"/>
        <xdr:cNvSpPr/>
      </xdr:nvSpPr>
      <xdr:spPr>
        <a:xfrm>
          <a:off x="2857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76200</xdr:rowOff>
    </xdr:from>
    <xdr:to>
      <xdr:col>19</xdr:col>
      <xdr:colOff>177800</xdr:colOff>
      <xdr:row>36</xdr:row>
      <xdr:rowOff>108857</xdr:rowOff>
    </xdr:to>
    <xdr:cxnSp macro="">
      <xdr:nvCxnSpPr>
        <xdr:cNvPr id="79" name="直線コネクタ 78"/>
        <xdr:cNvCxnSpPr/>
      </xdr:nvCxnSpPr>
      <xdr:spPr>
        <a:xfrm>
          <a:off x="2908300" y="624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164193</xdr:rowOff>
    </xdr:from>
    <xdr:to>
      <xdr:col>10</xdr:col>
      <xdr:colOff>165100</xdr:colOff>
      <xdr:row>36</xdr:row>
      <xdr:rowOff>94343</xdr:rowOff>
    </xdr:to>
    <xdr:sp macro="" textlink="">
      <xdr:nvSpPr>
        <xdr:cNvPr id="80" name="楕円 79"/>
        <xdr:cNvSpPr/>
      </xdr:nvSpPr>
      <xdr:spPr>
        <a:xfrm>
          <a:off x="1968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43543</xdr:rowOff>
    </xdr:from>
    <xdr:to>
      <xdr:col>15</xdr:col>
      <xdr:colOff>50800</xdr:colOff>
      <xdr:row>36</xdr:row>
      <xdr:rowOff>76200</xdr:rowOff>
    </xdr:to>
    <xdr:cxnSp macro="">
      <xdr:nvCxnSpPr>
        <xdr:cNvPr id="81" name="直線コネクタ 80"/>
        <xdr:cNvCxnSpPr/>
      </xdr:nvCxnSpPr>
      <xdr:spPr>
        <a:xfrm>
          <a:off x="2019300" y="621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131536</xdr:rowOff>
    </xdr:from>
    <xdr:to>
      <xdr:col>6</xdr:col>
      <xdr:colOff>38100</xdr:colOff>
      <xdr:row>36</xdr:row>
      <xdr:rowOff>61686</xdr:rowOff>
    </xdr:to>
    <xdr:sp macro="" textlink="">
      <xdr:nvSpPr>
        <xdr:cNvPr id="82" name="楕円 81"/>
        <xdr:cNvSpPr/>
      </xdr:nvSpPr>
      <xdr:spPr>
        <a:xfrm>
          <a:off x="1079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10886</xdr:rowOff>
    </xdr:from>
    <xdr:to>
      <xdr:col>10</xdr:col>
      <xdr:colOff>114300</xdr:colOff>
      <xdr:row>36</xdr:row>
      <xdr:rowOff>43543</xdr:rowOff>
    </xdr:to>
    <xdr:cxnSp macro="">
      <xdr:nvCxnSpPr>
        <xdr:cNvPr id="83" name="直線コネクタ 82"/>
        <xdr:cNvCxnSpPr/>
      </xdr:nvCxnSpPr>
      <xdr:spPr>
        <a:xfrm>
          <a:off x="1130300" y="618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116494</xdr:rowOff>
    </xdr:from>
    <xdr:ext cx="405111" cy="259045"/>
    <xdr:sp macro="" textlink="">
      <xdr:nvSpPr>
        <xdr:cNvPr id="84" name="n_1aveValue【図書館】&#10;有形固定資産減価償却率"/>
        <xdr:cNvSpPr txBox="1"/>
      </xdr:nvSpPr>
      <xdr:spPr>
        <a:xfrm>
          <a:off x="3582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85470</xdr:rowOff>
    </xdr:from>
    <xdr:ext cx="405111" cy="259045"/>
    <xdr:sp macro="" textlink="">
      <xdr:nvSpPr>
        <xdr:cNvPr id="86" name="n_3aveValue【図書館】&#10;有形固定資産減価償却率"/>
        <xdr:cNvSpPr txBox="1"/>
      </xdr:nvSpPr>
      <xdr:spPr>
        <a:xfrm>
          <a:off x="1816744"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51180</xdr:rowOff>
    </xdr:from>
    <xdr:ext cx="405111" cy="259045"/>
    <xdr:sp macro="" textlink="">
      <xdr:nvSpPr>
        <xdr:cNvPr id="87" name="n_4aveValue【図書館】&#10;有形固定資産減価償却率"/>
        <xdr:cNvSpPr txBox="1"/>
      </xdr:nvSpPr>
      <xdr:spPr>
        <a:xfrm>
          <a:off x="927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4734</xdr:rowOff>
    </xdr:from>
    <xdr:ext cx="405111" cy="259045"/>
    <xdr:sp macro="" textlink="">
      <xdr:nvSpPr>
        <xdr:cNvPr id="88" name="n_1mainValue【図書館】&#10;有形固定資産減価償却率"/>
        <xdr:cNvSpPr txBox="1"/>
      </xdr:nvSpPr>
      <xdr:spPr>
        <a:xfrm>
          <a:off x="35820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143527</xdr:rowOff>
    </xdr:from>
    <xdr:ext cx="405111" cy="259045"/>
    <xdr:sp macro="" textlink="">
      <xdr:nvSpPr>
        <xdr:cNvPr id="89" name="n_2mainValue【図書館】&#10;有形固定資産減価償却率"/>
        <xdr:cNvSpPr txBox="1"/>
      </xdr:nvSpPr>
      <xdr:spPr>
        <a:xfrm>
          <a:off x="2705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110870</xdr:rowOff>
    </xdr:from>
    <xdr:ext cx="405111" cy="259045"/>
    <xdr:sp macro="" textlink="">
      <xdr:nvSpPr>
        <xdr:cNvPr id="90" name="n_3mainValue【図書館】&#10;有形固定資産減価償却率"/>
        <xdr:cNvSpPr txBox="1"/>
      </xdr:nvSpPr>
      <xdr:spPr>
        <a:xfrm>
          <a:off x="1816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78213</xdr:rowOff>
    </xdr:from>
    <xdr:ext cx="405111" cy="259045"/>
    <xdr:sp macro="" textlink="">
      <xdr:nvSpPr>
        <xdr:cNvPr id="91" name="n_4mainValue【図書館】&#10;有形固定資産減価償却率"/>
        <xdr:cNvSpPr txBox="1"/>
      </xdr:nvSpPr>
      <xdr:spPr>
        <a:xfrm>
          <a:off x="927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xdr:cNvSpPr txBox="1"/>
      </xdr:nvSpPr>
      <xdr:spPr>
        <a:xfrm>
          <a:off x="10515600" y="675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34544</xdr:rowOff>
    </xdr:from>
    <xdr:to>
      <xdr:col>50</xdr:col>
      <xdr:colOff>165100</xdr:colOff>
      <xdr:row>40</xdr:row>
      <xdr:rowOff>136144</xdr:rowOff>
    </xdr:to>
    <xdr:sp macro="" textlink="">
      <xdr:nvSpPr>
        <xdr:cNvPr id="120" name="フローチャート: 判断 119"/>
        <xdr:cNvSpPr/>
      </xdr:nvSpPr>
      <xdr:spPr>
        <a:xfrm>
          <a:off x="9588500" y="689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34544</xdr:rowOff>
    </xdr:from>
    <xdr:to>
      <xdr:col>46</xdr:col>
      <xdr:colOff>38100</xdr:colOff>
      <xdr:row>40</xdr:row>
      <xdr:rowOff>136144</xdr:rowOff>
    </xdr:to>
    <xdr:sp macro="" textlink="">
      <xdr:nvSpPr>
        <xdr:cNvPr id="121" name="フローチャート: 判断 120"/>
        <xdr:cNvSpPr/>
      </xdr:nvSpPr>
      <xdr:spPr>
        <a:xfrm>
          <a:off x="8699500" y="689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34544</xdr:rowOff>
    </xdr:from>
    <xdr:to>
      <xdr:col>41</xdr:col>
      <xdr:colOff>101600</xdr:colOff>
      <xdr:row>40</xdr:row>
      <xdr:rowOff>136144</xdr:rowOff>
    </xdr:to>
    <xdr:sp macro="" textlink="">
      <xdr:nvSpPr>
        <xdr:cNvPr id="122" name="フローチャート: 判断 121"/>
        <xdr:cNvSpPr/>
      </xdr:nvSpPr>
      <xdr:spPr>
        <a:xfrm>
          <a:off x="7810500" y="689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29972</xdr:rowOff>
    </xdr:from>
    <xdr:to>
      <xdr:col>36</xdr:col>
      <xdr:colOff>165100</xdr:colOff>
      <xdr:row>40</xdr:row>
      <xdr:rowOff>131572</xdr:rowOff>
    </xdr:to>
    <xdr:sp macro="" textlink="">
      <xdr:nvSpPr>
        <xdr:cNvPr id="123" name="フローチャート: 判断 122"/>
        <xdr:cNvSpPr/>
      </xdr:nvSpPr>
      <xdr:spPr>
        <a:xfrm>
          <a:off x="6921500" y="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57404</xdr:rowOff>
    </xdr:from>
    <xdr:to>
      <xdr:col>55</xdr:col>
      <xdr:colOff>50800</xdr:colOff>
      <xdr:row>40</xdr:row>
      <xdr:rowOff>159004</xdr:rowOff>
    </xdr:to>
    <xdr:sp macro="" textlink="">
      <xdr:nvSpPr>
        <xdr:cNvPr id="129" name="楕円 128"/>
        <xdr:cNvSpPr/>
      </xdr:nvSpPr>
      <xdr:spPr>
        <a:xfrm>
          <a:off x="104267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35831</xdr:rowOff>
    </xdr:from>
    <xdr:ext cx="469744" cy="259045"/>
    <xdr:sp macro="" textlink="">
      <xdr:nvSpPr>
        <xdr:cNvPr id="130" name="【図書館】&#10;一人当たり面積該当値テキスト"/>
        <xdr:cNvSpPr txBox="1"/>
      </xdr:nvSpPr>
      <xdr:spPr>
        <a:xfrm>
          <a:off x="10515600"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61976</xdr:rowOff>
    </xdr:from>
    <xdr:to>
      <xdr:col>50</xdr:col>
      <xdr:colOff>165100</xdr:colOff>
      <xdr:row>40</xdr:row>
      <xdr:rowOff>163576</xdr:rowOff>
    </xdr:to>
    <xdr:sp macro="" textlink="">
      <xdr:nvSpPr>
        <xdr:cNvPr id="131" name="楕円 130"/>
        <xdr:cNvSpPr/>
      </xdr:nvSpPr>
      <xdr:spPr>
        <a:xfrm>
          <a:off x="9588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108204</xdr:rowOff>
    </xdr:from>
    <xdr:to>
      <xdr:col>55</xdr:col>
      <xdr:colOff>0</xdr:colOff>
      <xdr:row>40</xdr:row>
      <xdr:rowOff>112776</xdr:rowOff>
    </xdr:to>
    <xdr:cxnSp macro="">
      <xdr:nvCxnSpPr>
        <xdr:cNvPr id="132" name="直線コネクタ 131"/>
        <xdr:cNvCxnSpPr/>
      </xdr:nvCxnSpPr>
      <xdr:spPr>
        <a:xfrm flipV="1">
          <a:off x="9639300" y="69662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61976</xdr:rowOff>
    </xdr:from>
    <xdr:to>
      <xdr:col>46</xdr:col>
      <xdr:colOff>38100</xdr:colOff>
      <xdr:row>40</xdr:row>
      <xdr:rowOff>163576</xdr:rowOff>
    </xdr:to>
    <xdr:sp macro="" textlink="">
      <xdr:nvSpPr>
        <xdr:cNvPr id="133" name="楕円 132"/>
        <xdr:cNvSpPr/>
      </xdr:nvSpPr>
      <xdr:spPr>
        <a:xfrm>
          <a:off x="8699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112776</xdr:rowOff>
    </xdr:from>
    <xdr:to>
      <xdr:col>50</xdr:col>
      <xdr:colOff>114300</xdr:colOff>
      <xdr:row>40</xdr:row>
      <xdr:rowOff>112776</xdr:rowOff>
    </xdr:to>
    <xdr:cxnSp macro="">
      <xdr:nvCxnSpPr>
        <xdr:cNvPr id="134" name="直線コネクタ 133"/>
        <xdr:cNvCxnSpPr/>
      </xdr:nvCxnSpPr>
      <xdr:spPr>
        <a:xfrm>
          <a:off x="8750300" y="697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75692</xdr:rowOff>
    </xdr:from>
    <xdr:to>
      <xdr:col>41</xdr:col>
      <xdr:colOff>101600</xdr:colOff>
      <xdr:row>41</xdr:row>
      <xdr:rowOff>5842</xdr:rowOff>
    </xdr:to>
    <xdr:sp macro="" textlink="">
      <xdr:nvSpPr>
        <xdr:cNvPr id="135" name="楕円 134"/>
        <xdr:cNvSpPr/>
      </xdr:nvSpPr>
      <xdr:spPr>
        <a:xfrm>
          <a:off x="7810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112776</xdr:rowOff>
    </xdr:from>
    <xdr:to>
      <xdr:col>45</xdr:col>
      <xdr:colOff>177800</xdr:colOff>
      <xdr:row>40</xdr:row>
      <xdr:rowOff>126492</xdr:rowOff>
    </xdr:to>
    <xdr:cxnSp macro="">
      <xdr:nvCxnSpPr>
        <xdr:cNvPr id="136" name="直線コネクタ 135"/>
        <xdr:cNvCxnSpPr/>
      </xdr:nvCxnSpPr>
      <xdr:spPr>
        <a:xfrm flipV="1">
          <a:off x="7861300" y="6970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61976</xdr:rowOff>
    </xdr:from>
    <xdr:to>
      <xdr:col>36</xdr:col>
      <xdr:colOff>165100</xdr:colOff>
      <xdr:row>40</xdr:row>
      <xdr:rowOff>163576</xdr:rowOff>
    </xdr:to>
    <xdr:sp macro="" textlink="">
      <xdr:nvSpPr>
        <xdr:cNvPr id="137" name="楕円 136"/>
        <xdr:cNvSpPr/>
      </xdr:nvSpPr>
      <xdr:spPr>
        <a:xfrm>
          <a:off x="6921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112776</xdr:rowOff>
    </xdr:from>
    <xdr:to>
      <xdr:col>41</xdr:col>
      <xdr:colOff>50800</xdr:colOff>
      <xdr:row>40</xdr:row>
      <xdr:rowOff>126492</xdr:rowOff>
    </xdr:to>
    <xdr:cxnSp macro="">
      <xdr:nvCxnSpPr>
        <xdr:cNvPr id="138" name="直線コネクタ 137"/>
        <xdr:cNvCxnSpPr/>
      </xdr:nvCxnSpPr>
      <xdr:spPr>
        <a:xfrm>
          <a:off x="6972300" y="6970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152671</xdr:rowOff>
    </xdr:from>
    <xdr:ext cx="469744" cy="259045"/>
    <xdr:sp macro="" textlink="">
      <xdr:nvSpPr>
        <xdr:cNvPr id="139" name="n_1aveValue【図書館】&#10;一人当たり面積"/>
        <xdr:cNvSpPr txBox="1"/>
      </xdr:nvSpPr>
      <xdr:spPr>
        <a:xfrm>
          <a:off x="9391727" y="66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152671</xdr:rowOff>
    </xdr:from>
    <xdr:ext cx="469744" cy="259045"/>
    <xdr:sp macro="" textlink="">
      <xdr:nvSpPr>
        <xdr:cNvPr id="140" name="n_2aveValue【図書館】&#10;一人当たり面積"/>
        <xdr:cNvSpPr txBox="1"/>
      </xdr:nvSpPr>
      <xdr:spPr>
        <a:xfrm>
          <a:off x="8515427" y="66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152671</xdr:rowOff>
    </xdr:from>
    <xdr:ext cx="469744" cy="259045"/>
    <xdr:sp macro="" textlink="">
      <xdr:nvSpPr>
        <xdr:cNvPr id="141" name="n_3aveValue【図書館】&#10;一人当たり面積"/>
        <xdr:cNvSpPr txBox="1"/>
      </xdr:nvSpPr>
      <xdr:spPr>
        <a:xfrm>
          <a:off x="7626427" y="66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148099</xdr:rowOff>
    </xdr:from>
    <xdr:ext cx="469744" cy="259045"/>
    <xdr:sp macro="" textlink="">
      <xdr:nvSpPr>
        <xdr:cNvPr id="142" name="n_4aveValue【図書館】&#10;一人当たり面積"/>
        <xdr:cNvSpPr txBox="1"/>
      </xdr:nvSpPr>
      <xdr:spPr>
        <a:xfrm>
          <a:off x="6737427"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154703</xdr:rowOff>
    </xdr:from>
    <xdr:ext cx="469744" cy="259045"/>
    <xdr:sp macro="" textlink="">
      <xdr:nvSpPr>
        <xdr:cNvPr id="143" name="n_1mainValue【図書館】&#10;一人当たり面積"/>
        <xdr:cNvSpPr txBox="1"/>
      </xdr:nvSpPr>
      <xdr:spPr>
        <a:xfrm>
          <a:off x="93917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154703</xdr:rowOff>
    </xdr:from>
    <xdr:ext cx="469744" cy="259045"/>
    <xdr:sp macro="" textlink="">
      <xdr:nvSpPr>
        <xdr:cNvPr id="144" name="n_2mainValue【図書館】&#10;一人当たり面積"/>
        <xdr:cNvSpPr txBox="1"/>
      </xdr:nvSpPr>
      <xdr:spPr>
        <a:xfrm>
          <a:off x="85154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168419</xdr:rowOff>
    </xdr:from>
    <xdr:ext cx="469744" cy="259045"/>
    <xdr:sp macro="" textlink="">
      <xdr:nvSpPr>
        <xdr:cNvPr id="145" name="n_3mainValue【図書館】&#10;一人当たり面積"/>
        <xdr:cNvSpPr txBox="1"/>
      </xdr:nvSpPr>
      <xdr:spPr>
        <a:xfrm>
          <a:off x="7626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154703</xdr:rowOff>
    </xdr:from>
    <xdr:ext cx="469744" cy="259045"/>
    <xdr:sp macro="" textlink="">
      <xdr:nvSpPr>
        <xdr:cNvPr id="146" name="n_4mainValue【図書館】&#10;一人当たり面積"/>
        <xdr:cNvSpPr txBox="1"/>
      </xdr:nvSpPr>
      <xdr:spPr>
        <a:xfrm>
          <a:off x="67374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78" name="フローチャート: 判断 177"/>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9" name="フローチャート: 判断 178"/>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0" name="フローチャート: 判断 179"/>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130175</xdr:rowOff>
    </xdr:from>
    <xdr:to>
      <xdr:col>6</xdr:col>
      <xdr:colOff>38100</xdr:colOff>
      <xdr:row>60</xdr:row>
      <xdr:rowOff>60325</xdr:rowOff>
    </xdr:to>
    <xdr:sp macro="" textlink="">
      <xdr:nvSpPr>
        <xdr:cNvPr id="181" name="フローチャート: 判断 180"/>
        <xdr:cNvSpPr/>
      </xdr:nvSpPr>
      <xdr:spPr>
        <a:xfrm>
          <a:off x="1079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162560</xdr:rowOff>
    </xdr:from>
    <xdr:to>
      <xdr:col>24</xdr:col>
      <xdr:colOff>114300</xdr:colOff>
      <xdr:row>63</xdr:row>
      <xdr:rowOff>92710</xdr:rowOff>
    </xdr:to>
    <xdr:sp macro="" textlink="">
      <xdr:nvSpPr>
        <xdr:cNvPr id="187" name="楕円 186"/>
        <xdr:cNvSpPr/>
      </xdr:nvSpPr>
      <xdr:spPr>
        <a:xfrm>
          <a:off x="45847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140987</xdr:rowOff>
    </xdr:from>
    <xdr:ext cx="405111" cy="259045"/>
    <xdr:sp macro="" textlink="">
      <xdr:nvSpPr>
        <xdr:cNvPr id="188" name="【体育館・プール】&#10;有形固定資産減価償却率該当値テキスト"/>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189" name="楕円 188"/>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41910</xdr:rowOff>
    </xdr:from>
    <xdr:to>
      <xdr:col>24</xdr:col>
      <xdr:colOff>63500</xdr:colOff>
      <xdr:row>64</xdr:row>
      <xdr:rowOff>76200</xdr:rowOff>
    </xdr:to>
    <xdr:cxnSp macro="">
      <xdr:nvCxnSpPr>
        <xdr:cNvPr id="190" name="直線コネクタ 189"/>
        <xdr:cNvCxnSpPr/>
      </xdr:nvCxnSpPr>
      <xdr:spPr>
        <a:xfrm flipV="1">
          <a:off x="3797300" y="1084326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23495</xdr:rowOff>
    </xdr:from>
    <xdr:to>
      <xdr:col>15</xdr:col>
      <xdr:colOff>101600</xdr:colOff>
      <xdr:row>64</xdr:row>
      <xdr:rowOff>125095</xdr:rowOff>
    </xdr:to>
    <xdr:sp macro="" textlink="">
      <xdr:nvSpPr>
        <xdr:cNvPr id="191" name="楕円 190"/>
        <xdr:cNvSpPr/>
      </xdr:nvSpPr>
      <xdr:spPr>
        <a:xfrm>
          <a:off x="2857500" y="109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74295</xdr:rowOff>
    </xdr:from>
    <xdr:to>
      <xdr:col>19</xdr:col>
      <xdr:colOff>177800</xdr:colOff>
      <xdr:row>64</xdr:row>
      <xdr:rowOff>76200</xdr:rowOff>
    </xdr:to>
    <xdr:cxnSp macro="">
      <xdr:nvCxnSpPr>
        <xdr:cNvPr id="192" name="直線コネクタ 191"/>
        <xdr:cNvCxnSpPr/>
      </xdr:nvCxnSpPr>
      <xdr:spPr>
        <a:xfrm>
          <a:off x="2908300" y="110470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23495</xdr:rowOff>
    </xdr:from>
    <xdr:to>
      <xdr:col>10</xdr:col>
      <xdr:colOff>165100</xdr:colOff>
      <xdr:row>64</xdr:row>
      <xdr:rowOff>125095</xdr:rowOff>
    </xdr:to>
    <xdr:sp macro="" textlink="">
      <xdr:nvSpPr>
        <xdr:cNvPr id="193" name="楕円 192"/>
        <xdr:cNvSpPr/>
      </xdr:nvSpPr>
      <xdr:spPr>
        <a:xfrm>
          <a:off x="1968500" y="109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74295</xdr:rowOff>
    </xdr:from>
    <xdr:to>
      <xdr:col>15</xdr:col>
      <xdr:colOff>50800</xdr:colOff>
      <xdr:row>64</xdr:row>
      <xdr:rowOff>74295</xdr:rowOff>
    </xdr:to>
    <xdr:cxnSp macro="">
      <xdr:nvCxnSpPr>
        <xdr:cNvPr id="194" name="直線コネクタ 193"/>
        <xdr:cNvCxnSpPr/>
      </xdr:nvCxnSpPr>
      <xdr:spPr>
        <a:xfrm>
          <a:off x="2019300" y="11047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23495</xdr:rowOff>
    </xdr:from>
    <xdr:to>
      <xdr:col>6</xdr:col>
      <xdr:colOff>38100</xdr:colOff>
      <xdr:row>64</xdr:row>
      <xdr:rowOff>125095</xdr:rowOff>
    </xdr:to>
    <xdr:sp macro="" textlink="">
      <xdr:nvSpPr>
        <xdr:cNvPr id="195" name="楕円 194"/>
        <xdr:cNvSpPr/>
      </xdr:nvSpPr>
      <xdr:spPr>
        <a:xfrm>
          <a:off x="1079500" y="109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74295</xdr:rowOff>
    </xdr:from>
    <xdr:to>
      <xdr:col>10</xdr:col>
      <xdr:colOff>114300</xdr:colOff>
      <xdr:row>64</xdr:row>
      <xdr:rowOff>74295</xdr:rowOff>
    </xdr:to>
    <xdr:cxnSp macro="">
      <xdr:nvCxnSpPr>
        <xdr:cNvPr id="196" name="直線コネクタ 195"/>
        <xdr:cNvCxnSpPr/>
      </xdr:nvCxnSpPr>
      <xdr:spPr>
        <a:xfrm>
          <a:off x="1130300" y="11047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197" name="n_1aveValue【体育館・プール】&#10;有形固定資産減価償却率"/>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101617</xdr:rowOff>
    </xdr:from>
    <xdr:ext cx="405111" cy="259045"/>
    <xdr:sp macro="" textlink="">
      <xdr:nvSpPr>
        <xdr:cNvPr id="198" name="n_2aveValue【体育館・プール】&#10;有形固定資産減価償却率"/>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99" name="n_3aveValue【体育館・プール】&#10;有形固定資産減価償却率"/>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76852</xdr:rowOff>
    </xdr:from>
    <xdr:ext cx="405111" cy="259045"/>
    <xdr:sp macro="" textlink="">
      <xdr:nvSpPr>
        <xdr:cNvPr id="200" name="n_4aveValue【体育館・プール】&#10;有形固定資産減価償却率"/>
        <xdr:cNvSpPr txBox="1"/>
      </xdr:nvSpPr>
      <xdr:spPr>
        <a:xfrm>
          <a:off x="927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118127</xdr:rowOff>
    </xdr:from>
    <xdr:ext cx="469744" cy="259045"/>
    <xdr:sp macro="" textlink="">
      <xdr:nvSpPr>
        <xdr:cNvPr id="201" name="n_1mainValue【体育館・プール】&#10;有形固定資産減価償却率"/>
        <xdr:cNvSpPr txBox="1"/>
      </xdr:nvSpPr>
      <xdr:spPr>
        <a:xfrm>
          <a:off x="35497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116222</xdr:rowOff>
    </xdr:from>
    <xdr:ext cx="405111" cy="259045"/>
    <xdr:sp macro="" textlink="">
      <xdr:nvSpPr>
        <xdr:cNvPr id="202" name="n_2mainValue【体育館・プール】&#10;有形固定資産減価償却率"/>
        <xdr:cNvSpPr txBox="1"/>
      </xdr:nvSpPr>
      <xdr:spPr>
        <a:xfrm>
          <a:off x="2705744" y="1108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116222</xdr:rowOff>
    </xdr:from>
    <xdr:ext cx="405111" cy="259045"/>
    <xdr:sp macro="" textlink="">
      <xdr:nvSpPr>
        <xdr:cNvPr id="203" name="n_3mainValue【体育館・プール】&#10;有形固定資産減価償却率"/>
        <xdr:cNvSpPr txBox="1"/>
      </xdr:nvSpPr>
      <xdr:spPr>
        <a:xfrm>
          <a:off x="1816744" y="1108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116222</xdr:rowOff>
    </xdr:from>
    <xdr:ext cx="405111" cy="259045"/>
    <xdr:sp macro="" textlink="">
      <xdr:nvSpPr>
        <xdr:cNvPr id="204" name="n_4mainValue【体育館・プール】&#10;有形固定資産減価償却率"/>
        <xdr:cNvSpPr txBox="1"/>
      </xdr:nvSpPr>
      <xdr:spPr>
        <a:xfrm>
          <a:off x="927744" y="1108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127889</xdr:rowOff>
    </xdr:from>
    <xdr:to>
      <xdr:col>50</xdr:col>
      <xdr:colOff>165100</xdr:colOff>
      <xdr:row>64</xdr:row>
      <xdr:rowOff>58039</xdr:rowOff>
    </xdr:to>
    <xdr:sp macro="" textlink="">
      <xdr:nvSpPr>
        <xdr:cNvPr id="235" name="フローチャート: 判断 234"/>
        <xdr:cNvSpPr/>
      </xdr:nvSpPr>
      <xdr:spPr>
        <a:xfrm>
          <a:off x="9588500" y="1092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125603</xdr:rowOff>
    </xdr:from>
    <xdr:to>
      <xdr:col>46</xdr:col>
      <xdr:colOff>38100</xdr:colOff>
      <xdr:row>64</xdr:row>
      <xdr:rowOff>55753</xdr:rowOff>
    </xdr:to>
    <xdr:sp macro="" textlink="">
      <xdr:nvSpPr>
        <xdr:cNvPr id="236" name="フローチャート: 判断 235"/>
        <xdr:cNvSpPr/>
      </xdr:nvSpPr>
      <xdr:spPr>
        <a:xfrm>
          <a:off x="8699500" y="1092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110363</xdr:rowOff>
    </xdr:from>
    <xdr:to>
      <xdr:col>41</xdr:col>
      <xdr:colOff>101600</xdr:colOff>
      <xdr:row>64</xdr:row>
      <xdr:rowOff>40513</xdr:rowOff>
    </xdr:to>
    <xdr:sp macro="" textlink="">
      <xdr:nvSpPr>
        <xdr:cNvPr id="237" name="フローチャート: 判断 236"/>
        <xdr:cNvSpPr/>
      </xdr:nvSpPr>
      <xdr:spPr>
        <a:xfrm>
          <a:off x="7810500" y="1091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109601</xdr:rowOff>
    </xdr:from>
    <xdr:to>
      <xdr:col>36</xdr:col>
      <xdr:colOff>165100</xdr:colOff>
      <xdr:row>64</xdr:row>
      <xdr:rowOff>39751</xdr:rowOff>
    </xdr:to>
    <xdr:sp macro="" textlink="">
      <xdr:nvSpPr>
        <xdr:cNvPr id="238" name="フローチャート: 判断 237"/>
        <xdr:cNvSpPr/>
      </xdr:nvSpPr>
      <xdr:spPr>
        <a:xfrm>
          <a:off x="6921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154178</xdr:rowOff>
    </xdr:from>
    <xdr:to>
      <xdr:col>55</xdr:col>
      <xdr:colOff>50800</xdr:colOff>
      <xdr:row>64</xdr:row>
      <xdr:rowOff>84328</xdr:rowOff>
    </xdr:to>
    <xdr:sp macro="" textlink="">
      <xdr:nvSpPr>
        <xdr:cNvPr id="244" name="楕円 243"/>
        <xdr:cNvSpPr/>
      </xdr:nvSpPr>
      <xdr:spPr>
        <a:xfrm>
          <a:off x="10426700" y="1095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154559</xdr:rowOff>
    </xdr:from>
    <xdr:to>
      <xdr:col>50</xdr:col>
      <xdr:colOff>165100</xdr:colOff>
      <xdr:row>64</xdr:row>
      <xdr:rowOff>84709</xdr:rowOff>
    </xdr:to>
    <xdr:sp macro="" textlink="">
      <xdr:nvSpPr>
        <xdr:cNvPr id="246" name="楕円 245"/>
        <xdr:cNvSpPr/>
      </xdr:nvSpPr>
      <xdr:spPr>
        <a:xfrm>
          <a:off x="9588500" y="1095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33528</xdr:rowOff>
    </xdr:from>
    <xdr:to>
      <xdr:col>55</xdr:col>
      <xdr:colOff>0</xdr:colOff>
      <xdr:row>64</xdr:row>
      <xdr:rowOff>33909</xdr:rowOff>
    </xdr:to>
    <xdr:cxnSp macro="">
      <xdr:nvCxnSpPr>
        <xdr:cNvPr id="247" name="直線コネクタ 246"/>
        <xdr:cNvCxnSpPr/>
      </xdr:nvCxnSpPr>
      <xdr:spPr>
        <a:xfrm flipV="1">
          <a:off x="9639300" y="1100632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154559</xdr:rowOff>
    </xdr:from>
    <xdr:to>
      <xdr:col>46</xdr:col>
      <xdr:colOff>38100</xdr:colOff>
      <xdr:row>64</xdr:row>
      <xdr:rowOff>84709</xdr:rowOff>
    </xdr:to>
    <xdr:sp macro="" textlink="">
      <xdr:nvSpPr>
        <xdr:cNvPr id="248" name="楕円 247"/>
        <xdr:cNvSpPr/>
      </xdr:nvSpPr>
      <xdr:spPr>
        <a:xfrm>
          <a:off x="8699500" y="1095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33909</xdr:rowOff>
    </xdr:from>
    <xdr:to>
      <xdr:col>50</xdr:col>
      <xdr:colOff>114300</xdr:colOff>
      <xdr:row>64</xdr:row>
      <xdr:rowOff>33909</xdr:rowOff>
    </xdr:to>
    <xdr:cxnSp macro="">
      <xdr:nvCxnSpPr>
        <xdr:cNvPr id="249" name="直線コネクタ 248"/>
        <xdr:cNvCxnSpPr/>
      </xdr:nvCxnSpPr>
      <xdr:spPr>
        <a:xfrm>
          <a:off x="8750300" y="110067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154559</xdr:rowOff>
    </xdr:from>
    <xdr:to>
      <xdr:col>41</xdr:col>
      <xdr:colOff>101600</xdr:colOff>
      <xdr:row>64</xdr:row>
      <xdr:rowOff>84709</xdr:rowOff>
    </xdr:to>
    <xdr:sp macro="" textlink="">
      <xdr:nvSpPr>
        <xdr:cNvPr id="250" name="楕円 249"/>
        <xdr:cNvSpPr/>
      </xdr:nvSpPr>
      <xdr:spPr>
        <a:xfrm>
          <a:off x="7810500" y="1095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33909</xdr:rowOff>
    </xdr:from>
    <xdr:to>
      <xdr:col>45</xdr:col>
      <xdr:colOff>177800</xdr:colOff>
      <xdr:row>64</xdr:row>
      <xdr:rowOff>33909</xdr:rowOff>
    </xdr:to>
    <xdr:cxnSp macro="">
      <xdr:nvCxnSpPr>
        <xdr:cNvPr id="251" name="直線コネクタ 250"/>
        <xdr:cNvCxnSpPr/>
      </xdr:nvCxnSpPr>
      <xdr:spPr>
        <a:xfrm>
          <a:off x="7861300" y="110067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154940</xdr:rowOff>
    </xdr:from>
    <xdr:to>
      <xdr:col>36</xdr:col>
      <xdr:colOff>165100</xdr:colOff>
      <xdr:row>64</xdr:row>
      <xdr:rowOff>85090</xdr:rowOff>
    </xdr:to>
    <xdr:sp macro="" textlink="">
      <xdr:nvSpPr>
        <xdr:cNvPr id="252" name="楕円 251"/>
        <xdr:cNvSpPr/>
      </xdr:nvSpPr>
      <xdr:spPr>
        <a:xfrm>
          <a:off x="6921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33909</xdr:rowOff>
    </xdr:from>
    <xdr:to>
      <xdr:col>41</xdr:col>
      <xdr:colOff>50800</xdr:colOff>
      <xdr:row>64</xdr:row>
      <xdr:rowOff>34290</xdr:rowOff>
    </xdr:to>
    <xdr:cxnSp macro="">
      <xdr:nvCxnSpPr>
        <xdr:cNvPr id="253" name="直線コネクタ 252"/>
        <xdr:cNvCxnSpPr/>
      </xdr:nvCxnSpPr>
      <xdr:spPr>
        <a:xfrm flipV="1">
          <a:off x="6972300" y="1100670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74566</xdr:rowOff>
    </xdr:from>
    <xdr:ext cx="469744" cy="259045"/>
    <xdr:sp macro="" textlink="">
      <xdr:nvSpPr>
        <xdr:cNvPr id="254" name="n_1aveValue【体育館・プール】&#10;一人当たり面積"/>
        <xdr:cNvSpPr txBox="1"/>
      </xdr:nvSpPr>
      <xdr:spPr>
        <a:xfrm>
          <a:off x="9391727" y="1070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72280</xdr:rowOff>
    </xdr:from>
    <xdr:ext cx="469744" cy="259045"/>
    <xdr:sp macro="" textlink="">
      <xdr:nvSpPr>
        <xdr:cNvPr id="255" name="n_2aveValue【体育館・プール】&#10;一人当たり面積"/>
        <xdr:cNvSpPr txBox="1"/>
      </xdr:nvSpPr>
      <xdr:spPr>
        <a:xfrm>
          <a:off x="8515427" y="1070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57040</xdr:rowOff>
    </xdr:from>
    <xdr:ext cx="469744" cy="259045"/>
    <xdr:sp macro="" textlink="">
      <xdr:nvSpPr>
        <xdr:cNvPr id="256" name="n_3aveValue【体育館・プール】&#10;一人当たり面積"/>
        <xdr:cNvSpPr txBox="1"/>
      </xdr:nvSpPr>
      <xdr:spPr>
        <a:xfrm>
          <a:off x="7626427" y="1068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56278</xdr:rowOff>
    </xdr:from>
    <xdr:ext cx="469744" cy="259045"/>
    <xdr:sp macro="" textlink="">
      <xdr:nvSpPr>
        <xdr:cNvPr id="257" name="n_4aveValue【体育館・プール】&#10;一人当たり面積"/>
        <xdr:cNvSpPr txBox="1"/>
      </xdr:nvSpPr>
      <xdr:spPr>
        <a:xfrm>
          <a:off x="67374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75836</xdr:rowOff>
    </xdr:from>
    <xdr:ext cx="469744" cy="259045"/>
    <xdr:sp macro="" textlink="">
      <xdr:nvSpPr>
        <xdr:cNvPr id="258" name="n_1mainValue【体育館・プール】&#10;一人当たり面積"/>
        <xdr:cNvSpPr txBox="1"/>
      </xdr:nvSpPr>
      <xdr:spPr>
        <a:xfrm>
          <a:off x="9391727" y="1104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75836</xdr:rowOff>
    </xdr:from>
    <xdr:ext cx="469744" cy="259045"/>
    <xdr:sp macro="" textlink="">
      <xdr:nvSpPr>
        <xdr:cNvPr id="259" name="n_2mainValue【体育館・プール】&#10;一人当たり面積"/>
        <xdr:cNvSpPr txBox="1"/>
      </xdr:nvSpPr>
      <xdr:spPr>
        <a:xfrm>
          <a:off x="8515427" y="1104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75836</xdr:rowOff>
    </xdr:from>
    <xdr:ext cx="469744" cy="259045"/>
    <xdr:sp macro="" textlink="">
      <xdr:nvSpPr>
        <xdr:cNvPr id="260" name="n_3mainValue【体育館・プール】&#10;一人当たり面積"/>
        <xdr:cNvSpPr txBox="1"/>
      </xdr:nvSpPr>
      <xdr:spPr>
        <a:xfrm>
          <a:off x="7626427" y="1104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76217</xdr:rowOff>
    </xdr:from>
    <xdr:ext cx="469744" cy="259045"/>
    <xdr:sp macro="" textlink="">
      <xdr:nvSpPr>
        <xdr:cNvPr id="261" name="n_4mainValue【体育館・プール】&#10;一人当たり面積"/>
        <xdr:cNvSpPr txBox="1"/>
      </xdr:nvSpPr>
      <xdr:spPr>
        <a:xfrm>
          <a:off x="6737427"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xdr:cNvSpPr txBox="1"/>
      </xdr:nvSpPr>
      <xdr:spPr>
        <a:xfrm>
          <a:off x="4673600" y="14085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363</xdr:rowOff>
    </xdr:from>
    <xdr:to>
      <xdr:col>20</xdr:col>
      <xdr:colOff>38100</xdr:colOff>
      <xdr:row>83</xdr:row>
      <xdr:rowOff>101963</xdr:rowOff>
    </xdr:to>
    <xdr:sp macro="" textlink="">
      <xdr:nvSpPr>
        <xdr:cNvPr id="294" name="フローチャート: 判断 293"/>
        <xdr:cNvSpPr/>
      </xdr:nvSpPr>
      <xdr:spPr>
        <a:xfrm>
          <a:off x="3746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117929</xdr:rowOff>
    </xdr:from>
    <xdr:to>
      <xdr:col>15</xdr:col>
      <xdr:colOff>101600</xdr:colOff>
      <xdr:row>83</xdr:row>
      <xdr:rowOff>48079</xdr:rowOff>
    </xdr:to>
    <xdr:sp macro="" textlink="">
      <xdr:nvSpPr>
        <xdr:cNvPr id="295" name="フローチャート: 判断 294"/>
        <xdr:cNvSpPr/>
      </xdr:nvSpPr>
      <xdr:spPr>
        <a:xfrm>
          <a:off x="2857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86905</xdr:rowOff>
    </xdr:from>
    <xdr:to>
      <xdr:col>10</xdr:col>
      <xdr:colOff>165100</xdr:colOff>
      <xdr:row>83</xdr:row>
      <xdr:rowOff>17055</xdr:rowOff>
    </xdr:to>
    <xdr:sp macro="" textlink="">
      <xdr:nvSpPr>
        <xdr:cNvPr id="296" name="フローチャート: 判断 295"/>
        <xdr:cNvSpPr/>
      </xdr:nvSpPr>
      <xdr:spPr>
        <a:xfrm>
          <a:off x="1968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52614</xdr:rowOff>
    </xdr:from>
    <xdr:to>
      <xdr:col>6</xdr:col>
      <xdr:colOff>38100</xdr:colOff>
      <xdr:row>82</xdr:row>
      <xdr:rowOff>154214</xdr:rowOff>
    </xdr:to>
    <xdr:sp macro="" textlink="">
      <xdr:nvSpPr>
        <xdr:cNvPr id="297" name="フローチャート: 判断 296"/>
        <xdr:cNvSpPr/>
      </xdr:nvSpPr>
      <xdr:spPr>
        <a:xfrm>
          <a:off x="1079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303" name="楕円 302"/>
        <xdr:cNvSpPr/>
      </xdr:nvSpPr>
      <xdr:spPr>
        <a:xfrm>
          <a:off x="4584700" y="142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153506</xdr:rowOff>
    </xdr:from>
    <xdr:ext cx="405111" cy="259045"/>
    <xdr:sp macro="" textlink="">
      <xdr:nvSpPr>
        <xdr:cNvPr id="304" name="【福祉施設】&#10;有形固定資産減価償却率該当値テキスト"/>
        <xdr:cNvSpPr txBox="1"/>
      </xdr:nvSpPr>
      <xdr:spPr>
        <a:xfrm>
          <a:off x="4673600"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86905</xdr:rowOff>
    </xdr:from>
    <xdr:to>
      <xdr:col>20</xdr:col>
      <xdr:colOff>38100</xdr:colOff>
      <xdr:row>84</xdr:row>
      <xdr:rowOff>17055</xdr:rowOff>
    </xdr:to>
    <xdr:sp macro="" textlink="">
      <xdr:nvSpPr>
        <xdr:cNvPr id="305" name="楕円 304"/>
        <xdr:cNvSpPr/>
      </xdr:nvSpPr>
      <xdr:spPr>
        <a:xfrm>
          <a:off x="3746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54429</xdr:rowOff>
    </xdr:from>
    <xdr:to>
      <xdr:col>24</xdr:col>
      <xdr:colOff>63500</xdr:colOff>
      <xdr:row>83</xdr:row>
      <xdr:rowOff>137705</xdr:rowOff>
    </xdr:to>
    <xdr:cxnSp macro="">
      <xdr:nvCxnSpPr>
        <xdr:cNvPr id="306" name="直線コネクタ 305"/>
        <xdr:cNvCxnSpPr/>
      </xdr:nvCxnSpPr>
      <xdr:spPr>
        <a:xfrm flipV="1">
          <a:off x="3797300" y="14284779"/>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21589</xdr:rowOff>
    </xdr:from>
    <xdr:to>
      <xdr:col>15</xdr:col>
      <xdr:colOff>101600</xdr:colOff>
      <xdr:row>85</xdr:row>
      <xdr:rowOff>123189</xdr:rowOff>
    </xdr:to>
    <xdr:sp macro="" textlink="">
      <xdr:nvSpPr>
        <xdr:cNvPr id="307" name="楕円 306"/>
        <xdr:cNvSpPr/>
      </xdr:nvSpPr>
      <xdr:spPr>
        <a:xfrm>
          <a:off x="2857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137705</xdr:rowOff>
    </xdr:from>
    <xdr:to>
      <xdr:col>19</xdr:col>
      <xdr:colOff>177800</xdr:colOff>
      <xdr:row>85</xdr:row>
      <xdr:rowOff>72389</xdr:rowOff>
    </xdr:to>
    <xdr:cxnSp macro="">
      <xdr:nvCxnSpPr>
        <xdr:cNvPr id="308" name="直線コネクタ 307"/>
        <xdr:cNvCxnSpPr/>
      </xdr:nvCxnSpPr>
      <xdr:spPr>
        <a:xfrm flipV="1">
          <a:off x="2908300" y="14368055"/>
          <a:ext cx="889000" cy="27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39551</xdr:rowOff>
    </xdr:from>
    <xdr:to>
      <xdr:col>10</xdr:col>
      <xdr:colOff>165100</xdr:colOff>
      <xdr:row>84</xdr:row>
      <xdr:rowOff>141151</xdr:rowOff>
    </xdr:to>
    <xdr:sp macro="" textlink="">
      <xdr:nvSpPr>
        <xdr:cNvPr id="309" name="楕円 308"/>
        <xdr:cNvSpPr/>
      </xdr:nvSpPr>
      <xdr:spPr>
        <a:xfrm>
          <a:off x="19685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90351</xdr:rowOff>
    </xdr:from>
    <xdr:to>
      <xdr:col>15</xdr:col>
      <xdr:colOff>50800</xdr:colOff>
      <xdr:row>85</xdr:row>
      <xdr:rowOff>72389</xdr:rowOff>
    </xdr:to>
    <xdr:cxnSp macro="">
      <xdr:nvCxnSpPr>
        <xdr:cNvPr id="310" name="直線コネクタ 309"/>
        <xdr:cNvCxnSpPr/>
      </xdr:nvCxnSpPr>
      <xdr:spPr>
        <a:xfrm>
          <a:off x="2019300" y="14492151"/>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118490</xdr:rowOff>
    </xdr:from>
    <xdr:ext cx="405111" cy="259045"/>
    <xdr:sp macro="" textlink="">
      <xdr:nvSpPr>
        <xdr:cNvPr id="311" name="n_1aveValue【福祉施設】&#10;有形固定資産減価償却率"/>
        <xdr:cNvSpPr txBox="1"/>
      </xdr:nvSpPr>
      <xdr:spPr>
        <a:xfrm>
          <a:off x="35820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64606</xdr:rowOff>
    </xdr:from>
    <xdr:ext cx="405111" cy="259045"/>
    <xdr:sp macro="" textlink="">
      <xdr:nvSpPr>
        <xdr:cNvPr id="312" name="n_2aveValue【福祉施設】&#10;有形固定資産減価償却率"/>
        <xdr:cNvSpPr txBox="1"/>
      </xdr:nvSpPr>
      <xdr:spPr>
        <a:xfrm>
          <a:off x="2705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33582</xdr:rowOff>
    </xdr:from>
    <xdr:ext cx="405111" cy="259045"/>
    <xdr:sp macro="" textlink="">
      <xdr:nvSpPr>
        <xdr:cNvPr id="313" name="n_3aveValue【福祉施設】&#10;有形固定資産減価償却率"/>
        <xdr:cNvSpPr txBox="1"/>
      </xdr:nvSpPr>
      <xdr:spPr>
        <a:xfrm>
          <a:off x="1816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170741</xdr:rowOff>
    </xdr:from>
    <xdr:ext cx="405111" cy="259045"/>
    <xdr:sp macro="" textlink="">
      <xdr:nvSpPr>
        <xdr:cNvPr id="314" name="n_4aveValue【福祉施設】&#10;有形固定資産減価償却率"/>
        <xdr:cNvSpPr txBox="1"/>
      </xdr:nvSpPr>
      <xdr:spPr>
        <a:xfrm>
          <a:off x="927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8182</xdr:rowOff>
    </xdr:from>
    <xdr:ext cx="405111" cy="259045"/>
    <xdr:sp macro="" textlink="">
      <xdr:nvSpPr>
        <xdr:cNvPr id="315" name="n_1mainValue【福祉施設】&#10;有形固定資産減価償却率"/>
        <xdr:cNvSpPr txBox="1"/>
      </xdr:nvSpPr>
      <xdr:spPr>
        <a:xfrm>
          <a:off x="3582044"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114316</xdr:rowOff>
    </xdr:from>
    <xdr:ext cx="405111" cy="259045"/>
    <xdr:sp macro="" textlink="">
      <xdr:nvSpPr>
        <xdr:cNvPr id="316" name="n_2mainValue【福祉施設】&#10;有形固定資産減価償却率"/>
        <xdr:cNvSpPr txBox="1"/>
      </xdr:nvSpPr>
      <xdr:spPr>
        <a:xfrm>
          <a:off x="2705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132278</xdr:rowOff>
    </xdr:from>
    <xdr:ext cx="405111" cy="259045"/>
    <xdr:sp macro="" textlink="">
      <xdr:nvSpPr>
        <xdr:cNvPr id="317" name="n_3mainValue【福祉施設】&#10;有形固定資産減価償却率"/>
        <xdr:cNvSpPr txBox="1"/>
      </xdr:nvSpPr>
      <xdr:spPr>
        <a:xfrm>
          <a:off x="1816744" y="1453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37" name="直線コネクタ 336"/>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0" name="【福祉施設】&#10;一人当たり面積最大値テキスト"/>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1" name="直線コネクタ 340"/>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15891</xdr:rowOff>
    </xdr:from>
    <xdr:ext cx="469744" cy="259045"/>
    <xdr:sp macro="" textlink="">
      <xdr:nvSpPr>
        <xdr:cNvPr id="342" name="【福祉施設】&#10;一人当たり面積平均値テキスト"/>
        <xdr:cNvSpPr txBox="1"/>
      </xdr:nvSpPr>
      <xdr:spPr>
        <a:xfrm>
          <a:off x="10515600" y="14074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3" name="フローチャート: 判断 342"/>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113030</xdr:rowOff>
    </xdr:from>
    <xdr:to>
      <xdr:col>50</xdr:col>
      <xdr:colOff>165100</xdr:colOff>
      <xdr:row>83</xdr:row>
      <xdr:rowOff>43180</xdr:rowOff>
    </xdr:to>
    <xdr:sp macro="" textlink="">
      <xdr:nvSpPr>
        <xdr:cNvPr id="344" name="フローチャート: 判断 343"/>
        <xdr:cNvSpPr/>
      </xdr:nvSpPr>
      <xdr:spPr>
        <a:xfrm>
          <a:off x="9588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55880</xdr:rowOff>
    </xdr:from>
    <xdr:to>
      <xdr:col>46</xdr:col>
      <xdr:colOff>38100</xdr:colOff>
      <xdr:row>82</xdr:row>
      <xdr:rowOff>157480</xdr:rowOff>
    </xdr:to>
    <xdr:sp macro="" textlink="">
      <xdr:nvSpPr>
        <xdr:cNvPr id="345" name="フローチャート: 判断 344"/>
        <xdr:cNvSpPr/>
      </xdr:nvSpPr>
      <xdr:spPr>
        <a:xfrm>
          <a:off x="869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46" name="フローチャート: 判断 345"/>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78739</xdr:rowOff>
    </xdr:from>
    <xdr:to>
      <xdr:col>36</xdr:col>
      <xdr:colOff>165100</xdr:colOff>
      <xdr:row>83</xdr:row>
      <xdr:rowOff>8889</xdr:rowOff>
    </xdr:to>
    <xdr:sp macro="" textlink="">
      <xdr:nvSpPr>
        <xdr:cNvPr id="347" name="フローチャート: 判断 346"/>
        <xdr:cNvSpPr/>
      </xdr:nvSpPr>
      <xdr:spPr>
        <a:xfrm>
          <a:off x="692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73025</xdr:rowOff>
    </xdr:from>
    <xdr:to>
      <xdr:col>55</xdr:col>
      <xdr:colOff>50800</xdr:colOff>
      <xdr:row>85</xdr:row>
      <xdr:rowOff>3175</xdr:rowOff>
    </xdr:to>
    <xdr:sp macro="" textlink="">
      <xdr:nvSpPr>
        <xdr:cNvPr id="353" name="楕円 352"/>
        <xdr:cNvSpPr/>
      </xdr:nvSpPr>
      <xdr:spPr>
        <a:xfrm>
          <a:off x="104267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159402</xdr:rowOff>
    </xdr:from>
    <xdr:ext cx="469744" cy="259045"/>
    <xdr:sp macro="" textlink="">
      <xdr:nvSpPr>
        <xdr:cNvPr id="354" name="【福祉施設】&#10;一人当たり面積該当値テキスト"/>
        <xdr:cNvSpPr txBox="1"/>
      </xdr:nvSpPr>
      <xdr:spPr>
        <a:xfrm>
          <a:off x="10515600" y="1438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141605</xdr:rowOff>
    </xdr:from>
    <xdr:to>
      <xdr:col>50</xdr:col>
      <xdr:colOff>165100</xdr:colOff>
      <xdr:row>85</xdr:row>
      <xdr:rowOff>71755</xdr:rowOff>
    </xdr:to>
    <xdr:sp macro="" textlink="">
      <xdr:nvSpPr>
        <xdr:cNvPr id="355" name="楕円 354"/>
        <xdr:cNvSpPr/>
      </xdr:nvSpPr>
      <xdr:spPr>
        <a:xfrm>
          <a:off x="95885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123825</xdr:rowOff>
    </xdr:from>
    <xdr:to>
      <xdr:col>55</xdr:col>
      <xdr:colOff>0</xdr:colOff>
      <xdr:row>85</xdr:row>
      <xdr:rowOff>20955</xdr:rowOff>
    </xdr:to>
    <xdr:cxnSp macro="">
      <xdr:nvCxnSpPr>
        <xdr:cNvPr id="356" name="直線コネクタ 355"/>
        <xdr:cNvCxnSpPr/>
      </xdr:nvCxnSpPr>
      <xdr:spPr>
        <a:xfrm flipV="1">
          <a:off x="9639300" y="1452562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141605</xdr:rowOff>
    </xdr:from>
    <xdr:to>
      <xdr:col>46</xdr:col>
      <xdr:colOff>38100</xdr:colOff>
      <xdr:row>85</xdr:row>
      <xdr:rowOff>71755</xdr:rowOff>
    </xdr:to>
    <xdr:sp macro="" textlink="">
      <xdr:nvSpPr>
        <xdr:cNvPr id="357" name="楕円 356"/>
        <xdr:cNvSpPr/>
      </xdr:nvSpPr>
      <xdr:spPr>
        <a:xfrm>
          <a:off x="86995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20955</xdr:rowOff>
    </xdr:from>
    <xdr:to>
      <xdr:col>50</xdr:col>
      <xdr:colOff>114300</xdr:colOff>
      <xdr:row>85</xdr:row>
      <xdr:rowOff>20955</xdr:rowOff>
    </xdr:to>
    <xdr:cxnSp macro="">
      <xdr:nvCxnSpPr>
        <xdr:cNvPr id="358" name="直線コネクタ 357"/>
        <xdr:cNvCxnSpPr/>
      </xdr:nvCxnSpPr>
      <xdr:spPr>
        <a:xfrm>
          <a:off x="8750300" y="14594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141605</xdr:rowOff>
    </xdr:from>
    <xdr:to>
      <xdr:col>41</xdr:col>
      <xdr:colOff>101600</xdr:colOff>
      <xdr:row>85</xdr:row>
      <xdr:rowOff>71755</xdr:rowOff>
    </xdr:to>
    <xdr:sp macro="" textlink="">
      <xdr:nvSpPr>
        <xdr:cNvPr id="359" name="楕円 358"/>
        <xdr:cNvSpPr/>
      </xdr:nvSpPr>
      <xdr:spPr>
        <a:xfrm>
          <a:off x="78105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20955</xdr:rowOff>
    </xdr:from>
    <xdr:to>
      <xdr:col>45</xdr:col>
      <xdr:colOff>177800</xdr:colOff>
      <xdr:row>85</xdr:row>
      <xdr:rowOff>20955</xdr:rowOff>
    </xdr:to>
    <xdr:cxnSp macro="">
      <xdr:nvCxnSpPr>
        <xdr:cNvPr id="360" name="直線コネクタ 359"/>
        <xdr:cNvCxnSpPr/>
      </xdr:nvCxnSpPr>
      <xdr:spPr>
        <a:xfrm>
          <a:off x="7861300" y="14594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59707</xdr:rowOff>
    </xdr:from>
    <xdr:ext cx="469744" cy="259045"/>
    <xdr:sp macro="" textlink="">
      <xdr:nvSpPr>
        <xdr:cNvPr id="361" name="n_1aveValue【福祉施設】&#10;一人当たり面積"/>
        <xdr:cNvSpPr txBox="1"/>
      </xdr:nvSpPr>
      <xdr:spPr>
        <a:xfrm>
          <a:off x="9391727" y="1394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2557</xdr:rowOff>
    </xdr:from>
    <xdr:ext cx="469744" cy="259045"/>
    <xdr:sp macro="" textlink="">
      <xdr:nvSpPr>
        <xdr:cNvPr id="362" name="n_2aveValue【福祉施設】&#10;一人当たり面積"/>
        <xdr:cNvSpPr txBox="1"/>
      </xdr:nvSpPr>
      <xdr:spPr>
        <a:xfrm>
          <a:off x="8515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63" name="n_3aveValue【福祉施設】&#10;一人当たり面積"/>
        <xdr:cNvSpPr txBox="1"/>
      </xdr:nvSpPr>
      <xdr:spPr>
        <a:xfrm>
          <a:off x="7626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25416</xdr:rowOff>
    </xdr:from>
    <xdr:ext cx="469744" cy="259045"/>
    <xdr:sp macro="" textlink="">
      <xdr:nvSpPr>
        <xdr:cNvPr id="364" name="n_4aveValue【福祉施設】&#10;一人当たり面積"/>
        <xdr:cNvSpPr txBox="1"/>
      </xdr:nvSpPr>
      <xdr:spPr>
        <a:xfrm>
          <a:off x="6737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62882</xdr:rowOff>
    </xdr:from>
    <xdr:ext cx="469744" cy="259045"/>
    <xdr:sp macro="" textlink="">
      <xdr:nvSpPr>
        <xdr:cNvPr id="365" name="n_1mainValue【福祉施設】&#10;一人当たり面積"/>
        <xdr:cNvSpPr txBox="1"/>
      </xdr:nvSpPr>
      <xdr:spPr>
        <a:xfrm>
          <a:off x="9391727" y="1463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62882</xdr:rowOff>
    </xdr:from>
    <xdr:ext cx="469744" cy="259045"/>
    <xdr:sp macro="" textlink="">
      <xdr:nvSpPr>
        <xdr:cNvPr id="366" name="n_2mainValue【福祉施設】&#10;一人当たり面積"/>
        <xdr:cNvSpPr txBox="1"/>
      </xdr:nvSpPr>
      <xdr:spPr>
        <a:xfrm>
          <a:off x="8515427" y="1463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62882</xdr:rowOff>
    </xdr:from>
    <xdr:ext cx="469744" cy="259045"/>
    <xdr:sp macro="" textlink="">
      <xdr:nvSpPr>
        <xdr:cNvPr id="367" name="n_3mainValue【福祉施設】&#10;一人当たり面積"/>
        <xdr:cNvSpPr txBox="1"/>
      </xdr:nvSpPr>
      <xdr:spPr>
        <a:xfrm>
          <a:off x="7626427" y="1463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6" name="テキスト ボックス 37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7" name="直線コネクタ 37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8" name="テキスト ボックス 37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9" name="直線コネクタ 37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0" name="テキスト ボックス 37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1" name="直線コネクタ 38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2" name="テキスト ボックス 38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3" name="直線コネクタ 38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4" name="テキスト ボックス 38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5" name="直線コネクタ 38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6" name="テキスト ボックス 38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7" name="直線コネクタ 38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8" name="テキスト ボックス 38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9" name="直線コネクタ 38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0" name="テキスト ボックス 38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1" name="直線コネクタ 39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3" name="直線コネクタ 392"/>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4"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5" name="直線コネクタ 394"/>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396" name="【市民会館】&#10;有形固定資産減価償却率最大値テキスト"/>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397" name="直線コネクタ 396"/>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398" name="【市民会館】&#10;有形固定資産減価償却率平均値テキスト"/>
        <xdr:cNvSpPr txBox="1"/>
      </xdr:nvSpPr>
      <xdr:spPr>
        <a:xfrm>
          <a:off x="4673600" y="1796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399" name="フローチャート: 判断 398"/>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400" name="フローチャート: 判断 399"/>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401" name="フローチャート: 判断 400"/>
        <xdr:cNvSpPr/>
      </xdr:nvSpPr>
      <xdr:spPr>
        <a:xfrm>
          <a:off x="2857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44994</xdr:rowOff>
    </xdr:from>
    <xdr:to>
      <xdr:col>10</xdr:col>
      <xdr:colOff>165100</xdr:colOff>
      <xdr:row>104</xdr:row>
      <xdr:rowOff>146594</xdr:rowOff>
    </xdr:to>
    <xdr:sp macro="" textlink="">
      <xdr:nvSpPr>
        <xdr:cNvPr id="402" name="フローチャート: 判断 401"/>
        <xdr:cNvSpPr/>
      </xdr:nvSpPr>
      <xdr:spPr>
        <a:xfrm>
          <a:off x="1968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xdr:rowOff>
    </xdr:from>
    <xdr:to>
      <xdr:col>6</xdr:col>
      <xdr:colOff>38100</xdr:colOff>
      <xdr:row>104</xdr:row>
      <xdr:rowOff>117202</xdr:rowOff>
    </xdr:to>
    <xdr:sp macro="" textlink="">
      <xdr:nvSpPr>
        <xdr:cNvPr id="403" name="フローチャート: 判断 402"/>
        <xdr:cNvSpPr/>
      </xdr:nvSpPr>
      <xdr:spPr>
        <a:xfrm>
          <a:off x="1079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4" name="テキスト ボックス 4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5" name="テキスト ボックス 4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6" name="テキスト ボックス 4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7" name="テキスト ボックス 4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8" name="テキスト ボックス 4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409" name="楕円 408"/>
        <xdr:cNvSpPr/>
      </xdr:nvSpPr>
      <xdr:spPr>
        <a:xfrm>
          <a:off x="45847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12354</xdr:rowOff>
    </xdr:from>
    <xdr:ext cx="405111" cy="259045"/>
    <xdr:sp macro="" textlink="">
      <xdr:nvSpPr>
        <xdr:cNvPr id="410" name="【市民会館】&#10;有形固定資産減価償却率該当値テキスト"/>
        <xdr:cNvSpPr txBox="1"/>
      </xdr:nvSpPr>
      <xdr:spPr>
        <a:xfrm>
          <a:off x="4673600" y="1767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125005</xdr:rowOff>
    </xdr:from>
    <xdr:to>
      <xdr:col>20</xdr:col>
      <xdr:colOff>38100</xdr:colOff>
      <xdr:row>104</xdr:row>
      <xdr:rowOff>55155</xdr:rowOff>
    </xdr:to>
    <xdr:sp macro="" textlink="">
      <xdr:nvSpPr>
        <xdr:cNvPr id="411" name="楕円 410"/>
        <xdr:cNvSpPr/>
      </xdr:nvSpPr>
      <xdr:spPr>
        <a:xfrm>
          <a:off x="37465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4355</xdr:rowOff>
    </xdr:from>
    <xdr:to>
      <xdr:col>24</xdr:col>
      <xdr:colOff>63500</xdr:colOff>
      <xdr:row>104</xdr:row>
      <xdr:rowOff>40277</xdr:rowOff>
    </xdr:to>
    <xdr:cxnSp macro="">
      <xdr:nvCxnSpPr>
        <xdr:cNvPr id="412" name="直線コネクタ 411"/>
        <xdr:cNvCxnSpPr/>
      </xdr:nvCxnSpPr>
      <xdr:spPr>
        <a:xfrm>
          <a:off x="3797300" y="1783515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89081</xdr:rowOff>
    </xdr:from>
    <xdr:to>
      <xdr:col>15</xdr:col>
      <xdr:colOff>101600</xdr:colOff>
      <xdr:row>104</xdr:row>
      <xdr:rowOff>19231</xdr:rowOff>
    </xdr:to>
    <xdr:sp macro="" textlink="">
      <xdr:nvSpPr>
        <xdr:cNvPr id="413" name="楕円 412"/>
        <xdr:cNvSpPr/>
      </xdr:nvSpPr>
      <xdr:spPr>
        <a:xfrm>
          <a:off x="2857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139881</xdr:rowOff>
    </xdr:from>
    <xdr:to>
      <xdr:col>19</xdr:col>
      <xdr:colOff>177800</xdr:colOff>
      <xdr:row>104</xdr:row>
      <xdr:rowOff>4355</xdr:rowOff>
    </xdr:to>
    <xdr:cxnSp macro="">
      <xdr:nvCxnSpPr>
        <xdr:cNvPr id="414" name="直線コネクタ 413"/>
        <xdr:cNvCxnSpPr/>
      </xdr:nvCxnSpPr>
      <xdr:spPr>
        <a:xfrm>
          <a:off x="2908300" y="177992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53158</xdr:rowOff>
    </xdr:from>
    <xdr:to>
      <xdr:col>10</xdr:col>
      <xdr:colOff>165100</xdr:colOff>
      <xdr:row>103</xdr:row>
      <xdr:rowOff>154758</xdr:rowOff>
    </xdr:to>
    <xdr:sp macro="" textlink="">
      <xdr:nvSpPr>
        <xdr:cNvPr id="415" name="楕円 414"/>
        <xdr:cNvSpPr/>
      </xdr:nvSpPr>
      <xdr:spPr>
        <a:xfrm>
          <a:off x="1968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103958</xdr:rowOff>
    </xdr:from>
    <xdr:to>
      <xdr:col>15</xdr:col>
      <xdr:colOff>50800</xdr:colOff>
      <xdr:row>103</xdr:row>
      <xdr:rowOff>139881</xdr:rowOff>
    </xdr:to>
    <xdr:cxnSp macro="">
      <xdr:nvCxnSpPr>
        <xdr:cNvPr id="416" name="直線コネクタ 415"/>
        <xdr:cNvCxnSpPr/>
      </xdr:nvCxnSpPr>
      <xdr:spPr>
        <a:xfrm>
          <a:off x="2019300" y="177633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17236</xdr:rowOff>
    </xdr:from>
    <xdr:to>
      <xdr:col>6</xdr:col>
      <xdr:colOff>38100</xdr:colOff>
      <xdr:row>103</xdr:row>
      <xdr:rowOff>118836</xdr:rowOff>
    </xdr:to>
    <xdr:sp macro="" textlink="">
      <xdr:nvSpPr>
        <xdr:cNvPr id="417" name="楕円 416"/>
        <xdr:cNvSpPr/>
      </xdr:nvSpPr>
      <xdr:spPr>
        <a:xfrm>
          <a:off x="1079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68036</xdr:rowOff>
    </xdr:from>
    <xdr:to>
      <xdr:col>10</xdr:col>
      <xdr:colOff>114300</xdr:colOff>
      <xdr:row>103</xdr:row>
      <xdr:rowOff>103958</xdr:rowOff>
    </xdr:to>
    <xdr:cxnSp macro="">
      <xdr:nvCxnSpPr>
        <xdr:cNvPr id="418" name="直線コネクタ 417"/>
        <xdr:cNvCxnSpPr/>
      </xdr:nvCxnSpPr>
      <xdr:spPr>
        <a:xfrm>
          <a:off x="1130300" y="177273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157315</xdr:rowOff>
    </xdr:from>
    <xdr:ext cx="405111" cy="259045"/>
    <xdr:sp macro="" textlink="">
      <xdr:nvSpPr>
        <xdr:cNvPr id="419" name="n_1aveValue【市民会館】&#10;有形固定資産減価償却率"/>
        <xdr:cNvSpPr txBox="1"/>
      </xdr:nvSpPr>
      <xdr:spPr>
        <a:xfrm>
          <a:off x="3582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140988</xdr:rowOff>
    </xdr:from>
    <xdr:ext cx="405111" cy="259045"/>
    <xdr:sp macro="" textlink="">
      <xdr:nvSpPr>
        <xdr:cNvPr id="420" name="n_2aveValue【市民会館】&#10;有形固定資産減価償却率"/>
        <xdr:cNvSpPr txBox="1"/>
      </xdr:nvSpPr>
      <xdr:spPr>
        <a:xfrm>
          <a:off x="2705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137721</xdr:rowOff>
    </xdr:from>
    <xdr:ext cx="405111" cy="259045"/>
    <xdr:sp macro="" textlink="">
      <xdr:nvSpPr>
        <xdr:cNvPr id="421" name="n_3aveValue【市民会館】&#10;有形固定資産減価償却率"/>
        <xdr:cNvSpPr txBox="1"/>
      </xdr:nvSpPr>
      <xdr:spPr>
        <a:xfrm>
          <a:off x="1816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108329</xdr:rowOff>
    </xdr:from>
    <xdr:ext cx="405111" cy="259045"/>
    <xdr:sp macro="" textlink="">
      <xdr:nvSpPr>
        <xdr:cNvPr id="422" name="n_4aveValue【市民会館】&#10;有形固定資産減価償却率"/>
        <xdr:cNvSpPr txBox="1"/>
      </xdr:nvSpPr>
      <xdr:spPr>
        <a:xfrm>
          <a:off x="927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71682</xdr:rowOff>
    </xdr:from>
    <xdr:ext cx="405111" cy="259045"/>
    <xdr:sp macro="" textlink="">
      <xdr:nvSpPr>
        <xdr:cNvPr id="423" name="n_1mainValue【市民会館】&#10;有形固定資産減価償却率"/>
        <xdr:cNvSpPr txBox="1"/>
      </xdr:nvSpPr>
      <xdr:spPr>
        <a:xfrm>
          <a:off x="3582044"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35758</xdr:rowOff>
    </xdr:from>
    <xdr:ext cx="405111" cy="259045"/>
    <xdr:sp macro="" textlink="">
      <xdr:nvSpPr>
        <xdr:cNvPr id="424" name="n_2mainValue【市民会館】&#10;有形固定資産減価償却率"/>
        <xdr:cNvSpPr txBox="1"/>
      </xdr:nvSpPr>
      <xdr:spPr>
        <a:xfrm>
          <a:off x="270574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171285</xdr:rowOff>
    </xdr:from>
    <xdr:ext cx="405111" cy="259045"/>
    <xdr:sp macro="" textlink="">
      <xdr:nvSpPr>
        <xdr:cNvPr id="425" name="n_3mainValue【市民会館】&#10;有形固定資産減価償却率"/>
        <xdr:cNvSpPr txBox="1"/>
      </xdr:nvSpPr>
      <xdr:spPr>
        <a:xfrm>
          <a:off x="1816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135363</xdr:rowOff>
    </xdr:from>
    <xdr:ext cx="405111" cy="259045"/>
    <xdr:sp macro="" textlink="">
      <xdr:nvSpPr>
        <xdr:cNvPr id="426" name="n_4mainValue【市民会館】&#10;有形固定資産減価償却率"/>
        <xdr:cNvSpPr txBox="1"/>
      </xdr:nvSpPr>
      <xdr:spPr>
        <a:xfrm>
          <a:off x="927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7" name="正方形/長方形 4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8" name="正方形/長方形 4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9" name="正方形/長方形 4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0" name="正方形/長方形 4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1" name="正方形/長方形 4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2" name="正方形/長方形 4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3" name="正方形/長方形 4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4" name="正方形/長方形 4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5" name="テキスト ボックス 4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6" name="直線コネクタ 4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7" name="直線コネクタ 43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38" name="テキスト ボックス 43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9" name="直線コネクタ 43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0" name="テキスト ボックス 43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1" name="直線コネクタ 44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2" name="テキスト ボックス 44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3" name="直線コネクタ 44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4" name="テキスト ボックス 44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5" name="直線コネクタ 44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6" name="テキスト ボックス 44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48" name="直線コネクタ 447"/>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49"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0" name="直線コネクタ 449"/>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1" name="【市民会館】&#10;一人当たり面積最大値テキスト"/>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2" name="直線コネクタ 451"/>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3" name="【市民会館】&#10;一人当たり面積平均値テキスト"/>
        <xdr:cNvSpPr txBox="1"/>
      </xdr:nvSpPr>
      <xdr:spPr>
        <a:xfrm>
          <a:off x="1051560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54" name="フローチャート: 判断 453"/>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50546</xdr:rowOff>
    </xdr:from>
    <xdr:to>
      <xdr:col>50</xdr:col>
      <xdr:colOff>165100</xdr:colOff>
      <xdr:row>106</xdr:row>
      <xdr:rowOff>152146</xdr:rowOff>
    </xdr:to>
    <xdr:sp macro="" textlink="">
      <xdr:nvSpPr>
        <xdr:cNvPr id="455" name="フローチャート: 判断 454"/>
        <xdr:cNvSpPr/>
      </xdr:nvSpPr>
      <xdr:spPr>
        <a:xfrm>
          <a:off x="9588500" y="1822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48261</xdr:rowOff>
    </xdr:from>
    <xdr:to>
      <xdr:col>46</xdr:col>
      <xdr:colOff>38100</xdr:colOff>
      <xdr:row>106</xdr:row>
      <xdr:rowOff>149861</xdr:rowOff>
    </xdr:to>
    <xdr:sp macro="" textlink="">
      <xdr:nvSpPr>
        <xdr:cNvPr id="456" name="フローチャート: 判断 455"/>
        <xdr:cNvSpPr/>
      </xdr:nvSpPr>
      <xdr:spPr>
        <a:xfrm>
          <a:off x="8699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55118</xdr:rowOff>
    </xdr:from>
    <xdr:to>
      <xdr:col>41</xdr:col>
      <xdr:colOff>101600</xdr:colOff>
      <xdr:row>106</xdr:row>
      <xdr:rowOff>156718</xdr:rowOff>
    </xdr:to>
    <xdr:sp macro="" textlink="">
      <xdr:nvSpPr>
        <xdr:cNvPr id="457" name="フローチャート: 判断 456"/>
        <xdr:cNvSpPr/>
      </xdr:nvSpPr>
      <xdr:spPr>
        <a:xfrm>
          <a:off x="7810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55118</xdr:rowOff>
    </xdr:from>
    <xdr:to>
      <xdr:col>36</xdr:col>
      <xdr:colOff>165100</xdr:colOff>
      <xdr:row>106</xdr:row>
      <xdr:rowOff>156718</xdr:rowOff>
    </xdr:to>
    <xdr:sp macro="" textlink="">
      <xdr:nvSpPr>
        <xdr:cNvPr id="458" name="フローチャート: 判断 457"/>
        <xdr:cNvSpPr/>
      </xdr:nvSpPr>
      <xdr:spPr>
        <a:xfrm>
          <a:off x="6921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9" name="テキスト ボックス 45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0" name="テキスト ボックス 45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1" name="テキスト ボックス 46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2" name="テキスト ボックス 46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3" name="テキスト ボックス 46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130556</xdr:rowOff>
    </xdr:from>
    <xdr:to>
      <xdr:col>55</xdr:col>
      <xdr:colOff>50800</xdr:colOff>
      <xdr:row>107</xdr:row>
      <xdr:rowOff>60706</xdr:rowOff>
    </xdr:to>
    <xdr:sp macro="" textlink="">
      <xdr:nvSpPr>
        <xdr:cNvPr id="464" name="楕円 463"/>
        <xdr:cNvSpPr/>
      </xdr:nvSpPr>
      <xdr:spPr>
        <a:xfrm>
          <a:off x="104267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108983</xdr:rowOff>
    </xdr:from>
    <xdr:ext cx="469744" cy="259045"/>
    <xdr:sp macro="" textlink="">
      <xdr:nvSpPr>
        <xdr:cNvPr id="465" name="【市民会館】&#10;一人当たり面積該当値テキスト"/>
        <xdr:cNvSpPr txBox="1"/>
      </xdr:nvSpPr>
      <xdr:spPr>
        <a:xfrm>
          <a:off x="10515600"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130556</xdr:rowOff>
    </xdr:from>
    <xdr:to>
      <xdr:col>50</xdr:col>
      <xdr:colOff>165100</xdr:colOff>
      <xdr:row>107</xdr:row>
      <xdr:rowOff>60706</xdr:rowOff>
    </xdr:to>
    <xdr:sp macro="" textlink="">
      <xdr:nvSpPr>
        <xdr:cNvPr id="466" name="楕円 465"/>
        <xdr:cNvSpPr/>
      </xdr:nvSpPr>
      <xdr:spPr>
        <a:xfrm>
          <a:off x="95885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9906</xdr:rowOff>
    </xdr:from>
    <xdr:to>
      <xdr:col>55</xdr:col>
      <xdr:colOff>0</xdr:colOff>
      <xdr:row>107</xdr:row>
      <xdr:rowOff>9906</xdr:rowOff>
    </xdr:to>
    <xdr:cxnSp macro="">
      <xdr:nvCxnSpPr>
        <xdr:cNvPr id="467" name="直線コネクタ 466"/>
        <xdr:cNvCxnSpPr/>
      </xdr:nvCxnSpPr>
      <xdr:spPr>
        <a:xfrm>
          <a:off x="9639300" y="183550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132842</xdr:rowOff>
    </xdr:from>
    <xdr:to>
      <xdr:col>46</xdr:col>
      <xdr:colOff>38100</xdr:colOff>
      <xdr:row>107</xdr:row>
      <xdr:rowOff>62992</xdr:rowOff>
    </xdr:to>
    <xdr:sp macro="" textlink="">
      <xdr:nvSpPr>
        <xdr:cNvPr id="468" name="楕円 467"/>
        <xdr:cNvSpPr/>
      </xdr:nvSpPr>
      <xdr:spPr>
        <a:xfrm>
          <a:off x="8699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9906</xdr:rowOff>
    </xdr:from>
    <xdr:to>
      <xdr:col>50</xdr:col>
      <xdr:colOff>114300</xdr:colOff>
      <xdr:row>107</xdr:row>
      <xdr:rowOff>12192</xdr:rowOff>
    </xdr:to>
    <xdr:cxnSp macro="">
      <xdr:nvCxnSpPr>
        <xdr:cNvPr id="469" name="直線コネクタ 468"/>
        <xdr:cNvCxnSpPr/>
      </xdr:nvCxnSpPr>
      <xdr:spPr>
        <a:xfrm flipV="1">
          <a:off x="8750300" y="183550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132842</xdr:rowOff>
    </xdr:from>
    <xdr:to>
      <xdr:col>41</xdr:col>
      <xdr:colOff>101600</xdr:colOff>
      <xdr:row>107</xdr:row>
      <xdr:rowOff>62992</xdr:rowOff>
    </xdr:to>
    <xdr:sp macro="" textlink="">
      <xdr:nvSpPr>
        <xdr:cNvPr id="470" name="楕円 469"/>
        <xdr:cNvSpPr/>
      </xdr:nvSpPr>
      <xdr:spPr>
        <a:xfrm>
          <a:off x="7810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12192</xdr:rowOff>
    </xdr:from>
    <xdr:to>
      <xdr:col>45</xdr:col>
      <xdr:colOff>177800</xdr:colOff>
      <xdr:row>107</xdr:row>
      <xdr:rowOff>12192</xdr:rowOff>
    </xdr:to>
    <xdr:cxnSp macro="">
      <xdr:nvCxnSpPr>
        <xdr:cNvPr id="471" name="直線コネクタ 470"/>
        <xdr:cNvCxnSpPr/>
      </xdr:nvCxnSpPr>
      <xdr:spPr>
        <a:xfrm>
          <a:off x="7861300" y="183573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135128</xdr:rowOff>
    </xdr:from>
    <xdr:to>
      <xdr:col>36</xdr:col>
      <xdr:colOff>165100</xdr:colOff>
      <xdr:row>107</xdr:row>
      <xdr:rowOff>65278</xdr:rowOff>
    </xdr:to>
    <xdr:sp macro="" textlink="">
      <xdr:nvSpPr>
        <xdr:cNvPr id="472" name="楕円 471"/>
        <xdr:cNvSpPr/>
      </xdr:nvSpPr>
      <xdr:spPr>
        <a:xfrm>
          <a:off x="6921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12192</xdr:rowOff>
    </xdr:from>
    <xdr:to>
      <xdr:col>41</xdr:col>
      <xdr:colOff>50800</xdr:colOff>
      <xdr:row>107</xdr:row>
      <xdr:rowOff>14478</xdr:rowOff>
    </xdr:to>
    <xdr:cxnSp macro="">
      <xdr:nvCxnSpPr>
        <xdr:cNvPr id="473" name="直線コネクタ 472"/>
        <xdr:cNvCxnSpPr/>
      </xdr:nvCxnSpPr>
      <xdr:spPr>
        <a:xfrm flipV="1">
          <a:off x="6972300" y="183573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168673</xdr:rowOff>
    </xdr:from>
    <xdr:ext cx="469744" cy="259045"/>
    <xdr:sp macro="" textlink="">
      <xdr:nvSpPr>
        <xdr:cNvPr id="474" name="n_1aveValue【市民会館】&#10;一人当たり面積"/>
        <xdr:cNvSpPr txBox="1"/>
      </xdr:nvSpPr>
      <xdr:spPr>
        <a:xfrm>
          <a:off x="9391727" y="1799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166388</xdr:rowOff>
    </xdr:from>
    <xdr:ext cx="469744" cy="259045"/>
    <xdr:sp macro="" textlink="">
      <xdr:nvSpPr>
        <xdr:cNvPr id="475" name="n_2aveValue【市民会館】&#10;一人当たり面積"/>
        <xdr:cNvSpPr txBox="1"/>
      </xdr:nvSpPr>
      <xdr:spPr>
        <a:xfrm>
          <a:off x="8515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1795</xdr:rowOff>
    </xdr:from>
    <xdr:ext cx="469744" cy="259045"/>
    <xdr:sp macro="" textlink="">
      <xdr:nvSpPr>
        <xdr:cNvPr id="476" name="n_3aveValue【市民会館】&#10;一人当たり面積"/>
        <xdr:cNvSpPr txBox="1"/>
      </xdr:nvSpPr>
      <xdr:spPr>
        <a:xfrm>
          <a:off x="7626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1795</xdr:rowOff>
    </xdr:from>
    <xdr:ext cx="469744" cy="259045"/>
    <xdr:sp macro="" textlink="">
      <xdr:nvSpPr>
        <xdr:cNvPr id="477" name="n_4aveValue【市民会館】&#10;一人当たり面積"/>
        <xdr:cNvSpPr txBox="1"/>
      </xdr:nvSpPr>
      <xdr:spPr>
        <a:xfrm>
          <a:off x="6737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51833</xdr:rowOff>
    </xdr:from>
    <xdr:ext cx="469744" cy="259045"/>
    <xdr:sp macro="" textlink="">
      <xdr:nvSpPr>
        <xdr:cNvPr id="478" name="n_1mainValue【市民会館】&#10;一人当たり面積"/>
        <xdr:cNvSpPr txBox="1"/>
      </xdr:nvSpPr>
      <xdr:spPr>
        <a:xfrm>
          <a:off x="9391727" y="1839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54119</xdr:rowOff>
    </xdr:from>
    <xdr:ext cx="469744" cy="259045"/>
    <xdr:sp macro="" textlink="">
      <xdr:nvSpPr>
        <xdr:cNvPr id="479" name="n_2mainValue【市民会館】&#10;一人当たり面積"/>
        <xdr:cNvSpPr txBox="1"/>
      </xdr:nvSpPr>
      <xdr:spPr>
        <a:xfrm>
          <a:off x="85154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54119</xdr:rowOff>
    </xdr:from>
    <xdr:ext cx="469744" cy="259045"/>
    <xdr:sp macro="" textlink="">
      <xdr:nvSpPr>
        <xdr:cNvPr id="480" name="n_3mainValue【市民会館】&#10;一人当たり面積"/>
        <xdr:cNvSpPr txBox="1"/>
      </xdr:nvSpPr>
      <xdr:spPr>
        <a:xfrm>
          <a:off x="76264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56405</xdr:rowOff>
    </xdr:from>
    <xdr:ext cx="469744" cy="259045"/>
    <xdr:sp macro="" textlink="">
      <xdr:nvSpPr>
        <xdr:cNvPr id="481" name="n_4mainValue【市民会館】&#10;一人当たり面積"/>
        <xdr:cNvSpPr txBox="1"/>
      </xdr:nvSpPr>
      <xdr:spPr>
        <a:xfrm>
          <a:off x="6737427" y="184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2" name="正方形/長方形 4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3" name="正方形/長方形 4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4" name="正方形/長方形 4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5" name="正方形/長方形 4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6" name="正方形/長方形 4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7" name="正方形/長方形 4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8" name="正方形/長方形 4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正方形/長方形 4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0" name="テキスト ボックス 4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1" name="直線コネクタ 4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2" name="テキスト ボックス 49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3" name="直線コネクタ 49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4" name="テキスト ボックス 49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5" name="直線コネクタ 49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6" name="テキスト ボックス 49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7" name="直線コネクタ 49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8" name="テキスト ボックス 49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9" name="直線コネクタ 49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0" name="テキスト ボックス 49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1" name="直線コネクタ 50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2" name="テキスト ボックス 50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3" name="直線コネクタ 50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4" name="テキスト ボックス 50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5" name="直線コネクタ 5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07" name="直線コネクタ 506"/>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08" name="【一般廃棄物処理施設】&#10;有形固定資産減価償却率最小値テキスト"/>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09" name="直線コネクタ 508"/>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0" name="【一般廃棄物処理施設】&#10;有形固定資産減価償却率最大値テキスト"/>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1" name="直線コネクタ 510"/>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100165</xdr:rowOff>
    </xdr:from>
    <xdr:ext cx="405111" cy="259045"/>
    <xdr:sp macro="" textlink="">
      <xdr:nvSpPr>
        <xdr:cNvPr id="512" name="【一般廃棄物処理施設】&#10;有形固定資産減価償却率平均値テキスト"/>
        <xdr:cNvSpPr txBox="1"/>
      </xdr:nvSpPr>
      <xdr:spPr>
        <a:xfrm>
          <a:off x="16357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3" name="フローチャート: 判断 512"/>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14" name="フローチャート: 判断 513"/>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15" name="フローチャート: 判断 514"/>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16" name="フローチャート: 判断 515"/>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17" name="フローチャート: 判断 516"/>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8" name="テキスト ボックス 5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9" name="テキスト ボックス 5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0" name="テキスト ボックス 5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1" name="テキスト ボックス 5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2" name="テキスト ボックス 5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164193</xdr:rowOff>
    </xdr:from>
    <xdr:to>
      <xdr:col>85</xdr:col>
      <xdr:colOff>177800</xdr:colOff>
      <xdr:row>34</xdr:row>
      <xdr:rowOff>94343</xdr:rowOff>
    </xdr:to>
    <xdr:sp macro="" textlink="">
      <xdr:nvSpPr>
        <xdr:cNvPr id="523" name="楕円 522"/>
        <xdr:cNvSpPr/>
      </xdr:nvSpPr>
      <xdr:spPr>
        <a:xfrm>
          <a:off x="16268700" y="58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117220</xdr:rowOff>
    </xdr:from>
    <xdr:ext cx="405111" cy="259045"/>
    <xdr:sp macro="" textlink="">
      <xdr:nvSpPr>
        <xdr:cNvPr id="524" name="【一般廃棄物処理施設】&#10;有形固定資産減価償却率該当値テキスト"/>
        <xdr:cNvSpPr txBox="1"/>
      </xdr:nvSpPr>
      <xdr:spPr>
        <a:xfrm>
          <a:off x="16357600" y="5775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125004</xdr:rowOff>
    </xdr:from>
    <xdr:to>
      <xdr:col>81</xdr:col>
      <xdr:colOff>101600</xdr:colOff>
      <xdr:row>41</xdr:row>
      <xdr:rowOff>55154</xdr:rowOff>
    </xdr:to>
    <xdr:sp macro="" textlink="">
      <xdr:nvSpPr>
        <xdr:cNvPr id="525" name="楕円 524"/>
        <xdr:cNvSpPr/>
      </xdr:nvSpPr>
      <xdr:spPr>
        <a:xfrm>
          <a:off x="15430500" y="698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43543</xdr:rowOff>
    </xdr:from>
    <xdr:to>
      <xdr:col>85</xdr:col>
      <xdr:colOff>127000</xdr:colOff>
      <xdr:row>41</xdr:row>
      <xdr:rowOff>4354</xdr:rowOff>
    </xdr:to>
    <xdr:cxnSp macro="">
      <xdr:nvCxnSpPr>
        <xdr:cNvPr id="526" name="直線コネクタ 525"/>
        <xdr:cNvCxnSpPr/>
      </xdr:nvCxnSpPr>
      <xdr:spPr>
        <a:xfrm flipV="1">
          <a:off x="15481300" y="5872843"/>
          <a:ext cx="838200" cy="11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46627</xdr:rowOff>
    </xdr:from>
    <xdr:to>
      <xdr:col>76</xdr:col>
      <xdr:colOff>165100</xdr:colOff>
      <xdr:row>41</xdr:row>
      <xdr:rowOff>148227</xdr:rowOff>
    </xdr:to>
    <xdr:sp macro="" textlink="">
      <xdr:nvSpPr>
        <xdr:cNvPr id="527" name="楕円 526"/>
        <xdr:cNvSpPr/>
      </xdr:nvSpPr>
      <xdr:spPr>
        <a:xfrm>
          <a:off x="145415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4354</xdr:rowOff>
    </xdr:from>
    <xdr:to>
      <xdr:col>81</xdr:col>
      <xdr:colOff>50800</xdr:colOff>
      <xdr:row>41</xdr:row>
      <xdr:rowOff>97427</xdr:rowOff>
    </xdr:to>
    <xdr:cxnSp macro="">
      <xdr:nvCxnSpPr>
        <xdr:cNvPr id="528" name="直線コネクタ 527"/>
        <xdr:cNvCxnSpPr/>
      </xdr:nvCxnSpPr>
      <xdr:spPr>
        <a:xfrm flipV="1">
          <a:off x="14592300" y="7033804"/>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41728</xdr:rowOff>
    </xdr:from>
    <xdr:to>
      <xdr:col>72</xdr:col>
      <xdr:colOff>38100</xdr:colOff>
      <xdr:row>41</xdr:row>
      <xdr:rowOff>143328</xdr:rowOff>
    </xdr:to>
    <xdr:sp macro="" textlink="">
      <xdr:nvSpPr>
        <xdr:cNvPr id="529" name="楕円 528"/>
        <xdr:cNvSpPr/>
      </xdr:nvSpPr>
      <xdr:spPr>
        <a:xfrm>
          <a:off x="13652500" y="70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92528</xdr:rowOff>
    </xdr:from>
    <xdr:to>
      <xdr:col>76</xdr:col>
      <xdr:colOff>114300</xdr:colOff>
      <xdr:row>41</xdr:row>
      <xdr:rowOff>97427</xdr:rowOff>
    </xdr:to>
    <xdr:cxnSp macro="">
      <xdr:nvCxnSpPr>
        <xdr:cNvPr id="530" name="直線コネクタ 529"/>
        <xdr:cNvCxnSpPr/>
      </xdr:nvCxnSpPr>
      <xdr:spPr>
        <a:xfrm>
          <a:off x="13703300" y="712197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17235</xdr:rowOff>
    </xdr:from>
    <xdr:to>
      <xdr:col>67</xdr:col>
      <xdr:colOff>101600</xdr:colOff>
      <xdr:row>42</xdr:row>
      <xdr:rowOff>118835</xdr:rowOff>
    </xdr:to>
    <xdr:sp macro="" textlink="">
      <xdr:nvSpPr>
        <xdr:cNvPr id="531" name="楕円 530"/>
        <xdr:cNvSpPr/>
      </xdr:nvSpPr>
      <xdr:spPr>
        <a:xfrm>
          <a:off x="12763500" y="72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92528</xdr:rowOff>
    </xdr:from>
    <xdr:to>
      <xdr:col>71</xdr:col>
      <xdr:colOff>177800</xdr:colOff>
      <xdr:row>42</xdr:row>
      <xdr:rowOff>68035</xdr:rowOff>
    </xdr:to>
    <xdr:cxnSp macro="">
      <xdr:nvCxnSpPr>
        <xdr:cNvPr id="532" name="直線コネクタ 531"/>
        <xdr:cNvCxnSpPr/>
      </xdr:nvCxnSpPr>
      <xdr:spPr>
        <a:xfrm flipV="1">
          <a:off x="12814300" y="712197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533" name="n_1aveValue【一般廃棄物処理施設】&#10;有形固定資産減価償却率"/>
        <xdr:cNvSpPr txBox="1"/>
      </xdr:nvSpPr>
      <xdr:spPr>
        <a:xfrm>
          <a:off x="15266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143527</xdr:rowOff>
    </xdr:from>
    <xdr:ext cx="405111" cy="259045"/>
    <xdr:sp macro="" textlink="">
      <xdr:nvSpPr>
        <xdr:cNvPr id="534" name="n_2aveValue【一般廃棄物処理施設】&#10;有形固定資産減価償却率"/>
        <xdr:cNvSpPr txBox="1"/>
      </xdr:nvSpPr>
      <xdr:spPr>
        <a:xfrm>
          <a:off x="14389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104338</xdr:rowOff>
    </xdr:from>
    <xdr:ext cx="405111" cy="259045"/>
    <xdr:sp macro="" textlink="">
      <xdr:nvSpPr>
        <xdr:cNvPr id="535" name="n_3aveValue【一般廃棄物処理施設】&#10;有形固定資産減価償却率"/>
        <xdr:cNvSpPr txBox="1"/>
      </xdr:nvSpPr>
      <xdr:spPr>
        <a:xfrm>
          <a:off x="13500744" y="64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132097</xdr:rowOff>
    </xdr:from>
    <xdr:ext cx="405111" cy="259045"/>
    <xdr:sp macro="" textlink="">
      <xdr:nvSpPr>
        <xdr:cNvPr id="536" name="n_4aveValue【一般廃棄物処理施設】&#10;有形固定資産減価償却率"/>
        <xdr:cNvSpPr txBox="1"/>
      </xdr:nvSpPr>
      <xdr:spPr>
        <a:xfrm>
          <a:off x="12611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46281</xdr:rowOff>
    </xdr:from>
    <xdr:ext cx="405111" cy="259045"/>
    <xdr:sp macro="" textlink="">
      <xdr:nvSpPr>
        <xdr:cNvPr id="537" name="n_1mainValue【一般廃棄物処理施設】&#10;有形固定資産減価償却率"/>
        <xdr:cNvSpPr txBox="1"/>
      </xdr:nvSpPr>
      <xdr:spPr>
        <a:xfrm>
          <a:off x="15266044" y="707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139354</xdr:rowOff>
    </xdr:from>
    <xdr:ext cx="405111" cy="259045"/>
    <xdr:sp macro="" textlink="">
      <xdr:nvSpPr>
        <xdr:cNvPr id="538" name="n_2mainValue【一般廃棄物処理施設】&#10;有形固定資産減価償却率"/>
        <xdr:cNvSpPr txBox="1"/>
      </xdr:nvSpPr>
      <xdr:spPr>
        <a:xfrm>
          <a:off x="14389744" y="716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134455</xdr:rowOff>
    </xdr:from>
    <xdr:ext cx="405111" cy="259045"/>
    <xdr:sp macro="" textlink="">
      <xdr:nvSpPr>
        <xdr:cNvPr id="539" name="n_3mainValue【一般廃棄物処理施設】&#10;有形固定資産減価償却率"/>
        <xdr:cNvSpPr txBox="1"/>
      </xdr:nvSpPr>
      <xdr:spPr>
        <a:xfrm>
          <a:off x="13500744" y="716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109962</xdr:rowOff>
    </xdr:from>
    <xdr:ext cx="405111" cy="259045"/>
    <xdr:sp macro="" textlink="">
      <xdr:nvSpPr>
        <xdr:cNvPr id="540" name="n_4mainValue【一般廃棄物処理施設】&#10;有形固定資産減価償却率"/>
        <xdr:cNvSpPr txBox="1"/>
      </xdr:nvSpPr>
      <xdr:spPr>
        <a:xfrm>
          <a:off x="12611744" y="731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1" name="正方形/長方形 5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2" name="正方形/長方形 5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3" name="正方形/長方形 5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4" name="正方形/長方形 5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5" name="正方形/長方形 5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6" name="正方形/長方形 5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7" name="正方形/長方形 5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8" name="正方形/長方形 5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9" name="テキスト ボックス 5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0" name="直線コネクタ 5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1" name="直線コネクタ 55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2" name="テキスト ボックス 55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3" name="直線コネクタ 55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54" name="テキスト ボックス 55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5" name="直線コネクタ 55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56" name="テキスト ボックス 555"/>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7" name="直線コネクタ 55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58" name="テキスト ボックス 557"/>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9" name="直線コネクタ 55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0" name="テキスト ボックス 559"/>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2" name="テキスト ボックス 561"/>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64" name="直線コネクタ 563"/>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65" name="【一般廃棄物処理施設】&#10;一人当たり有形固定資産（償却資産）額最小値テキスト"/>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66" name="直線コネクタ 565"/>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67" name="【一般廃棄物処理施設】&#10;一人当たり有形固定資産（償却資産）額最大値テキスト"/>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68" name="直線コネクタ 567"/>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569" name="【一般廃棄物処理施設】&#10;一人当たり有形固定資産（償却資産）額平均値テキスト"/>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0" name="フローチャート: 判断 569"/>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88991</xdr:rowOff>
    </xdr:from>
    <xdr:to>
      <xdr:col>112</xdr:col>
      <xdr:colOff>38100</xdr:colOff>
      <xdr:row>42</xdr:row>
      <xdr:rowOff>19141</xdr:rowOff>
    </xdr:to>
    <xdr:sp macro="" textlink="">
      <xdr:nvSpPr>
        <xdr:cNvPr id="571" name="フローチャート: 判断 570"/>
        <xdr:cNvSpPr/>
      </xdr:nvSpPr>
      <xdr:spPr>
        <a:xfrm>
          <a:off x="21272500" y="71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88512</xdr:rowOff>
    </xdr:from>
    <xdr:to>
      <xdr:col>107</xdr:col>
      <xdr:colOff>101600</xdr:colOff>
      <xdr:row>42</xdr:row>
      <xdr:rowOff>18662</xdr:rowOff>
    </xdr:to>
    <xdr:sp macro="" textlink="">
      <xdr:nvSpPr>
        <xdr:cNvPr id="572" name="フローチャート: 判断 571"/>
        <xdr:cNvSpPr/>
      </xdr:nvSpPr>
      <xdr:spPr>
        <a:xfrm>
          <a:off x="20383500" y="711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88056</xdr:rowOff>
    </xdr:from>
    <xdr:to>
      <xdr:col>102</xdr:col>
      <xdr:colOff>165100</xdr:colOff>
      <xdr:row>42</xdr:row>
      <xdr:rowOff>18206</xdr:rowOff>
    </xdr:to>
    <xdr:sp macro="" textlink="">
      <xdr:nvSpPr>
        <xdr:cNvPr id="573" name="フローチャート: 判断 572"/>
        <xdr:cNvSpPr/>
      </xdr:nvSpPr>
      <xdr:spPr>
        <a:xfrm>
          <a:off x="19494500" y="711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91951</xdr:rowOff>
    </xdr:from>
    <xdr:to>
      <xdr:col>98</xdr:col>
      <xdr:colOff>38100</xdr:colOff>
      <xdr:row>42</xdr:row>
      <xdr:rowOff>22101</xdr:rowOff>
    </xdr:to>
    <xdr:sp macro="" textlink="">
      <xdr:nvSpPr>
        <xdr:cNvPr id="574" name="フローチャート: 判断 573"/>
        <xdr:cNvSpPr/>
      </xdr:nvSpPr>
      <xdr:spPr>
        <a:xfrm>
          <a:off x="18605500" y="712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133786</xdr:rowOff>
    </xdr:from>
    <xdr:to>
      <xdr:col>116</xdr:col>
      <xdr:colOff>114300</xdr:colOff>
      <xdr:row>42</xdr:row>
      <xdr:rowOff>63936</xdr:rowOff>
    </xdr:to>
    <xdr:sp macro="" textlink="">
      <xdr:nvSpPr>
        <xdr:cNvPr id="580" name="楕円 579"/>
        <xdr:cNvSpPr/>
      </xdr:nvSpPr>
      <xdr:spPr>
        <a:xfrm>
          <a:off x="22110700" y="716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65716</xdr:rowOff>
    </xdr:from>
    <xdr:ext cx="534377" cy="259045"/>
    <xdr:sp macro="" textlink="">
      <xdr:nvSpPr>
        <xdr:cNvPr id="581" name="【一般廃棄物処理施設】&#10;一人当たり有形固定資産（償却資産）額該当値テキスト"/>
        <xdr:cNvSpPr txBox="1"/>
      </xdr:nvSpPr>
      <xdr:spPr>
        <a:xfrm>
          <a:off x="22199600" y="709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154927</xdr:rowOff>
    </xdr:from>
    <xdr:to>
      <xdr:col>112</xdr:col>
      <xdr:colOff>38100</xdr:colOff>
      <xdr:row>42</xdr:row>
      <xdr:rowOff>85077</xdr:rowOff>
    </xdr:to>
    <xdr:sp macro="" textlink="">
      <xdr:nvSpPr>
        <xdr:cNvPr id="582" name="楕円 581"/>
        <xdr:cNvSpPr/>
      </xdr:nvSpPr>
      <xdr:spPr>
        <a:xfrm>
          <a:off x="21272500" y="718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13136</xdr:rowOff>
    </xdr:from>
    <xdr:to>
      <xdr:col>116</xdr:col>
      <xdr:colOff>63500</xdr:colOff>
      <xdr:row>42</xdr:row>
      <xdr:rowOff>34277</xdr:rowOff>
    </xdr:to>
    <xdr:cxnSp macro="">
      <xdr:nvCxnSpPr>
        <xdr:cNvPr id="583" name="直線コネクタ 582"/>
        <xdr:cNvCxnSpPr/>
      </xdr:nvCxnSpPr>
      <xdr:spPr>
        <a:xfrm flipV="1">
          <a:off x="21323300" y="7214036"/>
          <a:ext cx="838200" cy="2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155242</xdr:rowOff>
    </xdr:from>
    <xdr:to>
      <xdr:col>107</xdr:col>
      <xdr:colOff>101600</xdr:colOff>
      <xdr:row>42</xdr:row>
      <xdr:rowOff>85392</xdr:rowOff>
    </xdr:to>
    <xdr:sp macro="" textlink="">
      <xdr:nvSpPr>
        <xdr:cNvPr id="584" name="楕円 583"/>
        <xdr:cNvSpPr/>
      </xdr:nvSpPr>
      <xdr:spPr>
        <a:xfrm>
          <a:off x="20383500" y="718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34277</xdr:rowOff>
    </xdr:from>
    <xdr:to>
      <xdr:col>111</xdr:col>
      <xdr:colOff>177800</xdr:colOff>
      <xdr:row>42</xdr:row>
      <xdr:rowOff>34592</xdr:rowOff>
    </xdr:to>
    <xdr:cxnSp macro="">
      <xdr:nvCxnSpPr>
        <xdr:cNvPr id="585" name="直線コネクタ 584"/>
        <xdr:cNvCxnSpPr/>
      </xdr:nvCxnSpPr>
      <xdr:spPr>
        <a:xfrm flipV="1">
          <a:off x="20434300" y="7235177"/>
          <a:ext cx="889000" cy="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155251</xdr:rowOff>
    </xdr:from>
    <xdr:to>
      <xdr:col>102</xdr:col>
      <xdr:colOff>165100</xdr:colOff>
      <xdr:row>42</xdr:row>
      <xdr:rowOff>85401</xdr:rowOff>
    </xdr:to>
    <xdr:sp macro="" textlink="">
      <xdr:nvSpPr>
        <xdr:cNvPr id="586" name="楕円 585"/>
        <xdr:cNvSpPr/>
      </xdr:nvSpPr>
      <xdr:spPr>
        <a:xfrm>
          <a:off x="19494500" y="71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34592</xdr:rowOff>
    </xdr:from>
    <xdr:to>
      <xdr:col>107</xdr:col>
      <xdr:colOff>50800</xdr:colOff>
      <xdr:row>42</xdr:row>
      <xdr:rowOff>34601</xdr:rowOff>
    </xdr:to>
    <xdr:cxnSp macro="">
      <xdr:nvCxnSpPr>
        <xdr:cNvPr id="587" name="直線コネクタ 586"/>
        <xdr:cNvCxnSpPr/>
      </xdr:nvCxnSpPr>
      <xdr:spPr>
        <a:xfrm flipV="1">
          <a:off x="19545300" y="7235492"/>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155604</xdr:rowOff>
    </xdr:from>
    <xdr:to>
      <xdr:col>98</xdr:col>
      <xdr:colOff>38100</xdr:colOff>
      <xdr:row>42</xdr:row>
      <xdr:rowOff>85754</xdr:rowOff>
    </xdr:to>
    <xdr:sp macro="" textlink="">
      <xdr:nvSpPr>
        <xdr:cNvPr id="588" name="楕円 587"/>
        <xdr:cNvSpPr/>
      </xdr:nvSpPr>
      <xdr:spPr>
        <a:xfrm>
          <a:off x="18605500" y="718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34601</xdr:rowOff>
    </xdr:from>
    <xdr:to>
      <xdr:col>102</xdr:col>
      <xdr:colOff>114300</xdr:colOff>
      <xdr:row>42</xdr:row>
      <xdr:rowOff>34954</xdr:rowOff>
    </xdr:to>
    <xdr:cxnSp macro="">
      <xdr:nvCxnSpPr>
        <xdr:cNvPr id="589" name="直線コネクタ 588"/>
        <xdr:cNvCxnSpPr/>
      </xdr:nvCxnSpPr>
      <xdr:spPr>
        <a:xfrm flipV="1">
          <a:off x="18656300" y="7235501"/>
          <a:ext cx="889000" cy="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35668</xdr:rowOff>
    </xdr:from>
    <xdr:ext cx="534377" cy="259045"/>
    <xdr:sp macro="" textlink="">
      <xdr:nvSpPr>
        <xdr:cNvPr id="590" name="n_1aveValue【一般廃棄物処理施設】&#10;一人当たり有形固定資産（償却資産）額"/>
        <xdr:cNvSpPr txBox="1"/>
      </xdr:nvSpPr>
      <xdr:spPr>
        <a:xfrm>
          <a:off x="21043411" y="68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35189</xdr:rowOff>
    </xdr:from>
    <xdr:ext cx="534377" cy="259045"/>
    <xdr:sp macro="" textlink="">
      <xdr:nvSpPr>
        <xdr:cNvPr id="591" name="n_2aveValue【一般廃棄物処理施設】&#10;一人当たり有形固定資産（償却資産）額"/>
        <xdr:cNvSpPr txBox="1"/>
      </xdr:nvSpPr>
      <xdr:spPr>
        <a:xfrm>
          <a:off x="20167111" y="689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34733</xdr:rowOff>
    </xdr:from>
    <xdr:ext cx="534377" cy="259045"/>
    <xdr:sp macro="" textlink="">
      <xdr:nvSpPr>
        <xdr:cNvPr id="592" name="n_3aveValue【一般廃棄物処理施設】&#10;一人当たり有形固定資産（償却資産）額"/>
        <xdr:cNvSpPr txBox="1"/>
      </xdr:nvSpPr>
      <xdr:spPr>
        <a:xfrm>
          <a:off x="19278111" y="689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38628</xdr:rowOff>
    </xdr:from>
    <xdr:ext cx="534377" cy="259045"/>
    <xdr:sp macro="" textlink="">
      <xdr:nvSpPr>
        <xdr:cNvPr id="593" name="n_4aveValue【一般廃棄物処理施設】&#10;一人当たり有形固定資産（償却資産）額"/>
        <xdr:cNvSpPr txBox="1"/>
      </xdr:nvSpPr>
      <xdr:spPr>
        <a:xfrm>
          <a:off x="18389111" y="689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76204</xdr:rowOff>
    </xdr:from>
    <xdr:ext cx="469744" cy="259045"/>
    <xdr:sp macro="" textlink="">
      <xdr:nvSpPr>
        <xdr:cNvPr id="594" name="n_1mainValue【一般廃棄物処理施設】&#10;一人当たり有形固定資産（償却資産）額"/>
        <xdr:cNvSpPr txBox="1"/>
      </xdr:nvSpPr>
      <xdr:spPr>
        <a:xfrm>
          <a:off x="21075728" y="727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76519</xdr:rowOff>
    </xdr:from>
    <xdr:ext cx="469744" cy="259045"/>
    <xdr:sp macro="" textlink="">
      <xdr:nvSpPr>
        <xdr:cNvPr id="595" name="n_2mainValue【一般廃棄物処理施設】&#10;一人当たり有形固定資産（償却資産）額"/>
        <xdr:cNvSpPr txBox="1"/>
      </xdr:nvSpPr>
      <xdr:spPr>
        <a:xfrm>
          <a:off x="20199428" y="727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76528</xdr:rowOff>
    </xdr:from>
    <xdr:ext cx="469744" cy="259045"/>
    <xdr:sp macro="" textlink="">
      <xdr:nvSpPr>
        <xdr:cNvPr id="596" name="n_3mainValue【一般廃棄物処理施設】&#10;一人当たり有形固定資産（償却資産）額"/>
        <xdr:cNvSpPr txBox="1"/>
      </xdr:nvSpPr>
      <xdr:spPr>
        <a:xfrm>
          <a:off x="19310428" y="727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76881</xdr:rowOff>
    </xdr:from>
    <xdr:ext cx="469744" cy="259045"/>
    <xdr:sp macro="" textlink="">
      <xdr:nvSpPr>
        <xdr:cNvPr id="597" name="n_4mainValue【一般廃棄物処理施設】&#10;一人当たり有形固定資産（償却資産）額"/>
        <xdr:cNvSpPr txBox="1"/>
      </xdr:nvSpPr>
      <xdr:spPr>
        <a:xfrm>
          <a:off x="18421428" y="727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14" name="正方形/長方形 6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5" name="正方形/長方形 6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6" name="正方形/長方形 6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7" name="正方形/長方形 6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8" name="正方形/長方形 6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9" name="正方形/長方形 6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0" name="正方形/長方形 6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正方形/長方形 6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2" name="テキスト ボックス 6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3" name="直線コネクタ 6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4" name="テキスト ボックス 6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5" name="直線コネクタ 62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6" name="テキスト ボックス 62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7" name="直線コネクタ 62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8" name="テキスト ボックス 62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9" name="直線コネクタ 62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0" name="テキスト ボックス 62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1" name="直線コネクタ 63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2" name="テキスト ボックス 63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3" name="直線コネクタ 63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4" name="テキスト ボックス 63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5" name="直線コネクタ 63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6" name="テキスト ボックス 63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7" name="直線コネクタ 6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639" name="直線コネクタ 638"/>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1" name="直線コネクタ 64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642"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43" name="直線コネクタ 642"/>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644" name="【消防施設】&#10;有形固定資産減価償却率平均値テキスト"/>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645" name="フローチャート: 判断 644"/>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646" name="フローチャート: 判断 645"/>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647" name="フローチャート: 判断 646"/>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648" name="フローチャート: 判断 647"/>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649" name="フローチャート: 判断 648"/>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0" name="テキスト ボックス 6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1" name="テキスト ボックス 6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2" name="テキスト ボックス 6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3" name="テキスト ボックス 6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4" name="テキスト ボックス 6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19957</xdr:rowOff>
    </xdr:from>
    <xdr:to>
      <xdr:col>85</xdr:col>
      <xdr:colOff>177800</xdr:colOff>
      <xdr:row>82</xdr:row>
      <xdr:rowOff>121557</xdr:rowOff>
    </xdr:to>
    <xdr:sp macro="" textlink="">
      <xdr:nvSpPr>
        <xdr:cNvPr id="655" name="楕円 654"/>
        <xdr:cNvSpPr/>
      </xdr:nvSpPr>
      <xdr:spPr>
        <a:xfrm>
          <a:off x="162687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42834</xdr:rowOff>
    </xdr:from>
    <xdr:ext cx="405111" cy="259045"/>
    <xdr:sp macro="" textlink="">
      <xdr:nvSpPr>
        <xdr:cNvPr id="656" name="【消防施設】&#10;有形固定資産減価償却率該当値テキスト"/>
        <xdr:cNvSpPr txBox="1"/>
      </xdr:nvSpPr>
      <xdr:spPr>
        <a:xfrm>
          <a:off x="16357600" y="1393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54248</xdr:rowOff>
    </xdr:from>
    <xdr:to>
      <xdr:col>81</xdr:col>
      <xdr:colOff>101600</xdr:colOff>
      <xdr:row>82</xdr:row>
      <xdr:rowOff>155848</xdr:rowOff>
    </xdr:to>
    <xdr:sp macro="" textlink="">
      <xdr:nvSpPr>
        <xdr:cNvPr id="657" name="楕円 656"/>
        <xdr:cNvSpPr/>
      </xdr:nvSpPr>
      <xdr:spPr>
        <a:xfrm>
          <a:off x="15430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70757</xdr:rowOff>
    </xdr:from>
    <xdr:to>
      <xdr:col>85</xdr:col>
      <xdr:colOff>127000</xdr:colOff>
      <xdr:row>82</xdr:row>
      <xdr:rowOff>105048</xdr:rowOff>
    </xdr:to>
    <xdr:cxnSp macro="">
      <xdr:nvCxnSpPr>
        <xdr:cNvPr id="658" name="直線コネクタ 657"/>
        <xdr:cNvCxnSpPr/>
      </xdr:nvCxnSpPr>
      <xdr:spPr>
        <a:xfrm flipV="1">
          <a:off x="15481300" y="1412965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88537</xdr:rowOff>
    </xdr:from>
    <xdr:to>
      <xdr:col>76</xdr:col>
      <xdr:colOff>165100</xdr:colOff>
      <xdr:row>83</xdr:row>
      <xdr:rowOff>18687</xdr:rowOff>
    </xdr:to>
    <xdr:sp macro="" textlink="">
      <xdr:nvSpPr>
        <xdr:cNvPr id="659" name="楕円 658"/>
        <xdr:cNvSpPr/>
      </xdr:nvSpPr>
      <xdr:spPr>
        <a:xfrm>
          <a:off x="14541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105048</xdr:rowOff>
    </xdr:from>
    <xdr:to>
      <xdr:col>81</xdr:col>
      <xdr:colOff>50800</xdr:colOff>
      <xdr:row>82</xdr:row>
      <xdr:rowOff>139337</xdr:rowOff>
    </xdr:to>
    <xdr:cxnSp macro="">
      <xdr:nvCxnSpPr>
        <xdr:cNvPr id="660" name="直線コネクタ 659"/>
        <xdr:cNvCxnSpPr/>
      </xdr:nvCxnSpPr>
      <xdr:spPr>
        <a:xfrm flipV="1">
          <a:off x="14592300" y="1416394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65677</xdr:rowOff>
    </xdr:from>
    <xdr:to>
      <xdr:col>72</xdr:col>
      <xdr:colOff>38100</xdr:colOff>
      <xdr:row>83</xdr:row>
      <xdr:rowOff>167277</xdr:rowOff>
    </xdr:to>
    <xdr:sp macro="" textlink="">
      <xdr:nvSpPr>
        <xdr:cNvPr id="661" name="楕円 660"/>
        <xdr:cNvSpPr/>
      </xdr:nvSpPr>
      <xdr:spPr>
        <a:xfrm>
          <a:off x="13652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139337</xdr:rowOff>
    </xdr:from>
    <xdr:to>
      <xdr:col>76</xdr:col>
      <xdr:colOff>114300</xdr:colOff>
      <xdr:row>83</xdr:row>
      <xdr:rowOff>116477</xdr:rowOff>
    </xdr:to>
    <xdr:cxnSp macro="">
      <xdr:nvCxnSpPr>
        <xdr:cNvPr id="662" name="直線コネクタ 661"/>
        <xdr:cNvCxnSpPr/>
      </xdr:nvCxnSpPr>
      <xdr:spPr>
        <a:xfrm flipV="1">
          <a:off x="13703300" y="14198237"/>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68943</xdr:rowOff>
    </xdr:from>
    <xdr:to>
      <xdr:col>67</xdr:col>
      <xdr:colOff>101600</xdr:colOff>
      <xdr:row>83</xdr:row>
      <xdr:rowOff>170543</xdr:rowOff>
    </xdr:to>
    <xdr:sp macro="" textlink="">
      <xdr:nvSpPr>
        <xdr:cNvPr id="663" name="楕円 662"/>
        <xdr:cNvSpPr/>
      </xdr:nvSpPr>
      <xdr:spPr>
        <a:xfrm>
          <a:off x="127635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116477</xdr:rowOff>
    </xdr:from>
    <xdr:to>
      <xdr:col>71</xdr:col>
      <xdr:colOff>177800</xdr:colOff>
      <xdr:row>83</xdr:row>
      <xdr:rowOff>119743</xdr:rowOff>
    </xdr:to>
    <xdr:cxnSp macro="">
      <xdr:nvCxnSpPr>
        <xdr:cNvPr id="664" name="直線コネクタ 663"/>
        <xdr:cNvCxnSpPr/>
      </xdr:nvCxnSpPr>
      <xdr:spPr>
        <a:xfrm flipV="1">
          <a:off x="12814300" y="1434682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665" name="n_1aveValue【消防施設】&#10;有形固定資産減価償却率"/>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73496</xdr:rowOff>
    </xdr:from>
    <xdr:ext cx="405111" cy="259045"/>
    <xdr:sp macro="" textlink="">
      <xdr:nvSpPr>
        <xdr:cNvPr id="666" name="n_2aveValue【消防施設】&#10;有形固定資産減価償却率"/>
        <xdr:cNvSpPr txBox="1"/>
      </xdr:nvSpPr>
      <xdr:spPr>
        <a:xfrm>
          <a:off x="14389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667" name="n_3aveValue【消防施設】&#10;有形固定資産減価償却率"/>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71138</xdr:rowOff>
    </xdr:from>
    <xdr:ext cx="405111" cy="259045"/>
    <xdr:sp macro="" textlink="">
      <xdr:nvSpPr>
        <xdr:cNvPr id="668" name="n_4aveValue【消防施設】&#10;有形固定資産減価償却率"/>
        <xdr:cNvSpPr txBox="1"/>
      </xdr:nvSpPr>
      <xdr:spPr>
        <a:xfrm>
          <a:off x="12611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925</xdr:rowOff>
    </xdr:from>
    <xdr:ext cx="405111" cy="259045"/>
    <xdr:sp macro="" textlink="">
      <xdr:nvSpPr>
        <xdr:cNvPr id="669" name="n_1mainValue【消防施設】&#10;有形固定資産減価償却率"/>
        <xdr:cNvSpPr txBox="1"/>
      </xdr:nvSpPr>
      <xdr:spPr>
        <a:xfrm>
          <a:off x="152660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35214</xdr:rowOff>
    </xdr:from>
    <xdr:ext cx="405111" cy="259045"/>
    <xdr:sp macro="" textlink="">
      <xdr:nvSpPr>
        <xdr:cNvPr id="670" name="n_2mainValue【消防施設】&#10;有形固定資産減価償却率"/>
        <xdr:cNvSpPr txBox="1"/>
      </xdr:nvSpPr>
      <xdr:spPr>
        <a:xfrm>
          <a:off x="14389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158404</xdr:rowOff>
    </xdr:from>
    <xdr:ext cx="405111" cy="259045"/>
    <xdr:sp macro="" textlink="">
      <xdr:nvSpPr>
        <xdr:cNvPr id="671" name="n_3mainValue【消防施設】&#10;有形固定資産減価償却率"/>
        <xdr:cNvSpPr txBox="1"/>
      </xdr:nvSpPr>
      <xdr:spPr>
        <a:xfrm>
          <a:off x="13500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161670</xdr:rowOff>
    </xdr:from>
    <xdr:ext cx="405111" cy="259045"/>
    <xdr:sp macro="" textlink="">
      <xdr:nvSpPr>
        <xdr:cNvPr id="672" name="n_4mainValue【消防施設】&#10;有形固定資産減価償却率"/>
        <xdr:cNvSpPr txBox="1"/>
      </xdr:nvSpPr>
      <xdr:spPr>
        <a:xfrm>
          <a:off x="1261174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694" name="直線コネクタ 693"/>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9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96" name="直線コネクタ 69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697" name="【消防施設】&#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698" name="直線コネクタ 697"/>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699" name="【消防施設】&#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0" name="フローチャート: 判断 699"/>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701" name="フローチャート: 判断 700"/>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02" name="フローチャート: 判断 701"/>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703" name="フローチャート: 判断 702"/>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04" name="フローチャート: 判断 703"/>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10" name="楕円 709"/>
        <xdr:cNvSpPr/>
      </xdr:nvSpPr>
      <xdr:spPr>
        <a:xfrm>
          <a:off x="22110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57166</xdr:rowOff>
    </xdr:from>
    <xdr:ext cx="469744" cy="259045"/>
    <xdr:sp macro="" textlink="">
      <xdr:nvSpPr>
        <xdr:cNvPr id="711" name="【消防施設】&#10;一人当たり面積該当値テキスト"/>
        <xdr:cNvSpPr txBox="1"/>
      </xdr:nvSpPr>
      <xdr:spPr>
        <a:xfrm>
          <a:off x="22199600"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87885</xdr:rowOff>
    </xdr:from>
    <xdr:to>
      <xdr:col>112</xdr:col>
      <xdr:colOff>38100</xdr:colOff>
      <xdr:row>85</xdr:row>
      <xdr:rowOff>18035</xdr:rowOff>
    </xdr:to>
    <xdr:sp macro="" textlink="">
      <xdr:nvSpPr>
        <xdr:cNvPr id="712" name="楕円 711"/>
        <xdr:cNvSpPr/>
      </xdr:nvSpPr>
      <xdr:spPr>
        <a:xfrm>
          <a:off x="21272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129539</xdr:rowOff>
    </xdr:from>
    <xdr:to>
      <xdr:col>116</xdr:col>
      <xdr:colOff>63500</xdr:colOff>
      <xdr:row>84</xdr:row>
      <xdr:rowOff>138685</xdr:rowOff>
    </xdr:to>
    <xdr:cxnSp macro="">
      <xdr:nvCxnSpPr>
        <xdr:cNvPr id="713" name="直線コネクタ 712"/>
        <xdr:cNvCxnSpPr/>
      </xdr:nvCxnSpPr>
      <xdr:spPr>
        <a:xfrm flipV="1">
          <a:off x="21323300" y="1453133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83313</xdr:rowOff>
    </xdr:from>
    <xdr:to>
      <xdr:col>107</xdr:col>
      <xdr:colOff>101600</xdr:colOff>
      <xdr:row>85</xdr:row>
      <xdr:rowOff>13463</xdr:rowOff>
    </xdr:to>
    <xdr:sp macro="" textlink="">
      <xdr:nvSpPr>
        <xdr:cNvPr id="714" name="楕円 713"/>
        <xdr:cNvSpPr/>
      </xdr:nvSpPr>
      <xdr:spPr>
        <a:xfrm>
          <a:off x="20383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134113</xdr:rowOff>
    </xdr:from>
    <xdr:to>
      <xdr:col>111</xdr:col>
      <xdr:colOff>177800</xdr:colOff>
      <xdr:row>84</xdr:row>
      <xdr:rowOff>138685</xdr:rowOff>
    </xdr:to>
    <xdr:cxnSp macro="">
      <xdr:nvCxnSpPr>
        <xdr:cNvPr id="715" name="直線コネクタ 714"/>
        <xdr:cNvCxnSpPr/>
      </xdr:nvCxnSpPr>
      <xdr:spPr>
        <a:xfrm>
          <a:off x="20434300" y="14535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83313</xdr:rowOff>
    </xdr:from>
    <xdr:to>
      <xdr:col>102</xdr:col>
      <xdr:colOff>165100</xdr:colOff>
      <xdr:row>85</xdr:row>
      <xdr:rowOff>13463</xdr:rowOff>
    </xdr:to>
    <xdr:sp macro="" textlink="">
      <xdr:nvSpPr>
        <xdr:cNvPr id="716" name="楕円 715"/>
        <xdr:cNvSpPr/>
      </xdr:nvSpPr>
      <xdr:spPr>
        <a:xfrm>
          <a:off x="19494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134113</xdr:rowOff>
    </xdr:from>
    <xdr:to>
      <xdr:col>107</xdr:col>
      <xdr:colOff>50800</xdr:colOff>
      <xdr:row>84</xdr:row>
      <xdr:rowOff>134113</xdr:rowOff>
    </xdr:to>
    <xdr:cxnSp macro="">
      <xdr:nvCxnSpPr>
        <xdr:cNvPr id="717" name="直線コネクタ 716"/>
        <xdr:cNvCxnSpPr/>
      </xdr:nvCxnSpPr>
      <xdr:spPr>
        <a:xfrm>
          <a:off x="19545300" y="1453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83313</xdr:rowOff>
    </xdr:from>
    <xdr:to>
      <xdr:col>98</xdr:col>
      <xdr:colOff>38100</xdr:colOff>
      <xdr:row>85</xdr:row>
      <xdr:rowOff>13463</xdr:rowOff>
    </xdr:to>
    <xdr:sp macro="" textlink="">
      <xdr:nvSpPr>
        <xdr:cNvPr id="718" name="楕円 717"/>
        <xdr:cNvSpPr/>
      </xdr:nvSpPr>
      <xdr:spPr>
        <a:xfrm>
          <a:off x="18605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134113</xdr:rowOff>
    </xdr:from>
    <xdr:to>
      <xdr:col>102</xdr:col>
      <xdr:colOff>114300</xdr:colOff>
      <xdr:row>84</xdr:row>
      <xdr:rowOff>134113</xdr:rowOff>
    </xdr:to>
    <xdr:cxnSp macro="">
      <xdr:nvCxnSpPr>
        <xdr:cNvPr id="719" name="直線コネクタ 718"/>
        <xdr:cNvCxnSpPr/>
      </xdr:nvCxnSpPr>
      <xdr:spPr>
        <a:xfrm>
          <a:off x="18656300" y="1453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73423</xdr:rowOff>
    </xdr:from>
    <xdr:ext cx="469744" cy="259045"/>
    <xdr:sp macro="" textlink="">
      <xdr:nvSpPr>
        <xdr:cNvPr id="720" name="n_1aveValue【消防施設】&#10;一人当たり面積"/>
        <xdr:cNvSpPr txBox="1"/>
      </xdr:nvSpPr>
      <xdr:spPr>
        <a:xfrm>
          <a:off x="210757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21"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722" name="n_3aveValue【消防施設】&#10;一人当たり面積"/>
        <xdr:cNvSpPr txBox="1"/>
      </xdr:nvSpPr>
      <xdr:spPr>
        <a:xfrm>
          <a:off x="19310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23" name="n_4aveValue【消防施設】&#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9162</xdr:rowOff>
    </xdr:from>
    <xdr:ext cx="469744" cy="259045"/>
    <xdr:sp macro="" textlink="">
      <xdr:nvSpPr>
        <xdr:cNvPr id="724" name="n_1mainValue【消防施設】&#10;一人当たり面積"/>
        <xdr:cNvSpPr txBox="1"/>
      </xdr:nvSpPr>
      <xdr:spPr>
        <a:xfrm>
          <a:off x="210757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4590</xdr:rowOff>
    </xdr:from>
    <xdr:ext cx="469744" cy="259045"/>
    <xdr:sp macro="" textlink="">
      <xdr:nvSpPr>
        <xdr:cNvPr id="725" name="n_2mainValue【消防施設】&#10;一人当たり面積"/>
        <xdr:cNvSpPr txBox="1"/>
      </xdr:nvSpPr>
      <xdr:spPr>
        <a:xfrm>
          <a:off x="20199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4590</xdr:rowOff>
    </xdr:from>
    <xdr:ext cx="469744" cy="259045"/>
    <xdr:sp macro="" textlink="">
      <xdr:nvSpPr>
        <xdr:cNvPr id="726" name="n_3mainValue【消防施設】&#10;一人当たり面積"/>
        <xdr:cNvSpPr txBox="1"/>
      </xdr:nvSpPr>
      <xdr:spPr>
        <a:xfrm>
          <a:off x="19310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4590</xdr:rowOff>
    </xdr:from>
    <xdr:ext cx="469744" cy="259045"/>
    <xdr:sp macro="" textlink="">
      <xdr:nvSpPr>
        <xdr:cNvPr id="727" name="n_4mainValue【消防施設】&#10;一人当たり面積"/>
        <xdr:cNvSpPr txBox="1"/>
      </xdr:nvSpPr>
      <xdr:spPr>
        <a:xfrm>
          <a:off x="18421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8" name="テキスト ボックス 7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9" name="直線コネクタ 7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0" name="テキスト ボックス 73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1" name="直線コネクタ 7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2" name="テキスト ボックス 7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3" name="直線コネクタ 7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4" name="テキスト ボックス 7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5" name="直線コネクタ 7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6" name="テキスト ボックス 7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7" name="直線コネクタ 7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8" name="テキスト ボックス 7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9" name="直線コネクタ 7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0" name="テキスト ボックス 74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753" name="直線コネクタ 752"/>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754" name="【庁舎】&#10;有形固定資産減価償却率最小値テキスト"/>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755" name="直線コネクタ 754"/>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756" name="【庁舎】&#10;有形固定資産減価償却率最大値テキスト"/>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757" name="直線コネクタ 756"/>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21789</xdr:rowOff>
    </xdr:from>
    <xdr:ext cx="405111" cy="259045"/>
    <xdr:sp macro="" textlink="">
      <xdr:nvSpPr>
        <xdr:cNvPr id="758" name="【庁舎】&#10;有形固定資産減価償却率平均値テキスト"/>
        <xdr:cNvSpPr txBox="1"/>
      </xdr:nvSpPr>
      <xdr:spPr>
        <a:xfrm>
          <a:off x="16357600" y="1785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759" name="フローチャート: 判断 758"/>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760" name="フローチャート: 判断 759"/>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61" name="フローチャート: 判断 760"/>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762" name="フローチャート: 判断 761"/>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763" name="フローチャート: 判断 762"/>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4" name="テキスト ボックス 7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5" name="テキスト ボックス 7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6" name="テキスト ボックス 7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7" name="テキスト ボックス 7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8" name="テキスト ボックス 7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769" name="楕円 768"/>
        <xdr:cNvSpPr/>
      </xdr:nvSpPr>
      <xdr:spPr>
        <a:xfrm>
          <a:off x="16268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59707</xdr:rowOff>
    </xdr:from>
    <xdr:ext cx="405111" cy="259045"/>
    <xdr:sp macro="" textlink="">
      <xdr:nvSpPr>
        <xdr:cNvPr id="770" name="【庁舎】&#10;有形固定資産減価償却率該当値テキスト"/>
        <xdr:cNvSpPr txBox="1"/>
      </xdr:nvSpPr>
      <xdr:spPr>
        <a:xfrm>
          <a:off x="16357600"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162561</xdr:rowOff>
    </xdr:from>
    <xdr:to>
      <xdr:col>81</xdr:col>
      <xdr:colOff>101600</xdr:colOff>
      <xdr:row>104</xdr:row>
      <xdr:rowOff>92711</xdr:rowOff>
    </xdr:to>
    <xdr:sp macro="" textlink="">
      <xdr:nvSpPr>
        <xdr:cNvPr id="771" name="楕円 770"/>
        <xdr:cNvSpPr/>
      </xdr:nvSpPr>
      <xdr:spPr>
        <a:xfrm>
          <a:off x="15430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41911</xdr:rowOff>
    </xdr:from>
    <xdr:to>
      <xdr:col>85</xdr:col>
      <xdr:colOff>127000</xdr:colOff>
      <xdr:row>104</xdr:row>
      <xdr:rowOff>87630</xdr:rowOff>
    </xdr:to>
    <xdr:cxnSp macro="">
      <xdr:nvCxnSpPr>
        <xdr:cNvPr id="772" name="直線コネクタ 771"/>
        <xdr:cNvCxnSpPr/>
      </xdr:nvCxnSpPr>
      <xdr:spPr>
        <a:xfrm>
          <a:off x="15481300" y="178727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773" name="楕円 772"/>
        <xdr:cNvSpPr/>
      </xdr:nvSpPr>
      <xdr:spPr>
        <a:xfrm>
          <a:off x="14541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41911</xdr:rowOff>
    </xdr:from>
    <xdr:to>
      <xdr:col>81</xdr:col>
      <xdr:colOff>50800</xdr:colOff>
      <xdr:row>105</xdr:row>
      <xdr:rowOff>59871</xdr:rowOff>
    </xdr:to>
    <xdr:cxnSp macro="">
      <xdr:nvCxnSpPr>
        <xdr:cNvPr id="774" name="直線コネクタ 773"/>
        <xdr:cNvCxnSpPr/>
      </xdr:nvCxnSpPr>
      <xdr:spPr>
        <a:xfrm flipV="1">
          <a:off x="14592300" y="17872711"/>
          <a:ext cx="889000" cy="18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147864</xdr:rowOff>
    </xdr:from>
    <xdr:to>
      <xdr:col>72</xdr:col>
      <xdr:colOff>38100</xdr:colOff>
      <xdr:row>105</xdr:row>
      <xdr:rowOff>78014</xdr:rowOff>
    </xdr:to>
    <xdr:sp macro="" textlink="">
      <xdr:nvSpPr>
        <xdr:cNvPr id="775" name="楕円 774"/>
        <xdr:cNvSpPr/>
      </xdr:nvSpPr>
      <xdr:spPr>
        <a:xfrm>
          <a:off x="13652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27214</xdr:rowOff>
    </xdr:from>
    <xdr:to>
      <xdr:col>76</xdr:col>
      <xdr:colOff>114300</xdr:colOff>
      <xdr:row>105</xdr:row>
      <xdr:rowOff>59871</xdr:rowOff>
    </xdr:to>
    <xdr:cxnSp macro="">
      <xdr:nvCxnSpPr>
        <xdr:cNvPr id="776" name="直線コネクタ 775"/>
        <xdr:cNvCxnSpPr/>
      </xdr:nvCxnSpPr>
      <xdr:spPr>
        <a:xfrm>
          <a:off x="13703300" y="1802946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113574</xdr:rowOff>
    </xdr:from>
    <xdr:to>
      <xdr:col>67</xdr:col>
      <xdr:colOff>101600</xdr:colOff>
      <xdr:row>105</xdr:row>
      <xdr:rowOff>43724</xdr:rowOff>
    </xdr:to>
    <xdr:sp macro="" textlink="">
      <xdr:nvSpPr>
        <xdr:cNvPr id="777" name="楕円 776"/>
        <xdr:cNvSpPr/>
      </xdr:nvSpPr>
      <xdr:spPr>
        <a:xfrm>
          <a:off x="12763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164374</xdr:rowOff>
    </xdr:from>
    <xdr:to>
      <xdr:col>71</xdr:col>
      <xdr:colOff>177800</xdr:colOff>
      <xdr:row>105</xdr:row>
      <xdr:rowOff>27214</xdr:rowOff>
    </xdr:to>
    <xdr:cxnSp macro="">
      <xdr:nvCxnSpPr>
        <xdr:cNvPr id="778" name="直線コネクタ 777"/>
        <xdr:cNvCxnSpPr/>
      </xdr:nvCxnSpPr>
      <xdr:spPr>
        <a:xfrm>
          <a:off x="12814300" y="179951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131190</xdr:rowOff>
    </xdr:from>
    <xdr:ext cx="405111" cy="259045"/>
    <xdr:sp macro="" textlink="">
      <xdr:nvSpPr>
        <xdr:cNvPr id="779" name="n_1aveValue【庁舎】&#10;有形固定資産減価償却率"/>
        <xdr:cNvSpPr txBox="1"/>
      </xdr:nvSpPr>
      <xdr:spPr>
        <a:xfrm>
          <a:off x="152660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80"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70775</xdr:rowOff>
    </xdr:from>
    <xdr:ext cx="405111" cy="259045"/>
    <xdr:sp macro="" textlink="">
      <xdr:nvSpPr>
        <xdr:cNvPr id="781" name="n_3aveValue【庁舎】&#10;有形固定資産減価償却率"/>
        <xdr:cNvSpPr txBox="1"/>
      </xdr:nvSpPr>
      <xdr:spPr>
        <a:xfrm>
          <a:off x="13500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77306</xdr:rowOff>
    </xdr:from>
    <xdr:ext cx="405111" cy="259045"/>
    <xdr:sp macro="" textlink="">
      <xdr:nvSpPr>
        <xdr:cNvPr id="782" name="n_4aveValue【庁舎】&#10;有形固定資産減価償却率"/>
        <xdr:cNvSpPr txBox="1"/>
      </xdr:nvSpPr>
      <xdr:spPr>
        <a:xfrm>
          <a:off x="12611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109238</xdr:rowOff>
    </xdr:from>
    <xdr:ext cx="405111" cy="259045"/>
    <xdr:sp macro="" textlink="">
      <xdr:nvSpPr>
        <xdr:cNvPr id="783" name="n_1mainValue【庁舎】&#10;有形固定資産減価償却率"/>
        <xdr:cNvSpPr txBox="1"/>
      </xdr:nvSpPr>
      <xdr:spPr>
        <a:xfrm>
          <a:off x="15266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101798</xdr:rowOff>
    </xdr:from>
    <xdr:ext cx="405111" cy="259045"/>
    <xdr:sp macro="" textlink="">
      <xdr:nvSpPr>
        <xdr:cNvPr id="784" name="n_2mainValue【庁舎】&#10;有形固定資産減価償却率"/>
        <xdr:cNvSpPr txBox="1"/>
      </xdr:nvSpPr>
      <xdr:spPr>
        <a:xfrm>
          <a:off x="14389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94541</xdr:rowOff>
    </xdr:from>
    <xdr:ext cx="405111" cy="259045"/>
    <xdr:sp macro="" textlink="">
      <xdr:nvSpPr>
        <xdr:cNvPr id="785" name="n_3mainValue【庁舎】&#10;有形固定資産減価償却率"/>
        <xdr:cNvSpPr txBox="1"/>
      </xdr:nvSpPr>
      <xdr:spPr>
        <a:xfrm>
          <a:off x="13500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60251</xdr:rowOff>
    </xdr:from>
    <xdr:ext cx="405111" cy="259045"/>
    <xdr:sp macro="" textlink="">
      <xdr:nvSpPr>
        <xdr:cNvPr id="786" name="n_4mainValue【庁舎】&#10;有形固定資産減価償却率"/>
        <xdr:cNvSpPr txBox="1"/>
      </xdr:nvSpPr>
      <xdr:spPr>
        <a:xfrm>
          <a:off x="12611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7" name="正方形/長方形 7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8" name="正方形/長方形 7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9" name="正方形/長方形 7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0" name="正方形/長方形 7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1" name="正方形/長方形 7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2" name="正方形/長方形 7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3" name="正方形/長方形 7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4" name="正方形/長方形 7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5" name="テキスト ボックス 7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6" name="直線コネクタ 7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7" name="直線コネクタ 7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8" name="テキスト ボックス 7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9" name="直線コネクタ 7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0" name="テキスト ボックス 7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1" name="直線コネクタ 8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2" name="テキスト ボックス 8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3" name="直線コネクタ 8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4" name="テキスト ボックス 8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5" name="直線コネクタ 8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6" name="テキスト ボックス 8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7" name="直線コネクタ 8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8" name="テキスト ボックス 8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812" name="直線コネクタ 811"/>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13" name="【庁舎】&#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14" name="直線コネクタ 813"/>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815" name="【庁舎】&#10;一人当たり面積最大値テキスト"/>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816" name="直線コネクタ 815"/>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817" name="【庁舎】&#10;一人当たり面積平均値テキスト"/>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818" name="フローチャート: 判断 817"/>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136434</xdr:rowOff>
    </xdr:from>
    <xdr:to>
      <xdr:col>112</xdr:col>
      <xdr:colOff>38100</xdr:colOff>
      <xdr:row>105</xdr:row>
      <xdr:rowOff>66584</xdr:rowOff>
    </xdr:to>
    <xdr:sp macro="" textlink="">
      <xdr:nvSpPr>
        <xdr:cNvPr id="819" name="フローチャート: 判断 818"/>
        <xdr:cNvSpPr/>
      </xdr:nvSpPr>
      <xdr:spPr>
        <a:xfrm>
          <a:off x="21272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103777</xdr:rowOff>
    </xdr:from>
    <xdr:to>
      <xdr:col>107</xdr:col>
      <xdr:colOff>101600</xdr:colOff>
      <xdr:row>105</xdr:row>
      <xdr:rowOff>33927</xdr:rowOff>
    </xdr:to>
    <xdr:sp macro="" textlink="">
      <xdr:nvSpPr>
        <xdr:cNvPr id="820" name="フローチャート: 判断 819"/>
        <xdr:cNvSpPr/>
      </xdr:nvSpPr>
      <xdr:spPr>
        <a:xfrm>
          <a:off x="20383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146231</xdr:rowOff>
    </xdr:from>
    <xdr:to>
      <xdr:col>102</xdr:col>
      <xdr:colOff>165100</xdr:colOff>
      <xdr:row>105</xdr:row>
      <xdr:rowOff>76381</xdr:rowOff>
    </xdr:to>
    <xdr:sp macro="" textlink="">
      <xdr:nvSpPr>
        <xdr:cNvPr id="821" name="フローチャート: 判断 820"/>
        <xdr:cNvSpPr/>
      </xdr:nvSpPr>
      <xdr:spPr>
        <a:xfrm>
          <a:off x="19494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159294</xdr:rowOff>
    </xdr:from>
    <xdr:to>
      <xdr:col>98</xdr:col>
      <xdr:colOff>38100</xdr:colOff>
      <xdr:row>105</xdr:row>
      <xdr:rowOff>89444</xdr:rowOff>
    </xdr:to>
    <xdr:sp macro="" textlink="">
      <xdr:nvSpPr>
        <xdr:cNvPr id="822" name="フローチャート: 判断 821"/>
        <xdr:cNvSpPr/>
      </xdr:nvSpPr>
      <xdr:spPr>
        <a:xfrm>
          <a:off x="18605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3" name="テキスト ボックス 8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125005</xdr:rowOff>
    </xdr:from>
    <xdr:to>
      <xdr:col>116</xdr:col>
      <xdr:colOff>114300</xdr:colOff>
      <xdr:row>104</xdr:row>
      <xdr:rowOff>55155</xdr:rowOff>
    </xdr:to>
    <xdr:sp macro="" textlink="">
      <xdr:nvSpPr>
        <xdr:cNvPr id="828" name="楕円 827"/>
        <xdr:cNvSpPr/>
      </xdr:nvSpPr>
      <xdr:spPr>
        <a:xfrm>
          <a:off x="221107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147882</xdr:rowOff>
    </xdr:from>
    <xdr:ext cx="469744" cy="259045"/>
    <xdr:sp macro="" textlink="">
      <xdr:nvSpPr>
        <xdr:cNvPr id="829" name="【庁舎】&#10;一人当たり面積該当値テキスト"/>
        <xdr:cNvSpPr txBox="1"/>
      </xdr:nvSpPr>
      <xdr:spPr>
        <a:xfrm>
          <a:off x="22199600" y="1763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131536</xdr:rowOff>
    </xdr:from>
    <xdr:to>
      <xdr:col>112</xdr:col>
      <xdr:colOff>38100</xdr:colOff>
      <xdr:row>104</xdr:row>
      <xdr:rowOff>61686</xdr:rowOff>
    </xdr:to>
    <xdr:sp macro="" textlink="">
      <xdr:nvSpPr>
        <xdr:cNvPr id="830" name="楕円 829"/>
        <xdr:cNvSpPr/>
      </xdr:nvSpPr>
      <xdr:spPr>
        <a:xfrm>
          <a:off x="21272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4355</xdr:rowOff>
    </xdr:from>
    <xdr:to>
      <xdr:col>116</xdr:col>
      <xdr:colOff>63500</xdr:colOff>
      <xdr:row>104</xdr:row>
      <xdr:rowOff>10886</xdr:rowOff>
    </xdr:to>
    <xdr:cxnSp macro="">
      <xdr:nvCxnSpPr>
        <xdr:cNvPr id="831" name="直線コネクタ 830"/>
        <xdr:cNvCxnSpPr/>
      </xdr:nvCxnSpPr>
      <xdr:spPr>
        <a:xfrm flipV="1">
          <a:off x="21323300" y="1783515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138068</xdr:rowOff>
    </xdr:from>
    <xdr:to>
      <xdr:col>107</xdr:col>
      <xdr:colOff>101600</xdr:colOff>
      <xdr:row>104</xdr:row>
      <xdr:rowOff>68218</xdr:rowOff>
    </xdr:to>
    <xdr:sp macro="" textlink="">
      <xdr:nvSpPr>
        <xdr:cNvPr id="832" name="楕円 831"/>
        <xdr:cNvSpPr/>
      </xdr:nvSpPr>
      <xdr:spPr>
        <a:xfrm>
          <a:off x="203835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10886</xdr:rowOff>
    </xdr:from>
    <xdr:to>
      <xdr:col>111</xdr:col>
      <xdr:colOff>177800</xdr:colOff>
      <xdr:row>104</xdr:row>
      <xdr:rowOff>17418</xdr:rowOff>
    </xdr:to>
    <xdr:cxnSp macro="">
      <xdr:nvCxnSpPr>
        <xdr:cNvPr id="833" name="直線コネクタ 832"/>
        <xdr:cNvCxnSpPr/>
      </xdr:nvCxnSpPr>
      <xdr:spPr>
        <a:xfrm flipV="1">
          <a:off x="20434300" y="1784168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138068</xdr:rowOff>
    </xdr:from>
    <xdr:to>
      <xdr:col>102</xdr:col>
      <xdr:colOff>165100</xdr:colOff>
      <xdr:row>104</xdr:row>
      <xdr:rowOff>68218</xdr:rowOff>
    </xdr:to>
    <xdr:sp macro="" textlink="">
      <xdr:nvSpPr>
        <xdr:cNvPr id="834" name="楕円 833"/>
        <xdr:cNvSpPr/>
      </xdr:nvSpPr>
      <xdr:spPr>
        <a:xfrm>
          <a:off x="194945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17418</xdr:rowOff>
    </xdr:from>
    <xdr:to>
      <xdr:col>107</xdr:col>
      <xdr:colOff>50800</xdr:colOff>
      <xdr:row>104</xdr:row>
      <xdr:rowOff>17418</xdr:rowOff>
    </xdr:to>
    <xdr:cxnSp macro="">
      <xdr:nvCxnSpPr>
        <xdr:cNvPr id="835" name="直線コネクタ 834"/>
        <xdr:cNvCxnSpPr/>
      </xdr:nvCxnSpPr>
      <xdr:spPr>
        <a:xfrm>
          <a:off x="19545300" y="17848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144599</xdr:rowOff>
    </xdr:from>
    <xdr:to>
      <xdr:col>98</xdr:col>
      <xdr:colOff>38100</xdr:colOff>
      <xdr:row>104</xdr:row>
      <xdr:rowOff>74749</xdr:rowOff>
    </xdr:to>
    <xdr:sp macro="" textlink="">
      <xdr:nvSpPr>
        <xdr:cNvPr id="836" name="楕円 835"/>
        <xdr:cNvSpPr/>
      </xdr:nvSpPr>
      <xdr:spPr>
        <a:xfrm>
          <a:off x="18605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17418</xdr:rowOff>
    </xdr:from>
    <xdr:to>
      <xdr:col>102</xdr:col>
      <xdr:colOff>114300</xdr:colOff>
      <xdr:row>104</xdr:row>
      <xdr:rowOff>23949</xdr:rowOff>
    </xdr:to>
    <xdr:cxnSp macro="">
      <xdr:nvCxnSpPr>
        <xdr:cNvPr id="837" name="直線コネクタ 836"/>
        <xdr:cNvCxnSpPr/>
      </xdr:nvCxnSpPr>
      <xdr:spPr>
        <a:xfrm flipV="1">
          <a:off x="18656300" y="1784821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57711</xdr:rowOff>
    </xdr:from>
    <xdr:ext cx="469744" cy="259045"/>
    <xdr:sp macro="" textlink="">
      <xdr:nvSpPr>
        <xdr:cNvPr id="838" name="n_1aveValue【庁舎】&#10;一人当たり面積"/>
        <xdr:cNvSpPr txBox="1"/>
      </xdr:nvSpPr>
      <xdr:spPr>
        <a:xfrm>
          <a:off x="21075727" y="1805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25054</xdr:rowOff>
    </xdr:from>
    <xdr:ext cx="469744" cy="259045"/>
    <xdr:sp macro="" textlink="">
      <xdr:nvSpPr>
        <xdr:cNvPr id="839" name="n_2aveValue【庁舎】&#10;一人当たり面積"/>
        <xdr:cNvSpPr txBox="1"/>
      </xdr:nvSpPr>
      <xdr:spPr>
        <a:xfrm>
          <a:off x="20199427" y="1802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67508</xdr:rowOff>
    </xdr:from>
    <xdr:ext cx="469744" cy="259045"/>
    <xdr:sp macro="" textlink="">
      <xdr:nvSpPr>
        <xdr:cNvPr id="840" name="n_3aveValue【庁舎】&#10;一人当たり面積"/>
        <xdr:cNvSpPr txBox="1"/>
      </xdr:nvSpPr>
      <xdr:spPr>
        <a:xfrm>
          <a:off x="19310427" y="1806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80571</xdr:rowOff>
    </xdr:from>
    <xdr:ext cx="469744" cy="259045"/>
    <xdr:sp macro="" textlink="">
      <xdr:nvSpPr>
        <xdr:cNvPr id="841" name="n_4aveValue【庁舎】&#10;一人当たり面積"/>
        <xdr:cNvSpPr txBox="1"/>
      </xdr:nvSpPr>
      <xdr:spPr>
        <a:xfrm>
          <a:off x="18421427" y="1808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78213</xdr:rowOff>
    </xdr:from>
    <xdr:ext cx="469744" cy="259045"/>
    <xdr:sp macro="" textlink="">
      <xdr:nvSpPr>
        <xdr:cNvPr id="842" name="n_1mainValue【庁舎】&#10;一人当たり面積"/>
        <xdr:cNvSpPr txBox="1"/>
      </xdr:nvSpPr>
      <xdr:spPr>
        <a:xfrm>
          <a:off x="21075727" y="1756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84745</xdr:rowOff>
    </xdr:from>
    <xdr:ext cx="469744" cy="259045"/>
    <xdr:sp macro="" textlink="">
      <xdr:nvSpPr>
        <xdr:cNvPr id="843" name="n_2mainValue【庁舎】&#10;一人当たり面積"/>
        <xdr:cNvSpPr txBox="1"/>
      </xdr:nvSpPr>
      <xdr:spPr>
        <a:xfrm>
          <a:off x="20199427" y="1757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84745</xdr:rowOff>
    </xdr:from>
    <xdr:ext cx="469744" cy="259045"/>
    <xdr:sp macro="" textlink="">
      <xdr:nvSpPr>
        <xdr:cNvPr id="844" name="n_3mainValue【庁舎】&#10;一人当たり面積"/>
        <xdr:cNvSpPr txBox="1"/>
      </xdr:nvSpPr>
      <xdr:spPr>
        <a:xfrm>
          <a:off x="19310427" y="1757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91276</xdr:rowOff>
    </xdr:from>
    <xdr:ext cx="469744" cy="259045"/>
    <xdr:sp macro="" textlink="">
      <xdr:nvSpPr>
        <xdr:cNvPr id="845" name="n_4mainValue【庁舎】&#10;一人当たり面積"/>
        <xdr:cNvSpPr txBox="1"/>
      </xdr:nvSpPr>
      <xdr:spPr>
        <a:xfrm>
          <a:off x="18421427" y="1757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図書館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市民会館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消防施設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庁舎</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一般廃棄物処理施設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では有形固定資産減価償却率が類似団体平均を下回っているが、</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体育館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で類似団体平均を大幅に上回っており、老朽化が進んでいる。</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体育館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については、令和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年度からアリーナ、外壁等の改修を行いったため、</a:t>
          </a:r>
          <a:r>
            <a:rPr kumimoji="1" lang="en-US" altLang="ja-JP" sz="1100">
              <a:latin typeface="ＭＳ Ｐゴシック" panose="020B0600070205080204" pitchFamily="50" charset="-128"/>
              <a:ea typeface="ＭＳ Ｐゴシック" panose="020B0600070205080204" pitchFamily="50" charset="-128"/>
            </a:rPr>
            <a:t>10.8</a:t>
          </a:r>
          <a:r>
            <a:rPr kumimoji="1" lang="ja-JP" altLang="en-US" sz="1100">
              <a:latin typeface="ＭＳ Ｐゴシック" panose="020B0600070205080204" pitchFamily="50" charset="-128"/>
              <a:ea typeface="ＭＳ Ｐゴシック" panose="020B0600070205080204" pitchFamily="50" charset="-128"/>
            </a:rPr>
            <a:t>ポイント改善したものの、類似団体平均より</a:t>
          </a:r>
          <a:r>
            <a:rPr kumimoji="1" lang="en-US" altLang="ja-JP" sz="1100">
              <a:latin typeface="ＭＳ Ｐゴシック" panose="020B0600070205080204" pitchFamily="50" charset="-128"/>
              <a:ea typeface="ＭＳ Ｐゴシック" panose="020B0600070205080204" pitchFamily="50" charset="-128"/>
            </a:rPr>
            <a:t>25.6</a:t>
          </a:r>
          <a:r>
            <a:rPr kumimoji="1" lang="ja-JP" altLang="en-US" sz="1100">
              <a:latin typeface="ＭＳ Ｐゴシック" panose="020B0600070205080204" pitchFamily="50" charset="-128"/>
              <a:ea typeface="ＭＳ Ｐゴシック" panose="020B0600070205080204" pitchFamily="50" charset="-128"/>
            </a:rPr>
            <a:t>ポイント高い水準となっている。</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一般廃棄物処理施設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については、令和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年度に建替えが完了したため、大幅に改善した。</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福祉施設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については、令和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年度にかけて行った中央隣保館改修事業が完了したため、</a:t>
          </a:r>
          <a:r>
            <a:rPr kumimoji="1" lang="en-US" altLang="ja-JP" sz="1100">
              <a:latin typeface="ＭＳ Ｐゴシック" panose="020B0600070205080204" pitchFamily="50" charset="-128"/>
              <a:ea typeface="ＭＳ Ｐゴシック" panose="020B0600070205080204" pitchFamily="50" charset="-128"/>
            </a:rPr>
            <a:t>5.1</a:t>
          </a:r>
          <a:r>
            <a:rPr kumimoji="1" lang="ja-JP" altLang="en-US" sz="1100">
              <a:latin typeface="ＭＳ Ｐゴシック" panose="020B0600070205080204" pitchFamily="50" charset="-128"/>
              <a:ea typeface="ＭＳ Ｐゴシック" panose="020B0600070205080204" pitchFamily="50" charset="-128"/>
            </a:rPr>
            <a:t>ポイント改善し、類似団体と同水準となった。</a:t>
          </a:r>
        </a:p>
        <a:p>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今後は、公共施設等総合管理計画、各施設の個別施設計画に基づき、公共施設等の適正管理の取組を進めていく。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55,941
55,369
61.76
31,665,200
29,542,604
2,001,651
13,875,216
24,206,246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72085" y="4446494"/>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人口の減少・高齢化傾向が続き、旧産炭地を脱却するほどの基幹的産業もないことから、本市の財政力指数は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0.56</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と、類似団体と比較しても低い水準が続いている。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財政基盤強化のため雇用を創出し、移住・定住を促進させることで、地方税等の自主財源確保に努めるとともに、歳出面でも支出の削減を図ることで、国県等からの歳入や市債に頼らない自立した財政運営を目指す。</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9" name="直線コネクタ 68"/>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2" name="直線コネクタ 71"/>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5292</xdr:rowOff>
    </xdr:from>
    <xdr:to>
      <xdr:col>19</xdr:col>
      <xdr:colOff>184150</xdr:colOff>
      <xdr:row>41</xdr:row>
      <xdr:rowOff>106892</xdr:rowOff>
    </xdr:to>
    <xdr:sp macro="" textlink="">
      <xdr:nvSpPr>
        <xdr:cNvPr id="73" name="フローチャート: 判断 72"/>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117069</xdr:rowOff>
    </xdr:from>
    <xdr:ext cx="736600" cy="259045"/>
    <xdr:sp macro="" textlink="">
      <xdr:nvSpPr>
        <xdr:cNvPr id="74" name="テキスト ボックス 73"/>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年度は普通交付税、地方消費税交付金等の歳入が大幅に増加したことにより、経常収支は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4.9</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ポイント改善した。</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しかし、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大型の建設事業が開始となったことにより公債費が増加に転じており、扶助費に関しても、障がい、児童、高齢者等、全般的に年々増大している。今後も公債費が増加見込みであるため、税収等の経常的一般財源の確保、ＤＸの推進等よる事務の効率化に努め、経常経費の削減に努め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123952</xdr:rowOff>
    </xdr:from>
    <xdr:to>
      <xdr:col>23</xdr:col>
      <xdr:colOff>133350</xdr:colOff>
      <xdr:row>65</xdr:row>
      <xdr:rowOff>17526</xdr:rowOff>
    </xdr:to>
    <xdr:cxnSp macro="">
      <xdr:nvCxnSpPr>
        <xdr:cNvPr id="130" name="直線コネクタ 129"/>
        <xdr:cNvCxnSpPr/>
      </xdr:nvCxnSpPr>
      <xdr:spPr>
        <a:xfrm flipV="1">
          <a:off x="4114800" y="10925302"/>
          <a:ext cx="8382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17526</xdr:rowOff>
    </xdr:from>
    <xdr:to>
      <xdr:col>19</xdr:col>
      <xdr:colOff>133350</xdr:colOff>
      <xdr:row>65</xdr:row>
      <xdr:rowOff>167132</xdr:rowOff>
    </xdr:to>
    <xdr:cxnSp macro="">
      <xdr:nvCxnSpPr>
        <xdr:cNvPr id="133" name="直線コネクタ 132"/>
        <xdr:cNvCxnSpPr/>
      </xdr:nvCxnSpPr>
      <xdr:spPr>
        <a:xfrm flipV="1">
          <a:off x="3225800" y="11161776"/>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99568</xdr:rowOff>
    </xdr:from>
    <xdr:to>
      <xdr:col>19</xdr:col>
      <xdr:colOff>184150</xdr:colOff>
      <xdr:row>65</xdr:row>
      <xdr:rowOff>29718</xdr:rowOff>
    </xdr:to>
    <xdr:sp macro="" textlink="">
      <xdr:nvSpPr>
        <xdr:cNvPr id="134" name="フローチャート: 判断 133"/>
        <xdr:cNvSpPr/>
      </xdr:nvSpPr>
      <xdr:spPr>
        <a:xfrm>
          <a:off x="4064000" y="1107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39895</xdr:rowOff>
    </xdr:from>
    <xdr:ext cx="736600" cy="259045"/>
    <xdr:sp macro="" textlink="">
      <xdr:nvSpPr>
        <xdr:cNvPr id="135" name="テキスト ボックス 134"/>
        <xdr:cNvSpPr txBox="1"/>
      </xdr:nvSpPr>
      <xdr:spPr>
        <a:xfrm>
          <a:off x="3733800" y="1084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167132</xdr:rowOff>
    </xdr:from>
    <xdr:to>
      <xdr:col>15</xdr:col>
      <xdr:colOff>82550</xdr:colOff>
      <xdr:row>66</xdr:row>
      <xdr:rowOff>29464</xdr:rowOff>
    </xdr:to>
    <xdr:cxnSp macro="">
      <xdr:nvCxnSpPr>
        <xdr:cNvPr id="136" name="直線コネクタ 135"/>
        <xdr:cNvCxnSpPr/>
      </xdr:nvCxnSpPr>
      <xdr:spPr>
        <a:xfrm flipV="1">
          <a:off x="2336800" y="1131138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109220</xdr:rowOff>
    </xdr:from>
    <xdr:to>
      <xdr:col>15</xdr:col>
      <xdr:colOff>133350</xdr:colOff>
      <xdr:row>65</xdr:row>
      <xdr:rowOff>39370</xdr:rowOff>
    </xdr:to>
    <xdr:sp macro="" textlink="">
      <xdr:nvSpPr>
        <xdr:cNvPr id="137" name="フローチャート: 判断 136"/>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49547</xdr:rowOff>
    </xdr:from>
    <xdr:ext cx="762000" cy="259045"/>
    <xdr:sp macro="" textlink="">
      <xdr:nvSpPr>
        <xdr:cNvPr id="138" name="テキスト ボックス 137"/>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29464</xdr:rowOff>
    </xdr:from>
    <xdr:to>
      <xdr:col>11</xdr:col>
      <xdr:colOff>31750</xdr:colOff>
      <xdr:row>66</xdr:row>
      <xdr:rowOff>145288</xdr:rowOff>
    </xdr:to>
    <xdr:cxnSp macro="">
      <xdr:nvCxnSpPr>
        <xdr:cNvPr id="139" name="直線コネクタ 138"/>
        <xdr:cNvCxnSpPr/>
      </xdr:nvCxnSpPr>
      <xdr:spPr>
        <a:xfrm flipV="1">
          <a:off x="1447800" y="1134516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80264</xdr:rowOff>
    </xdr:from>
    <xdr:to>
      <xdr:col>11</xdr:col>
      <xdr:colOff>82550</xdr:colOff>
      <xdr:row>65</xdr:row>
      <xdr:rowOff>10414</xdr:rowOff>
    </xdr:to>
    <xdr:sp macro="" textlink="">
      <xdr:nvSpPr>
        <xdr:cNvPr id="140" name="フローチャート: 判断 139"/>
        <xdr:cNvSpPr/>
      </xdr:nvSpPr>
      <xdr:spPr>
        <a:xfrm>
          <a:off x="2286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20591</xdr:rowOff>
    </xdr:from>
    <xdr:ext cx="762000" cy="259045"/>
    <xdr:sp macro="" textlink="">
      <xdr:nvSpPr>
        <xdr:cNvPr id="141" name="テキスト ボックス 140"/>
        <xdr:cNvSpPr txBox="1"/>
      </xdr:nvSpPr>
      <xdr:spPr>
        <a:xfrm>
          <a:off x="1955800" y="1082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89916</xdr:rowOff>
    </xdr:from>
    <xdr:to>
      <xdr:col>7</xdr:col>
      <xdr:colOff>31750</xdr:colOff>
      <xdr:row>65</xdr:row>
      <xdr:rowOff>20066</xdr:rowOff>
    </xdr:to>
    <xdr:sp macro="" textlink="">
      <xdr:nvSpPr>
        <xdr:cNvPr id="142" name="フローチャート: 判断 141"/>
        <xdr:cNvSpPr/>
      </xdr:nvSpPr>
      <xdr:spPr>
        <a:xfrm>
          <a:off x="1397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30243</xdr:rowOff>
    </xdr:from>
    <xdr:ext cx="762000" cy="259045"/>
    <xdr:sp macro="" textlink="">
      <xdr:nvSpPr>
        <xdr:cNvPr id="143" name="テキスト ボックス 142"/>
        <xdr:cNvSpPr txBox="1"/>
      </xdr:nvSpPr>
      <xdr:spPr>
        <a:xfrm>
          <a:off x="1066800" y="108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49" name="楕円 148"/>
        <xdr:cNvSpPr/>
      </xdr:nvSpPr>
      <xdr:spPr>
        <a:xfrm>
          <a:off x="49022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89679</xdr:rowOff>
    </xdr:from>
    <xdr:ext cx="762000" cy="259045"/>
    <xdr:sp macro="" textlink="">
      <xdr:nvSpPr>
        <xdr:cNvPr id="150" name="財政構造の弾力性該当値テキスト"/>
        <xdr:cNvSpPr txBox="1"/>
      </xdr:nvSpPr>
      <xdr:spPr>
        <a:xfrm>
          <a:off x="50419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138176</xdr:rowOff>
    </xdr:from>
    <xdr:to>
      <xdr:col>19</xdr:col>
      <xdr:colOff>184150</xdr:colOff>
      <xdr:row>65</xdr:row>
      <xdr:rowOff>68326</xdr:rowOff>
    </xdr:to>
    <xdr:sp macro="" textlink="">
      <xdr:nvSpPr>
        <xdr:cNvPr id="151" name="楕円 150"/>
        <xdr:cNvSpPr/>
      </xdr:nvSpPr>
      <xdr:spPr>
        <a:xfrm>
          <a:off x="4064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53103</xdr:rowOff>
    </xdr:from>
    <xdr:ext cx="736600" cy="259045"/>
    <xdr:sp macro="" textlink="">
      <xdr:nvSpPr>
        <xdr:cNvPr id="152" name="テキスト ボックス 151"/>
        <xdr:cNvSpPr txBox="1"/>
      </xdr:nvSpPr>
      <xdr:spPr>
        <a:xfrm>
          <a:off x="3733800" y="111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116332</xdr:rowOff>
    </xdr:from>
    <xdr:to>
      <xdr:col>15</xdr:col>
      <xdr:colOff>133350</xdr:colOff>
      <xdr:row>66</xdr:row>
      <xdr:rowOff>46482</xdr:rowOff>
    </xdr:to>
    <xdr:sp macro="" textlink="">
      <xdr:nvSpPr>
        <xdr:cNvPr id="153" name="楕円 152"/>
        <xdr:cNvSpPr/>
      </xdr:nvSpPr>
      <xdr:spPr>
        <a:xfrm>
          <a:off x="3175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31259</xdr:rowOff>
    </xdr:from>
    <xdr:ext cx="762000" cy="259045"/>
    <xdr:sp macro="" textlink="">
      <xdr:nvSpPr>
        <xdr:cNvPr id="154" name="テキスト ボックス 153"/>
        <xdr:cNvSpPr txBox="1"/>
      </xdr:nvSpPr>
      <xdr:spPr>
        <a:xfrm>
          <a:off x="2844800" y="1134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150114</xdr:rowOff>
    </xdr:from>
    <xdr:to>
      <xdr:col>11</xdr:col>
      <xdr:colOff>82550</xdr:colOff>
      <xdr:row>66</xdr:row>
      <xdr:rowOff>80264</xdr:rowOff>
    </xdr:to>
    <xdr:sp macro="" textlink="">
      <xdr:nvSpPr>
        <xdr:cNvPr id="155" name="楕円 154"/>
        <xdr:cNvSpPr/>
      </xdr:nvSpPr>
      <xdr:spPr>
        <a:xfrm>
          <a:off x="2286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65041</xdr:rowOff>
    </xdr:from>
    <xdr:ext cx="762000" cy="259045"/>
    <xdr:sp macro="" textlink="">
      <xdr:nvSpPr>
        <xdr:cNvPr id="156" name="テキスト ボックス 155"/>
        <xdr:cNvSpPr txBox="1"/>
      </xdr:nvSpPr>
      <xdr:spPr>
        <a:xfrm>
          <a:off x="1955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94488</xdr:rowOff>
    </xdr:from>
    <xdr:to>
      <xdr:col>7</xdr:col>
      <xdr:colOff>31750</xdr:colOff>
      <xdr:row>67</xdr:row>
      <xdr:rowOff>24638</xdr:rowOff>
    </xdr:to>
    <xdr:sp macro="" textlink="">
      <xdr:nvSpPr>
        <xdr:cNvPr id="157" name="楕円 156"/>
        <xdr:cNvSpPr/>
      </xdr:nvSpPr>
      <xdr:spPr>
        <a:xfrm>
          <a:off x="1397000" y="1141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9415</xdr:rowOff>
    </xdr:from>
    <xdr:ext cx="762000" cy="259045"/>
    <xdr:sp macro="" textlink="">
      <xdr:nvSpPr>
        <xdr:cNvPr id="158" name="テキスト ボックス 157"/>
        <xdr:cNvSpPr txBox="1"/>
      </xdr:nvSpPr>
      <xdr:spPr>
        <a:xfrm>
          <a:off x="1066800" y="1149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[141,182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cs typeface="+mn-cs"/>
            </a:rPr>
            <a:t>人件費、物件費及び維持補修費の合計額の人口</a:t>
          </a:r>
          <a:r>
            <a:rPr lang="en-US" altLang="ja-JP" sz="11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cs typeface="+mn-cs"/>
            </a:rPr>
            <a:t>1</a:t>
          </a:r>
          <a:r>
            <a:rPr lang="ja-JP" altLang="en-US" sz="11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cs typeface="+mn-cs"/>
            </a:rPr>
            <a:t>人当たりの金額が類似団体平均を上回っているのは、主に物件費が要因となっている。これは</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新型コロナウイルス感染症対策に係る委託費</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の増大によるものである。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本市は人口が減少傾向にあることから、人口</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人当たりの経費としては大きな削減が困難な状況である。例年、類似団体平均値とも大きな差はないが、他市町村の状況を調査し、効果が見込めるような事例・取り組みは積極的に導入を検討していく。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165249</xdr:rowOff>
    </xdr:from>
    <xdr:to>
      <xdr:col>23</xdr:col>
      <xdr:colOff>133350</xdr:colOff>
      <xdr:row>83</xdr:row>
      <xdr:rowOff>100971</xdr:rowOff>
    </xdr:to>
    <xdr:cxnSp macro="">
      <xdr:nvCxnSpPr>
        <xdr:cNvPr id="195" name="直線コネクタ 194"/>
        <xdr:cNvCxnSpPr/>
      </xdr:nvCxnSpPr>
      <xdr:spPr>
        <a:xfrm>
          <a:off x="4114800" y="14224149"/>
          <a:ext cx="838200" cy="10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140053</xdr:rowOff>
    </xdr:from>
    <xdr:ext cx="762000" cy="259045"/>
    <xdr:sp macro="" textlink="">
      <xdr:nvSpPr>
        <xdr:cNvPr id="196" name="人件費・物件費等の状況平均値テキスト"/>
        <xdr:cNvSpPr txBox="1"/>
      </xdr:nvSpPr>
      <xdr:spPr>
        <a:xfrm>
          <a:off x="5041900" y="14027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67464</xdr:rowOff>
    </xdr:from>
    <xdr:to>
      <xdr:col>19</xdr:col>
      <xdr:colOff>133350</xdr:colOff>
      <xdr:row>82</xdr:row>
      <xdr:rowOff>165249</xdr:rowOff>
    </xdr:to>
    <xdr:cxnSp macro="">
      <xdr:nvCxnSpPr>
        <xdr:cNvPr id="198" name="直線コネクタ 197"/>
        <xdr:cNvCxnSpPr/>
      </xdr:nvCxnSpPr>
      <xdr:spPr>
        <a:xfrm>
          <a:off x="3225800" y="14126364"/>
          <a:ext cx="889000" cy="9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16721</xdr:rowOff>
    </xdr:from>
    <xdr:to>
      <xdr:col>19</xdr:col>
      <xdr:colOff>184150</xdr:colOff>
      <xdr:row>83</xdr:row>
      <xdr:rowOff>118321</xdr:rowOff>
    </xdr:to>
    <xdr:sp macro="" textlink="">
      <xdr:nvSpPr>
        <xdr:cNvPr id="199" name="フローチャート: 判断 198"/>
        <xdr:cNvSpPr/>
      </xdr:nvSpPr>
      <xdr:spPr>
        <a:xfrm>
          <a:off x="4064000" y="1424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103098</xdr:rowOff>
    </xdr:from>
    <xdr:ext cx="736600" cy="259045"/>
    <xdr:sp macro="" textlink="">
      <xdr:nvSpPr>
        <xdr:cNvPr id="200" name="テキスト ボックス 199"/>
        <xdr:cNvSpPr txBox="1"/>
      </xdr:nvSpPr>
      <xdr:spPr>
        <a:xfrm>
          <a:off x="3733800" y="14333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67464</xdr:rowOff>
    </xdr:from>
    <xdr:to>
      <xdr:col>15</xdr:col>
      <xdr:colOff>82550</xdr:colOff>
      <xdr:row>83</xdr:row>
      <xdr:rowOff>1508</xdr:rowOff>
    </xdr:to>
    <xdr:cxnSp macro="">
      <xdr:nvCxnSpPr>
        <xdr:cNvPr id="201" name="直線コネクタ 200"/>
        <xdr:cNvCxnSpPr/>
      </xdr:nvCxnSpPr>
      <xdr:spPr>
        <a:xfrm flipV="1">
          <a:off x="2336800" y="14126364"/>
          <a:ext cx="889000" cy="10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75369</xdr:rowOff>
    </xdr:from>
    <xdr:to>
      <xdr:col>15</xdr:col>
      <xdr:colOff>133350</xdr:colOff>
      <xdr:row>83</xdr:row>
      <xdr:rowOff>5519</xdr:rowOff>
    </xdr:to>
    <xdr:sp macro="" textlink="">
      <xdr:nvSpPr>
        <xdr:cNvPr id="202" name="フローチャート: 判断 201"/>
        <xdr:cNvSpPr/>
      </xdr:nvSpPr>
      <xdr:spPr>
        <a:xfrm>
          <a:off x="3175000" y="141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161746</xdr:rowOff>
    </xdr:from>
    <xdr:ext cx="762000" cy="259045"/>
    <xdr:sp macro="" textlink="">
      <xdr:nvSpPr>
        <xdr:cNvPr id="203" name="テキスト ボックス 202"/>
        <xdr:cNvSpPr txBox="1"/>
      </xdr:nvSpPr>
      <xdr:spPr>
        <a:xfrm>
          <a:off x="2844800" y="142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169041</xdr:rowOff>
    </xdr:from>
    <xdr:to>
      <xdr:col>11</xdr:col>
      <xdr:colOff>31750</xdr:colOff>
      <xdr:row>83</xdr:row>
      <xdr:rowOff>1508</xdr:rowOff>
    </xdr:to>
    <xdr:cxnSp macro="">
      <xdr:nvCxnSpPr>
        <xdr:cNvPr id="204" name="直線コネクタ 203"/>
        <xdr:cNvCxnSpPr/>
      </xdr:nvCxnSpPr>
      <xdr:spPr>
        <a:xfrm>
          <a:off x="1447800" y="14056491"/>
          <a:ext cx="889000" cy="17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35164</xdr:rowOff>
    </xdr:from>
    <xdr:to>
      <xdr:col>11</xdr:col>
      <xdr:colOff>82550</xdr:colOff>
      <xdr:row>82</xdr:row>
      <xdr:rowOff>136764</xdr:rowOff>
    </xdr:to>
    <xdr:sp macro="" textlink="">
      <xdr:nvSpPr>
        <xdr:cNvPr id="205" name="フローチャート: 判断 204"/>
        <xdr:cNvSpPr/>
      </xdr:nvSpPr>
      <xdr:spPr>
        <a:xfrm>
          <a:off x="2286000" y="1409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146941</xdr:rowOff>
    </xdr:from>
    <xdr:ext cx="762000" cy="259045"/>
    <xdr:sp macro="" textlink="">
      <xdr:nvSpPr>
        <xdr:cNvPr id="206" name="テキスト ボックス 205"/>
        <xdr:cNvSpPr txBox="1"/>
      </xdr:nvSpPr>
      <xdr:spPr>
        <a:xfrm>
          <a:off x="1955800" y="1386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32038</xdr:rowOff>
    </xdr:from>
    <xdr:to>
      <xdr:col>7</xdr:col>
      <xdr:colOff>31750</xdr:colOff>
      <xdr:row>82</xdr:row>
      <xdr:rowOff>133638</xdr:rowOff>
    </xdr:to>
    <xdr:sp macro="" textlink="">
      <xdr:nvSpPr>
        <xdr:cNvPr id="207" name="フローチャート: 判断 206"/>
        <xdr:cNvSpPr/>
      </xdr:nvSpPr>
      <xdr:spPr>
        <a:xfrm>
          <a:off x="1397000" y="1409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118415</xdr:rowOff>
    </xdr:from>
    <xdr:ext cx="762000" cy="259045"/>
    <xdr:sp macro="" textlink="">
      <xdr:nvSpPr>
        <xdr:cNvPr id="208" name="テキスト ボックス 207"/>
        <xdr:cNvSpPr txBox="1"/>
      </xdr:nvSpPr>
      <xdr:spPr>
        <a:xfrm>
          <a:off x="1066800" y="1417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50171</xdr:rowOff>
    </xdr:from>
    <xdr:to>
      <xdr:col>23</xdr:col>
      <xdr:colOff>184150</xdr:colOff>
      <xdr:row>83</xdr:row>
      <xdr:rowOff>151771</xdr:rowOff>
    </xdr:to>
    <xdr:sp macro="" textlink="">
      <xdr:nvSpPr>
        <xdr:cNvPr id="214" name="楕円 213"/>
        <xdr:cNvSpPr/>
      </xdr:nvSpPr>
      <xdr:spPr>
        <a:xfrm>
          <a:off x="4902200" y="1428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22248</xdr:rowOff>
    </xdr:from>
    <xdr:ext cx="762000" cy="259045"/>
    <xdr:sp macro="" textlink="">
      <xdr:nvSpPr>
        <xdr:cNvPr id="215" name="人件費・物件費等の状況該当値テキスト"/>
        <xdr:cNvSpPr txBox="1"/>
      </xdr:nvSpPr>
      <xdr:spPr>
        <a:xfrm>
          <a:off x="5041900" y="14252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114449</xdr:rowOff>
    </xdr:from>
    <xdr:to>
      <xdr:col>19</xdr:col>
      <xdr:colOff>184150</xdr:colOff>
      <xdr:row>83</xdr:row>
      <xdr:rowOff>44599</xdr:rowOff>
    </xdr:to>
    <xdr:sp macro="" textlink="">
      <xdr:nvSpPr>
        <xdr:cNvPr id="216" name="楕円 215"/>
        <xdr:cNvSpPr/>
      </xdr:nvSpPr>
      <xdr:spPr>
        <a:xfrm>
          <a:off x="4064000" y="1417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54776</xdr:rowOff>
    </xdr:from>
    <xdr:ext cx="736600" cy="259045"/>
    <xdr:sp macro="" textlink="">
      <xdr:nvSpPr>
        <xdr:cNvPr id="217" name="テキスト ボックス 216"/>
        <xdr:cNvSpPr txBox="1"/>
      </xdr:nvSpPr>
      <xdr:spPr>
        <a:xfrm>
          <a:off x="3733800" y="13942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16664</xdr:rowOff>
    </xdr:from>
    <xdr:to>
      <xdr:col>15</xdr:col>
      <xdr:colOff>133350</xdr:colOff>
      <xdr:row>82</xdr:row>
      <xdr:rowOff>118264</xdr:rowOff>
    </xdr:to>
    <xdr:sp macro="" textlink="">
      <xdr:nvSpPr>
        <xdr:cNvPr id="218" name="楕円 217"/>
        <xdr:cNvSpPr/>
      </xdr:nvSpPr>
      <xdr:spPr>
        <a:xfrm>
          <a:off x="3175000" y="1407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128441</xdr:rowOff>
    </xdr:from>
    <xdr:ext cx="762000" cy="259045"/>
    <xdr:sp macro="" textlink="">
      <xdr:nvSpPr>
        <xdr:cNvPr id="219" name="テキスト ボックス 218"/>
        <xdr:cNvSpPr txBox="1"/>
      </xdr:nvSpPr>
      <xdr:spPr>
        <a:xfrm>
          <a:off x="2844800" y="1384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122158</xdr:rowOff>
    </xdr:from>
    <xdr:to>
      <xdr:col>11</xdr:col>
      <xdr:colOff>82550</xdr:colOff>
      <xdr:row>83</xdr:row>
      <xdr:rowOff>52308</xdr:rowOff>
    </xdr:to>
    <xdr:sp macro="" textlink="">
      <xdr:nvSpPr>
        <xdr:cNvPr id="220" name="楕円 219"/>
        <xdr:cNvSpPr/>
      </xdr:nvSpPr>
      <xdr:spPr>
        <a:xfrm>
          <a:off x="2286000" y="1418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37085</xdr:rowOff>
    </xdr:from>
    <xdr:ext cx="762000" cy="259045"/>
    <xdr:sp macro="" textlink="">
      <xdr:nvSpPr>
        <xdr:cNvPr id="221" name="テキスト ボックス 220"/>
        <xdr:cNvSpPr txBox="1"/>
      </xdr:nvSpPr>
      <xdr:spPr>
        <a:xfrm>
          <a:off x="1955800" y="1426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118241</xdr:rowOff>
    </xdr:from>
    <xdr:to>
      <xdr:col>7</xdr:col>
      <xdr:colOff>31750</xdr:colOff>
      <xdr:row>82</xdr:row>
      <xdr:rowOff>48391</xdr:rowOff>
    </xdr:to>
    <xdr:sp macro="" textlink="">
      <xdr:nvSpPr>
        <xdr:cNvPr id="222" name="楕円 221"/>
        <xdr:cNvSpPr/>
      </xdr:nvSpPr>
      <xdr:spPr>
        <a:xfrm>
          <a:off x="1397000" y="1400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58568</xdr:rowOff>
    </xdr:from>
    <xdr:ext cx="762000" cy="259045"/>
    <xdr:sp macro="" textlink="">
      <xdr:nvSpPr>
        <xdr:cNvPr id="223" name="テキスト ボックス 222"/>
        <xdr:cNvSpPr txBox="1"/>
      </xdr:nvSpPr>
      <xdr:spPr>
        <a:xfrm>
          <a:off x="1066800" y="1377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例年、類似団体の平均値よりも</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ポイント高い数値で推移している。近隣市町村の状況を考慮しながら、適正な水準を維持できるように努める。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0</xdr:rowOff>
    </xdr:to>
    <xdr:cxnSp macro="">
      <xdr:nvCxnSpPr>
        <xdr:cNvPr id="259" name="直線コネクタ 258"/>
        <xdr:cNvCxnSpPr/>
      </xdr:nvCxnSpPr>
      <xdr:spPr>
        <a:xfrm>
          <a:off x="16179800" y="1508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17236</xdr:rowOff>
    </xdr:to>
    <xdr:cxnSp macro="">
      <xdr:nvCxnSpPr>
        <xdr:cNvPr id="262" name="直線コネクタ 261"/>
        <xdr:cNvCxnSpPr/>
      </xdr:nvCxnSpPr>
      <xdr:spPr>
        <a:xfrm flipV="1">
          <a:off x="15290800" y="150876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63" name="フローチャート: 判断 262"/>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4" name="テキスト ボックス 263"/>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17236</xdr:rowOff>
    </xdr:from>
    <xdr:to>
      <xdr:col>72</xdr:col>
      <xdr:colOff>203200</xdr:colOff>
      <xdr:row>88</xdr:row>
      <xdr:rowOff>17236</xdr:rowOff>
    </xdr:to>
    <xdr:cxnSp macro="">
      <xdr:nvCxnSpPr>
        <xdr:cNvPr id="265" name="直線コネクタ 264"/>
        <xdr:cNvCxnSpPr/>
      </xdr:nvCxnSpPr>
      <xdr:spPr>
        <a:xfrm>
          <a:off x="14401800" y="151048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17236</xdr:rowOff>
    </xdr:from>
    <xdr:to>
      <xdr:col>68</xdr:col>
      <xdr:colOff>152400</xdr:colOff>
      <xdr:row>88</xdr:row>
      <xdr:rowOff>86179</xdr:rowOff>
    </xdr:to>
    <xdr:cxnSp macro="">
      <xdr:nvCxnSpPr>
        <xdr:cNvPr id="268" name="直線コネクタ 267"/>
        <xdr:cNvCxnSpPr/>
      </xdr:nvCxnSpPr>
      <xdr:spPr>
        <a:xfrm flipV="1">
          <a:off x="13512800" y="1510483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9" name="フローチャート: 判断 268"/>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70" name="テキスト ボックス 269"/>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71" name="フローチャート: 判断 270"/>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2" name="テキスト ボックス 271"/>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8" name="楕円 277"/>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9" name="給与水準   （国との比較）該当値テキスト"/>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80" name="楕円 279"/>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81" name="テキスト ボックス 280"/>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137886</xdr:rowOff>
    </xdr:from>
    <xdr:to>
      <xdr:col>73</xdr:col>
      <xdr:colOff>44450</xdr:colOff>
      <xdr:row>88</xdr:row>
      <xdr:rowOff>68036</xdr:rowOff>
    </xdr:to>
    <xdr:sp macro="" textlink="">
      <xdr:nvSpPr>
        <xdr:cNvPr id="282" name="楕円 281"/>
        <xdr:cNvSpPr/>
      </xdr:nvSpPr>
      <xdr:spPr>
        <a:xfrm>
          <a:off x="15240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52813</xdr:rowOff>
    </xdr:from>
    <xdr:ext cx="762000" cy="259045"/>
    <xdr:sp macro="" textlink="">
      <xdr:nvSpPr>
        <xdr:cNvPr id="283" name="テキスト ボックス 282"/>
        <xdr:cNvSpPr txBox="1"/>
      </xdr:nvSpPr>
      <xdr:spPr>
        <a:xfrm>
          <a:off x="14909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137886</xdr:rowOff>
    </xdr:from>
    <xdr:to>
      <xdr:col>68</xdr:col>
      <xdr:colOff>203200</xdr:colOff>
      <xdr:row>88</xdr:row>
      <xdr:rowOff>68036</xdr:rowOff>
    </xdr:to>
    <xdr:sp macro="" textlink="">
      <xdr:nvSpPr>
        <xdr:cNvPr id="284" name="楕円 283"/>
        <xdr:cNvSpPr/>
      </xdr:nvSpPr>
      <xdr:spPr>
        <a:xfrm>
          <a:off x="14351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52813</xdr:rowOff>
    </xdr:from>
    <xdr:ext cx="762000" cy="259045"/>
    <xdr:sp macro="" textlink="">
      <xdr:nvSpPr>
        <xdr:cNvPr id="285" name="テキスト ボックス 284"/>
        <xdr:cNvSpPr txBox="1"/>
      </xdr:nvSpPr>
      <xdr:spPr>
        <a:xfrm>
          <a:off x="14020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35379</xdr:rowOff>
    </xdr:from>
    <xdr:to>
      <xdr:col>64</xdr:col>
      <xdr:colOff>152400</xdr:colOff>
      <xdr:row>88</xdr:row>
      <xdr:rowOff>136979</xdr:rowOff>
    </xdr:to>
    <xdr:sp macro="" textlink="">
      <xdr:nvSpPr>
        <xdr:cNvPr id="286" name="楕円 285"/>
        <xdr:cNvSpPr/>
      </xdr:nvSpPr>
      <xdr:spPr>
        <a:xfrm>
          <a:off x="13462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121756</xdr:rowOff>
    </xdr:from>
    <xdr:ext cx="762000" cy="259045"/>
    <xdr:sp macro="" textlink="">
      <xdr:nvSpPr>
        <xdr:cNvPr id="287" name="テキスト ボックス 286"/>
        <xdr:cNvSpPr txBox="1"/>
      </xdr:nvSpPr>
      <xdr:spPr>
        <a:xfrm>
          <a:off x="13131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例年、類似団体平均値とも大きな差はないが、組織・定員管理計画に基づいた適切な配置とＤＸの推進やアウトソーシングの活用を図ることで内部管理事務の改善を図っていく。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105304</xdr:rowOff>
    </xdr:from>
    <xdr:to>
      <xdr:col>81</xdr:col>
      <xdr:colOff>44450</xdr:colOff>
      <xdr:row>61</xdr:row>
      <xdr:rowOff>111337</xdr:rowOff>
    </xdr:to>
    <xdr:cxnSp macro="">
      <xdr:nvCxnSpPr>
        <xdr:cNvPr id="322" name="直線コネクタ 321"/>
        <xdr:cNvCxnSpPr/>
      </xdr:nvCxnSpPr>
      <xdr:spPr>
        <a:xfrm>
          <a:off x="16179800" y="10563754"/>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3" name="定員管理の状況平均値テキスト"/>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99271</xdr:rowOff>
    </xdr:from>
    <xdr:to>
      <xdr:col>77</xdr:col>
      <xdr:colOff>44450</xdr:colOff>
      <xdr:row>61</xdr:row>
      <xdr:rowOff>105304</xdr:rowOff>
    </xdr:to>
    <xdr:cxnSp macro="">
      <xdr:nvCxnSpPr>
        <xdr:cNvPr id="325" name="直線コネクタ 324"/>
        <xdr:cNvCxnSpPr/>
      </xdr:nvCxnSpPr>
      <xdr:spPr>
        <a:xfrm>
          <a:off x="15290800" y="1055772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6" name="フローチャート: 判断 325"/>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7" name="テキスト ボックス 326"/>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99271</xdr:rowOff>
    </xdr:from>
    <xdr:to>
      <xdr:col>72</xdr:col>
      <xdr:colOff>203200</xdr:colOff>
      <xdr:row>61</xdr:row>
      <xdr:rowOff>113347</xdr:rowOff>
    </xdr:to>
    <xdr:cxnSp macro="">
      <xdr:nvCxnSpPr>
        <xdr:cNvPr id="328" name="直線コネクタ 327"/>
        <xdr:cNvCxnSpPr/>
      </xdr:nvCxnSpPr>
      <xdr:spPr>
        <a:xfrm flipV="1">
          <a:off x="14401800" y="1055772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9" name="フローチャート: 判断 328"/>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30" name="テキスト ボックス 329"/>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111337</xdr:rowOff>
    </xdr:from>
    <xdr:to>
      <xdr:col>68</xdr:col>
      <xdr:colOff>152400</xdr:colOff>
      <xdr:row>61</xdr:row>
      <xdr:rowOff>113347</xdr:rowOff>
    </xdr:to>
    <xdr:cxnSp macro="">
      <xdr:nvCxnSpPr>
        <xdr:cNvPr id="331" name="直線コネクタ 330"/>
        <xdr:cNvCxnSpPr/>
      </xdr:nvCxnSpPr>
      <xdr:spPr>
        <a:xfrm>
          <a:off x="13512800" y="10569787"/>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32" name="フローチャート: 判断 331"/>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33" name="テキスト ボックス 332"/>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34" name="フローチャート: 判断 333"/>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35" name="テキスト ボックス 334"/>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60537</xdr:rowOff>
    </xdr:from>
    <xdr:to>
      <xdr:col>81</xdr:col>
      <xdr:colOff>95250</xdr:colOff>
      <xdr:row>61</xdr:row>
      <xdr:rowOff>162137</xdr:rowOff>
    </xdr:to>
    <xdr:sp macro="" textlink="">
      <xdr:nvSpPr>
        <xdr:cNvPr id="341" name="楕円 340"/>
        <xdr:cNvSpPr/>
      </xdr:nvSpPr>
      <xdr:spPr>
        <a:xfrm>
          <a:off x="16967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32614</xdr:rowOff>
    </xdr:from>
    <xdr:ext cx="762000" cy="259045"/>
    <xdr:sp macro="" textlink="">
      <xdr:nvSpPr>
        <xdr:cNvPr id="342" name="定員管理の状況該当値テキスト"/>
        <xdr:cNvSpPr txBox="1"/>
      </xdr:nvSpPr>
      <xdr:spPr>
        <a:xfrm>
          <a:off x="17106900" y="1049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54504</xdr:rowOff>
    </xdr:from>
    <xdr:to>
      <xdr:col>77</xdr:col>
      <xdr:colOff>95250</xdr:colOff>
      <xdr:row>61</xdr:row>
      <xdr:rowOff>156104</xdr:rowOff>
    </xdr:to>
    <xdr:sp macro="" textlink="">
      <xdr:nvSpPr>
        <xdr:cNvPr id="343" name="楕円 342"/>
        <xdr:cNvSpPr/>
      </xdr:nvSpPr>
      <xdr:spPr>
        <a:xfrm>
          <a:off x="16129000" y="105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166281</xdr:rowOff>
    </xdr:from>
    <xdr:ext cx="736600" cy="259045"/>
    <xdr:sp macro="" textlink="">
      <xdr:nvSpPr>
        <xdr:cNvPr id="344" name="テキスト ボックス 343"/>
        <xdr:cNvSpPr txBox="1"/>
      </xdr:nvSpPr>
      <xdr:spPr>
        <a:xfrm>
          <a:off x="15798800" y="1028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48471</xdr:rowOff>
    </xdr:from>
    <xdr:to>
      <xdr:col>73</xdr:col>
      <xdr:colOff>44450</xdr:colOff>
      <xdr:row>61</xdr:row>
      <xdr:rowOff>150071</xdr:rowOff>
    </xdr:to>
    <xdr:sp macro="" textlink="">
      <xdr:nvSpPr>
        <xdr:cNvPr id="345" name="楕円 344"/>
        <xdr:cNvSpPr/>
      </xdr:nvSpPr>
      <xdr:spPr>
        <a:xfrm>
          <a:off x="15240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160248</xdr:rowOff>
    </xdr:from>
    <xdr:ext cx="762000" cy="259045"/>
    <xdr:sp macro="" textlink="">
      <xdr:nvSpPr>
        <xdr:cNvPr id="346" name="テキスト ボックス 345"/>
        <xdr:cNvSpPr txBox="1"/>
      </xdr:nvSpPr>
      <xdr:spPr>
        <a:xfrm>
          <a:off x="14909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62547</xdr:rowOff>
    </xdr:from>
    <xdr:to>
      <xdr:col>68</xdr:col>
      <xdr:colOff>203200</xdr:colOff>
      <xdr:row>61</xdr:row>
      <xdr:rowOff>164147</xdr:rowOff>
    </xdr:to>
    <xdr:sp macro="" textlink="">
      <xdr:nvSpPr>
        <xdr:cNvPr id="347" name="楕円 346"/>
        <xdr:cNvSpPr/>
      </xdr:nvSpPr>
      <xdr:spPr>
        <a:xfrm>
          <a:off x="14351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2874</xdr:rowOff>
    </xdr:from>
    <xdr:ext cx="762000" cy="259045"/>
    <xdr:sp macro="" textlink="">
      <xdr:nvSpPr>
        <xdr:cNvPr id="348" name="テキスト ボックス 347"/>
        <xdr:cNvSpPr txBox="1"/>
      </xdr:nvSpPr>
      <xdr:spPr>
        <a:xfrm>
          <a:off x="14020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60537</xdr:rowOff>
    </xdr:from>
    <xdr:to>
      <xdr:col>64</xdr:col>
      <xdr:colOff>152400</xdr:colOff>
      <xdr:row>61</xdr:row>
      <xdr:rowOff>162137</xdr:rowOff>
    </xdr:to>
    <xdr:sp macro="" textlink="">
      <xdr:nvSpPr>
        <xdr:cNvPr id="349" name="楕円 348"/>
        <xdr:cNvSpPr/>
      </xdr:nvSpPr>
      <xdr:spPr>
        <a:xfrm>
          <a:off x="13462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864</xdr:rowOff>
    </xdr:from>
    <xdr:ext cx="762000" cy="259045"/>
    <xdr:sp macro="" textlink="">
      <xdr:nvSpPr>
        <xdr:cNvPr id="350" name="テキスト ボックス 349"/>
        <xdr:cNvSpPr txBox="1"/>
      </xdr:nvSpPr>
      <xdr:spPr>
        <a:xfrm>
          <a:off x="13131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大型の建設事業の財源とした地方債の償還開始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に伴い</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ポイント悪化とな</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り、類似団体平均を上回る結果となった。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年度以降</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も元利償還金が増加するため</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悪化が見込まれている。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また、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近年では下水道事業会計における準元利償還金が大きな負担となっている。今後も事業についての取捨選択を厳格に行い、地方債発行の抑制に努める。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19896</xdr:rowOff>
    </xdr:to>
    <xdr:cxnSp macro="">
      <xdr:nvCxnSpPr>
        <xdr:cNvPr id="383" name="直線コネクタ 382"/>
        <xdr:cNvCxnSpPr/>
      </xdr:nvCxnSpPr>
      <xdr:spPr>
        <a:xfrm>
          <a:off x="16179800" y="702521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11854</xdr:rowOff>
    </xdr:to>
    <xdr:cxnSp macro="">
      <xdr:nvCxnSpPr>
        <xdr:cNvPr id="386" name="直線コネクタ 385"/>
        <xdr:cNvCxnSpPr/>
      </xdr:nvCxnSpPr>
      <xdr:spPr>
        <a:xfrm flipV="1">
          <a:off x="15290800" y="70252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7" name="フローチャート: 判断 386"/>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8" name="テキスト ボックス 387"/>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11854</xdr:rowOff>
    </xdr:from>
    <xdr:to>
      <xdr:col>72</xdr:col>
      <xdr:colOff>203200</xdr:colOff>
      <xdr:row>41</xdr:row>
      <xdr:rowOff>92287</xdr:rowOff>
    </xdr:to>
    <xdr:cxnSp macro="">
      <xdr:nvCxnSpPr>
        <xdr:cNvPr id="389" name="直線コネクタ 388"/>
        <xdr:cNvCxnSpPr/>
      </xdr:nvCxnSpPr>
      <xdr:spPr>
        <a:xfrm flipV="1">
          <a:off x="14401800" y="70413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0" name="フローチャート: 判断 389"/>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91" name="テキスト ボックス 390"/>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92287</xdr:rowOff>
    </xdr:from>
    <xdr:to>
      <xdr:col>68</xdr:col>
      <xdr:colOff>152400</xdr:colOff>
      <xdr:row>42</xdr:row>
      <xdr:rowOff>25400</xdr:rowOff>
    </xdr:to>
    <xdr:cxnSp macro="">
      <xdr:nvCxnSpPr>
        <xdr:cNvPr id="392" name="直線コネクタ 391"/>
        <xdr:cNvCxnSpPr/>
      </xdr:nvCxnSpPr>
      <xdr:spPr>
        <a:xfrm flipV="1">
          <a:off x="13512800" y="712173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93" name="フローチャート: 判断 392"/>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4" name="テキスト ボックス 393"/>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5" name="フローチャート: 判断 394"/>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396" name="テキスト ボックス 395"/>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402" name="楕円 401"/>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112623</xdr:rowOff>
    </xdr:from>
    <xdr:ext cx="762000" cy="259045"/>
    <xdr:sp macro="" textlink="">
      <xdr:nvSpPr>
        <xdr:cNvPr id="403" name="公債費負担の状況該当値テキスト"/>
        <xdr:cNvSpPr txBox="1"/>
      </xdr:nvSpPr>
      <xdr:spPr>
        <a:xfrm>
          <a:off x="17106900" y="697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404" name="楕円 403"/>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56744</xdr:rowOff>
    </xdr:from>
    <xdr:ext cx="736600" cy="259045"/>
    <xdr:sp macro="" textlink="">
      <xdr:nvSpPr>
        <xdr:cNvPr id="405" name="テキスト ボックス 404"/>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132504</xdr:rowOff>
    </xdr:from>
    <xdr:to>
      <xdr:col>73</xdr:col>
      <xdr:colOff>44450</xdr:colOff>
      <xdr:row>41</xdr:row>
      <xdr:rowOff>62654</xdr:rowOff>
    </xdr:to>
    <xdr:sp macro="" textlink="">
      <xdr:nvSpPr>
        <xdr:cNvPr id="406" name="楕円 405"/>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72831</xdr:rowOff>
    </xdr:from>
    <xdr:ext cx="762000" cy="259045"/>
    <xdr:sp macro="" textlink="">
      <xdr:nvSpPr>
        <xdr:cNvPr id="407" name="テキスト ボックス 406"/>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41487</xdr:rowOff>
    </xdr:from>
    <xdr:to>
      <xdr:col>68</xdr:col>
      <xdr:colOff>203200</xdr:colOff>
      <xdr:row>41</xdr:row>
      <xdr:rowOff>143087</xdr:rowOff>
    </xdr:to>
    <xdr:sp macro="" textlink="">
      <xdr:nvSpPr>
        <xdr:cNvPr id="408" name="楕円 407"/>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153264</xdr:rowOff>
    </xdr:from>
    <xdr:ext cx="762000" cy="259045"/>
    <xdr:sp macro="" textlink="">
      <xdr:nvSpPr>
        <xdr:cNvPr id="409" name="テキスト ボックス 408"/>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10" name="楕円 409"/>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11" name="テキスト ボックス 410"/>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令和元年度から大型の建設事業の財源とした地方債の新規発行が続き、地方債残高が増加したことにより、将来負担比率は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悪化した。今後も老朽化した公共施設の更新等の事業により地方債残高が増加していく見込みとなっている。</a:t>
          </a:r>
          <a:r>
            <a:rPr lang="ja-JP" altLang="en-US" sz="11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cs typeface="+mn-cs"/>
            </a:rPr>
            <a:t>今後は後世への負担を少しでも軽減するよう、新規事業の実施等について総点検を図り、地方債発行の抑制等により財政の健全化を図る。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75494</xdr:rowOff>
    </xdr:from>
    <xdr:to>
      <xdr:col>81</xdr:col>
      <xdr:colOff>44450</xdr:colOff>
      <xdr:row>18</xdr:row>
      <xdr:rowOff>113030</xdr:rowOff>
    </xdr:to>
    <xdr:cxnSp macro="">
      <xdr:nvCxnSpPr>
        <xdr:cNvPr id="445" name="直線コネクタ 444"/>
        <xdr:cNvCxnSpPr/>
      </xdr:nvCxnSpPr>
      <xdr:spPr>
        <a:xfrm>
          <a:off x="16179800" y="3161594"/>
          <a:ext cx="8382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6" name="将来負担の状況平均値テキスト"/>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24553</xdr:rowOff>
    </xdr:from>
    <xdr:to>
      <xdr:col>77</xdr:col>
      <xdr:colOff>44450</xdr:colOff>
      <xdr:row>18</xdr:row>
      <xdr:rowOff>75494</xdr:rowOff>
    </xdr:to>
    <xdr:cxnSp macro="">
      <xdr:nvCxnSpPr>
        <xdr:cNvPr id="448" name="直線コネクタ 447"/>
        <xdr:cNvCxnSpPr/>
      </xdr:nvCxnSpPr>
      <xdr:spPr>
        <a:xfrm>
          <a:off x="15290800" y="3110653"/>
          <a:ext cx="8890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84596</xdr:rowOff>
    </xdr:from>
    <xdr:to>
      <xdr:col>77</xdr:col>
      <xdr:colOff>95250</xdr:colOff>
      <xdr:row>16</xdr:row>
      <xdr:rowOff>14746</xdr:rowOff>
    </xdr:to>
    <xdr:sp macro="" textlink="">
      <xdr:nvSpPr>
        <xdr:cNvPr id="449" name="フローチャート: 判断 448"/>
        <xdr:cNvSpPr/>
      </xdr:nvSpPr>
      <xdr:spPr>
        <a:xfrm>
          <a:off x="16129000" y="26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24923</xdr:rowOff>
    </xdr:from>
    <xdr:ext cx="736600" cy="259045"/>
    <xdr:sp macro="" textlink="">
      <xdr:nvSpPr>
        <xdr:cNvPr id="450" name="テキスト ボックス 449"/>
        <xdr:cNvSpPr txBox="1"/>
      </xdr:nvSpPr>
      <xdr:spPr>
        <a:xfrm>
          <a:off x="15798800" y="2425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24553</xdr:rowOff>
    </xdr:from>
    <xdr:to>
      <xdr:col>72</xdr:col>
      <xdr:colOff>203200</xdr:colOff>
      <xdr:row>18</xdr:row>
      <xdr:rowOff>32597</xdr:rowOff>
    </xdr:to>
    <xdr:cxnSp macro="">
      <xdr:nvCxnSpPr>
        <xdr:cNvPr id="451" name="直線コネクタ 450"/>
        <xdr:cNvCxnSpPr/>
      </xdr:nvCxnSpPr>
      <xdr:spPr>
        <a:xfrm flipV="1">
          <a:off x="14401800" y="311065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89958</xdr:rowOff>
    </xdr:from>
    <xdr:to>
      <xdr:col>73</xdr:col>
      <xdr:colOff>44450</xdr:colOff>
      <xdr:row>16</xdr:row>
      <xdr:rowOff>20108</xdr:rowOff>
    </xdr:to>
    <xdr:sp macro="" textlink="">
      <xdr:nvSpPr>
        <xdr:cNvPr id="452" name="フローチャート: 判断 451"/>
        <xdr:cNvSpPr/>
      </xdr:nvSpPr>
      <xdr:spPr>
        <a:xfrm>
          <a:off x="15240000" y="266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30285</xdr:rowOff>
    </xdr:from>
    <xdr:ext cx="762000" cy="259045"/>
    <xdr:sp macro="" textlink="">
      <xdr:nvSpPr>
        <xdr:cNvPr id="453" name="テキスト ボックス 452"/>
        <xdr:cNvSpPr txBox="1"/>
      </xdr:nvSpPr>
      <xdr:spPr>
        <a:xfrm>
          <a:off x="14909800" y="243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32597</xdr:rowOff>
    </xdr:from>
    <xdr:to>
      <xdr:col>68</xdr:col>
      <xdr:colOff>152400</xdr:colOff>
      <xdr:row>18</xdr:row>
      <xdr:rowOff>74154</xdr:rowOff>
    </xdr:to>
    <xdr:cxnSp macro="">
      <xdr:nvCxnSpPr>
        <xdr:cNvPr id="454" name="直線コネクタ 453"/>
        <xdr:cNvCxnSpPr/>
      </xdr:nvCxnSpPr>
      <xdr:spPr>
        <a:xfrm flipV="1">
          <a:off x="13512800" y="3118697"/>
          <a:ext cx="889000" cy="4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87277</xdr:rowOff>
    </xdr:from>
    <xdr:to>
      <xdr:col>68</xdr:col>
      <xdr:colOff>203200</xdr:colOff>
      <xdr:row>16</xdr:row>
      <xdr:rowOff>17427</xdr:rowOff>
    </xdr:to>
    <xdr:sp macro="" textlink="">
      <xdr:nvSpPr>
        <xdr:cNvPr id="455" name="フローチャート: 判断 454"/>
        <xdr:cNvSpPr/>
      </xdr:nvSpPr>
      <xdr:spPr>
        <a:xfrm>
          <a:off x="14351000" y="265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27604</xdr:rowOff>
    </xdr:from>
    <xdr:ext cx="762000" cy="259045"/>
    <xdr:sp macro="" textlink="">
      <xdr:nvSpPr>
        <xdr:cNvPr id="456" name="テキスト ボックス 455"/>
        <xdr:cNvSpPr txBox="1"/>
      </xdr:nvSpPr>
      <xdr:spPr>
        <a:xfrm>
          <a:off x="14020800" y="242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167710</xdr:rowOff>
    </xdr:from>
    <xdr:to>
      <xdr:col>64</xdr:col>
      <xdr:colOff>152400</xdr:colOff>
      <xdr:row>16</xdr:row>
      <xdr:rowOff>97860</xdr:rowOff>
    </xdr:to>
    <xdr:sp macro="" textlink="">
      <xdr:nvSpPr>
        <xdr:cNvPr id="457" name="フローチャート: 判断 456"/>
        <xdr:cNvSpPr/>
      </xdr:nvSpPr>
      <xdr:spPr>
        <a:xfrm>
          <a:off x="13462000" y="27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108037</xdr:rowOff>
    </xdr:from>
    <xdr:ext cx="762000" cy="259045"/>
    <xdr:sp macro="" textlink="">
      <xdr:nvSpPr>
        <xdr:cNvPr id="458" name="テキスト ボックス 457"/>
        <xdr:cNvSpPr txBox="1"/>
      </xdr:nvSpPr>
      <xdr:spPr>
        <a:xfrm>
          <a:off x="13131800" y="25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62230</xdr:rowOff>
    </xdr:from>
    <xdr:to>
      <xdr:col>81</xdr:col>
      <xdr:colOff>95250</xdr:colOff>
      <xdr:row>18</xdr:row>
      <xdr:rowOff>163830</xdr:rowOff>
    </xdr:to>
    <xdr:sp macro="" textlink="">
      <xdr:nvSpPr>
        <xdr:cNvPr id="464" name="楕円 463"/>
        <xdr:cNvSpPr/>
      </xdr:nvSpPr>
      <xdr:spPr>
        <a:xfrm>
          <a:off x="169672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34307</xdr:rowOff>
    </xdr:from>
    <xdr:ext cx="762000" cy="259045"/>
    <xdr:sp macro="" textlink="">
      <xdr:nvSpPr>
        <xdr:cNvPr id="465" name="将来負担の状況該当値テキスト"/>
        <xdr:cNvSpPr txBox="1"/>
      </xdr:nvSpPr>
      <xdr:spPr>
        <a:xfrm>
          <a:off x="17106900" y="312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24694</xdr:rowOff>
    </xdr:from>
    <xdr:to>
      <xdr:col>77</xdr:col>
      <xdr:colOff>95250</xdr:colOff>
      <xdr:row>18</xdr:row>
      <xdr:rowOff>126294</xdr:rowOff>
    </xdr:to>
    <xdr:sp macro="" textlink="">
      <xdr:nvSpPr>
        <xdr:cNvPr id="466" name="楕円 465"/>
        <xdr:cNvSpPr/>
      </xdr:nvSpPr>
      <xdr:spPr>
        <a:xfrm>
          <a:off x="16129000" y="311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111072</xdr:rowOff>
    </xdr:from>
    <xdr:ext cx="736600" cy="259045"/>
    <xdr:sp macro="" textlink="">
      <xdr:nvSpPr>
        <xdr:cNvPr id="467" name="テキスト ボックス 466"/>
        <xdr:cNvSpPr txBox="1"/>
      </xdr:nvSpPr>
      <xdr:spPr>
        <a:xfrm>
          <a:off x="15798800" y="319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145203</xdr:rowOff>
    </xdr:from>
    <xdr:to>
      <xdr:col>73</xdr:col>
      <xdr:colOff>44450</xdr:colOff>
      <xdr:row>18</xdr:row>
      <xdr:rowOff>75353</xdr:rowOff>
    </xdr:to>
    <xdr:sp macro="" textlink="">
      <xdr:nvSpPr>
        <xdr:cNvPr id="468" name="楕円 467"/>
        <xdr:cNvSpPr/>
      </xdr:nvSpPr>
      <xdr:spPr>
        <a:xfrm>
          <a:off x="15240000" y="305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60130</xdr:rowOff>
    </xdr:from>
    <xdr:ext cx="762000" cy="259045"/>
    <xdr:sp macro="" textlink="">
      <xdr:nvSpPr>
        <xdr:cNvPr id="469" name="テキスト ボックス 468"/>
        <xdr:cNvSpPr txBox="1"/>
      </xdr:nvSpPr>
      <xdr:spPr>
        <a:xfrm>
          <a:off x="14909800" y="314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153247</xdr:rowOff>
    </xdr:from>
    <xdr:to>
      <xdr:col>68</xdr:col>
      <xdr:colOff>203200</xdr:colOff>
      <xdr:row>18</xdr:row>
      <xdr:rowOff>83397</xdr:rowOff>
    </xdr:to>
    <xdr:sp macro="" textlink="">
      <xdr:nvSpPr>
        <xdr:cNvPr id="470" name="楕円 469"/>
        <xdr:cNvSpPr/>
      </xdr:nvSpPr>
      <xdr:spPr>
        <a:xfrm>
          <a:off x="14351000" y="306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68174</xdr:rowOff>
    </xdr:from>
    <xdr:ext cx="762000" cy="259045"/>
    <xdr:sp macro="" textlink="">
      <xdr:nvSpPr>
        <xdr:cNvPr id="471" name="テキスト ボックス 470"/>
        <xdr:cNvSpPr txBox="1"/>
      </xdr:nvSpPr>
      <xdr:spPr>
        <a:xfrm>
          <a:off x="14020800" y="3154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23354</xdr:rowOff>
    </xdr:from>
    <xdr:to>
      <xdr:col>64</xdr:col>
      <xdr:colOff>152400</xdr:colOff>
      <xdr:row>18</xdr:row>
      <xdr:rowOff>124954</xdr:rowOff>
    </xdr:to>
    <xdr:sp macro="" textlink="">
      <xdr:nvSpPr>
        <xdr:cNvPr id="472" name="楕円 471"/>
        <xdr:cNvSpPr/>
      </xdr:nvSpPr>
      <xdr:spPr>
        <a:xfrm>
          <a:off x="13462000" y="31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109731</xdr:rowOff>
    </xdr:from>
    <xdr:ext cx="762000" cy="259045"/>
    <xdr:sp macro="" textlink="">
      <xdr:nvSpPr>
        <xdr:cNvPr id="473" name="テキスト ボックス 472"/>
        <xdr:cNvSpPr txBox="1"/>
      </xdr:nvSpPr>
      <xdr:spPr>
        <a:xfrm>
          <a:off x="13131800" y="319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55,941
55,369
61.76
31,665,200
29,542,604
2,001,651
13,875,216
24,206,246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職員数は微減となり、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一般職員給は前年度より</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円減</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となった。一方</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退職手当は退職者</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経常支出は増となったが、経常的一般財源が増加したことにより、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経常収支比率</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0.6</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ポイント改善した。今後も</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人件費上昇が見込まれる為、業務の集約化、デジタル化等により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適切な職員配置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を行うよう努める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35</xdr:row>
      <xdr:rowOff>153670</xdr:rowOff>
    </xdr:to>
    <xdr:cxnSp macro="">
      <xdr:nvCxnSpPr>
        <xdr:cNvPr id="66" name="直線コネクタ 65"/>
        <xdr:cNvCxnSpPr/>
      </xdr:nvCxnSpPr>
      <xdr:spPr>
        <a:xfrm flipV="1">
          <a:off x="3987800" y="6108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153670</xdr:rowOff>
    </xdr:from>
    <xdr:to>
      <xdr:col>19</xdr:col>
      <xdr:colOff>187325</xdr:colOff>
      <xdr:row>36</xdr:row>
      <xdr:rowOff>119380</xdr:rowOff>
    </xdr:to>
    <xdr:cxnSp macro="">
      <xdr:nvCxnSpPr>
        <xdr:cNvPr id="69" name="直線コネクタ 68"/>
        <xdr:cNvCxnSpPr/>
      </xdr:nvCxnSpPr>
      <xdr:spPr>
        <a:xfrm flipV="1">
          <a:off x="3098800" y="61544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71" name="テキスト ボックス 70"/>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36</xdr:row>
      <xdr:rowOff>165100</xdr:rowOff>
    </xdr:to>
    <xdr:cxnSp macro="">
      <xdr:nvCxnSpPr>
        <xdr:cNvPr id="72" name="直線コネクタ 71"/>
        <xdr:cNvCxnSpPr/>
      </xdr:nvCxnSpPr>
      <xdr:spPr>
        <a:xfrm flipV="1">
          <a:off x="2209800" y="629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165100</xdr:rowOff>
    </xdr:from>
    <xdr:to>
      <xdr:col>11</xdr:col>
      <xdr:colOff>9525</xdr:colOff>
      <xdr:row>37</xdr:row>
      <xdr:rowOff>39370</xdr:rowOff>
    </xdr:to>
    <xdr:cxnSp macro="">
      <xdr:nvCxnSpPr>
        <xdr:cNvPr id="75" name="直線コネクタ 74"/>
        <xdr:cNvCxnSpPr/>
      </xdr:nvCxnSpPr>
      <xdr:spPr>
        <a:xfrm flipV="1">
          <a:off x="1320800" y="6337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6"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102870</xdr:rowOff>
    </xdr:from>
    <xdr:to>
      <xdr:col>20</xdr:col>
      <xdr:colOff>38100</xdr:colOff>
      <xdr:row>36</xdr:row>
      <xdr:rowOff>33020</xdr:rowOff>
    </xdr:to>
    <xdr:sp macro="" textlink="">
      <xdr:nvSpPr>
        <xdr:cNvPr id="87" name="楕円 86"/>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43197</xdr:rowOff>
    </xdr:from>
    <xdr:ext cx="736600" cy="259045"/>
    <xdr:sp macro="" textlink="">
      <xdr:nvSpPr>
        <xdr:cNvPr id="88" name="テキスト ボックス 87"/>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macro="" textlink="">
      <xdr:nvSpPr>
        <xdr:cNvPr id="89" name="楕円 88"/>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90" name="テキスト ボックス 89"/>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1" name="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92" name="テキスト ボックス 91"/>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93" name="楕円 92"/>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74947</xdr:rowOff>
    </xdr:from>
    <xdr:ext cx="762000" cy="259045"/>
    <xdr:sp macro="" textlink="">
      <xdr:nvSpPr>
        <xdr:cNvPr id="94" name="テキスト ボックス 93"/>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経常支出は約</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億円の増額となったが、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経常収入の増により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経常収支比率としては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0.4</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ポイントの改善</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った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。類似団体平均値との比較では下回っている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事業の民間委託化に伴い物件費が増加傾向となって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いる。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扶助費及び特別会計への繰出金が年々増加している中、全体の経常収支比率を抑えるために、物件費を抑制・削減せざるをえない状況であると言える。</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148771</xdr:rowOff>
    </xdr:from>
    <xdr:to>
      <xdr:col>82</xdr:col>
      <xdr:colOff>107950</xdr:colOff>
      <xdr:row>15</xdr:row>
      <xdr:rowOff>20864</xdr:rowOff>
    </xdr:to>
    <xdr:cxnSp macro="">
      <xdr:nvCxnSpPr>
        <xdr:cNvPr id="129" name="直線コネクタ 128"/>
        <xdr:cNvCxnSpPr/>
      </xdr:nvCxnSpPr>
      <xdr:spPr>
        <a:xfrm flipV="1">
          <a:off x="15671800" y="2549071"/>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9979</xdr:rowOff>
    </xdr:from>
    <xdr:to>
      <xdr:col>78</xdr:col>
      <xdr:colOff>69850</xdr:colOff>
      <xdr:row>15</xdr:row>
      <xdr:rowOff>20864</xdr:rowOff>
    </xdr:to>
    <xdr:cxnSp macro="">
      <xdr:nvCxnSpPr>
        <xdr:cNvPr id="132" name="直線コネクタ 131"/>
        <xdr:cNvCxnSpPr/>
      </xdr:nvCxnSpPr>
      <xdr:spPr>
        <a:xfrm>
          <a:off x="14782800" y="25817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92529</xdr:rowOff>
    </xdr:from>
    <xdr:to>
      <xdr:col>78</xdr:col>
      <xdr:colOff>120650</xdr:colOff>
      <xdr:row>17</xdr:row>
      <xdr:rowOff>22679</xdr:rowOff>
    </xdr:to>
    <xdr:sp macro="" textlink="">
      <xdr:nvSpPr>
        <xdr:cNvPr id="133" name="フローチャート: 判断 132"/>
        <xdr:cNvSpPr/>
      </xdr:nvSpPr>
      <xdr:spPr>
        <a:xfrm>
          <a:off x="15621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7456</xdr:rowOff>
    </xdr:from>
    <xdr:ext cx="736600" cy="259045"/>
    <xdr:sp macro="" textlink="">
      <xdr:nvSpPr>
        <xdr:cNvPr id="134" name="テキスト ボックス 133"/>
        <xdr:cNvSpPr txBox="1"/>
      </xdr:nvSpPr>
      <xdr:spPr>
        <a:xfrm>
          <a:off x="15290800" y="292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9979</xdr:rowOff>
    </xdr:from>
    <xdr:to>
      <xdr:col>73</xdr:col>
      <xdr:colOff>180975</xdr:colOff>
      <xdr:row>15</xdr:row>
      <xdr:rowOff>53521</xdr:rowOff>
    </xdr:to>
    <xdr:cxnSp macro="">
      <xdr:nvCxnSpPr>
        <xdr:cNvPr id="135" name="直線コネクタ 134"/>
        <xdr:cNvCxnSpPr/>
      </xdr:nvCxnSpPr>
      <xdr:spPr>
        <a:xfrm flipV="1">
          <a:off x="13893800" y="25817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37" name="テキスト ボックス 136"/>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53521</xdr:rowOff>
    </xdr:from>
    <xdr:to>
      <xdr:col>69</xdr:col>
      <xdr:colOff>92075</xdr:colOff>
      <xdr:row>15</xdr:row>
      <xdr:rowOff>86179</xdr:rowOff>
    </xdr:to>
    <xdr:cxnSp macro="">
      <xdr:nvCxnSpPr>
        <xdr:cNvPr id="138" name="直線コネクタ 137"/>
        <xdr:cNvCxnSpPr/>
      </xdr:nvCxnSpPr>
      <xdr:spPr>
        <a:xfrm flipV="1">
          <a:off x="13004800" y="2625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168729</xdr:rowOff>
    </xdr:from>
    <xdr:to>
      <xdr:col>69</xdr:col>
      <xdr:colOff>142875</xdr:colOff>
      <xdr:row>17</xdr:row>
      <xdr:rowOff>98879</xdr:rowOff>
    </xdr:to>
    <xdr:sp macro="" textlink="">
      <xdr:nvSpPr>
        <xdr:cNvPr id="139" name="フローチャート: 判断 138"/>
        <xdr:cNvSpPr/>
      </xdr:nvSpPr>
      <xdr:spPr>
        <a:xfrm>
          <a:off x="13843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83656</xdr:rowOff>
    </xdr:from>
    <xdr:ext cx="762000" cy="259045"/>
    <xdr:sp macro="" textlink="">
      <xdr:nvSpPr>
        <xdr:cNvPr id="140" name="テキスト ボックス 139"/>
        <xdr:cNvSpPr txBox="1"/>
      </xdr:nvSpPr>
      <xdr:spPr>
        <a:xfrm>
          <a:off x="13512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41" name="フローチャート: 判断 140"/>
        <xdr:cNvSpPr/>
      </xdr:nvSpPr>
      <xdr:spPr>
        <a:xfrm>
          <a:off x="12954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61884</xdr:rowOff>
    </xdr:from>
    <xdr:ext cx="762000" cy="259045"/>
    <xdr:sp macro="" textlink="">
      <xdr:nvSpPr>
        <xdr:cNvPr id="142" name="テキスト ボックス 141"/>
        <xdr:cNvSpPr txBox="1"/>
      </xdr:nvSpPr>
      <xdr:spPr>
        <a:xfrm>
          <a:off x="12623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97971</xdr:rowOff>
    </xdr:from>
    <xdr:to>
      <xdr:col>82</xdr:col>
      <xdr:colOff>158750</xdr:colOff>
      <xdr:row>15</xdr:row>
      <xdr:rowOff>28121</xdr:rowOff>
    </xdr:to>
    <xdr:sp macro="" textlink="">
      <xdr:nvSpPr>
        <xdr:cNvPr id="148" name="楕円 147"/>
        <xdr:cNvSpPr/>
      </xdr:nvSpPr>
      <xdr:spPr>
        <a:xfrm>
          <a:off x="164592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114498</xdr:rowOff>
    </xdr:from>
    <xdr:ext cx="762000" cy="259045"/>
    <xdr:sp macro="" textlink="">
      <xdr:nvSpPr>
        <xdr:cNvPr id="149" name="物件費該当値テキスト"/>
        <xdr:cNvSpPr txBox="1"/>
      </xdr:nvSpPr>
      <xdr:spPr>
        <a:xfrm>
          <a:off x="165989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141514</xdr:rowOff>
    </xdr:from>
    <xdr:to>
      <xdr:col>78</xdr:col>
      <xdr:colOff>120650</xdr:colOff>
      <xdr:row>15</xdr:row>
      <xdr:rowOff>71664</xdr:rowOff>
    </xdr:to>
    <xdr:sp macro="" textlink="">
      <xdr:nvSpPr>
        <xdr:cNvPr id="150" name="楕円 149"/>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81841</xdr:rowOff>
    </xdr:from>
    <xdr:ext cx="736600" cy="259045"/>
    <xdr:sp macro="" textlink="">
      <xdr:nvSpPr>
        <xdr:cNvPr id="151" name="テキスト ボックス 150"/>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130629</xdr:rowOff>
    </xdr:from>
    <xdr:to>
      <xdr:col>74</xdr:col>
      <xdr:colOff>31750</xdr:colOff>
      <xdr:row>15</xdr:row>
      <xdr:rowOff>60779</xdr:rowOff>
    </xdr:to>
    <xdr:sp macro="" textlink="">
      <xdr:nvSpPr>
        <xdr:cNvPr id="152" name="楕円 151"/>
        <xdr:cNvSpPr/>
      </xdr:nvSpPr>
      <xdr:spPr>
        <a:xfrm>
          <a:off x="14732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70956</xdr:rowOff>
    </xdr:from>
    <xdr:ext cx="762000" cy="259045"/>
    <xdr:sp macro="" textlink="">
      <xdr:nvSpPr>
        <xdr:cNvPr id="153" name="テキスト ボックス 152"/>
        <xdr:cNvSpPr txBox="1"/>
      </xdr:nvSpPr>
      <xdr:spPr>
        <a:xfrm>
          <a:off x="14401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2721</xdr:rowOff>
    </xdr:from>
    <xdr:to>
      <xdr:col>69</xdr:col>
      <xdr:colOff>142875</xdr:colOff>
      <xdr:row>15</xdr:row>
      <xdr:rowOff>104321</xdr:rowOff>
    </xdr:to>
    <xdr:sp macro="" textlink="">
      <xdr:nvSpPr>
        <xdr:cNvPr id="154" name="楕円 153"/>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114498</xdr:rowOff>
    </xdr:from>
    <xdr:ext cx="762000" cy="259045"/>
    <xdr:sp macro="" textlink="">
      <xdr:nvSpPr>
        <xdr:cNvPr id="155" name="テキスト ボックス 154"/>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56" name="楕円 155"/>
        <xdr:cNvSpPr/>
      </xdr:nvSpPr>
      <xdr:spPr>
        <a:xfrm>
          <a:off x="12954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57" name="テキスト ボックス 156"/>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本市財政を圧迫する最も大きな要因であり、類似団体</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平均を大きく上回っている。経常収支比率は前年度より</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1.6</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ポイント改善しているが、経常支出は約</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億円増となっている。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障がい児通所事業費が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0.9</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億円の増（前年度比＋</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17.8</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％）となり毎年同程度の割合で増加している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ことが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上昇要因</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その他の扶助費に係る支出も依然高止まりしており、支出抑制に有効な対策もなく、苦慮している状況である。扶助費の適正な給付を徹底し、市単独で実施している事業についての見直しも視野に入れることで、支出の抑制を図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78015</xdr:rowOff>
    </xdr:from>
    <xdr:to>
      <xdr:col>24</xdr:col>
      <xdr:colOff>25400</xdr:colOff>
      <xdr:row>61</xdr:row>
      <xdr:rowOff>80735</xdr:rowOff>
    </xdr:to>
    <xdr:cxnSp macro="">
      <xdr:nvCxnSpPr>
        <xdr:cNvPr id="192" name="直線コネクタ 191"/>
        <xdr:cNvCxnSpPr/>
      </xdr:nvCxnSpPr>
      <xdr:spPr>
        <a:xfrm flipV="1">
          <a:off x="3987800" y="10365015"/>
          <a:ext cx="838200" cy="17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80735</xdr:rowOff>
    </xdr:from>
    <xdr:to>
      <xdr:col>19</xdr:col>
      <xdr:colOff>187325</xdr:colOff>
      <xdr:row>62</xdr:row>
      <xdr:rowOff>29028</xdr:rowOff>
    </xdr:to>
    <xdr:cxnSp macro="">
      <xdr:nvCxnSpPr>
        <xdr:cNvPr id="195" name="直線コネクタ 194"/>
        <xdr:cNvCxnSpPr/>
      </xdr:nvCxnSpPr>
      <xdr:spPr>
        <a:xfrm flipV="1">
          <a:off x="3098800" y="105391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96" name="フローチャート: 判断 195"/>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97" name="テキスト ボックス 196"/>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146050</xdr:rowOff>
    </xdr:from>
    <xdr:to>
      <xdr:col>15</xdr:col>
      <xdr:colOff>98425</xdr:colOff>
      <xdr:row>62</xdr:row>
      <xdr:rowOff>29028</xdr:rowOff>
    </xdr:to>
    <xdr:cxnSp macro="">
      <xdr:nvCxnSpPr>
        <xdr:cNvPr id="198" name="直線コネクタ 197"/>
        <xdr:cNvCxnSpPr/>
      </xdr:nvCxnSpPr>
      <xdr:spPr>
        <a:xfrm>
          <a:off x="2209800" y="106045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100693</xdr:rowOff>
    </xdr:from>
    <xdr:to>
      <xdr:col>15</xdr:col>
      <xdr:colOff>149225</xdr:colOff>
      <xdr:row>56</xdr:row>
      <xdr:rowOff>30843</xdr:rowOff>
    </xdr:to>
    <xdr:sp macro="" textlink="">
      <xdr:nvSpPr>
        <xdr:cNvPr id="199" name="フローチャート: 判断 198"/>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00" name="テキスト ボックス 199"/>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146050</xdr:rowOff>
    </xdr:from>
    <xdr:to>
      <xdr:col>11</xdr:col>
      <xdr:colOff>9525</xdr:colOff>
      <xdr:row>61</xdr:row>
      <xdr:rowOff>156935</xdr:rowOff>
    </xdr:to>
    <xdr:cxnSp macro="">
      <xdr:nvCxnSpPr>
        <xdr:cNvPr id="201" name="直線コネクタ 200"/>
        <xdr:cNvCxnSpPr/>
      </xdr:nvCxnSpPr>
      <xdr:spPr>
        <a:xfrm flipV="1">
          <a:off x="1320800" y="10604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204" name="フローチャート: 判断 203"/>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205" name="テキスト ボックス 204"/>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27215</xdr:rowOff>
    </xdr:from>
    <xdr:to>
      <xdr:col>24</xdr:col>
      <xdr:colOff>76200</xdr:colOff>
      <xdr:row>60</xdr:row>
      <xdr:rowOff>128815</xdr:rowOff>
    </xdr:to>
    <xdr:sp macro="" textlink="">
      <xdr:nvSpPr>
        <xdr:cNvPr id="211" name="楕円 210"/>
        <xdr:cNvSpPr/>
      </xdr:nvSpPr>
      <xdr:spPr>
        <a:xfrm>
          <a:off x="47752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170742</xdr:rowOff>
    </xdr:from>
    <xdr:ext cx="762000" cy="259045"/>
    <xdr:sp macro="" textlink="">
      <xdr:nvSpPr>
        <xdr:cNvPr id="212" name="扶助費該当値テキスト"/>
        <xdr:cNvSpPr txBox="1"/>
      </xdr:nvSpPr>
      <xdr:spPr>
        <a:xfrm>
          <a:off x="49149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29935</xdr:rowOff>
    </xdr:from>
    <xdr:to>
      <xdr:col>20</xdr:col>
      <xdr:colOff>38100</xdr:colOff>
      <xdr:row>61</xdr:row>
      <xdr:rowOff>131535</xdr:rowOff>
    </xdr:to>
    <xdr:sp macro="" textlink="">
      <xdr:nvSpPr>
        <xdr:cNvPr id="213" name="楕円 212"/>
        <xdr:cNvSpPr/>
      </xdr:nvSpPr>
      <xdr:spPr>
        <a:xfrm>
          <a:off x="3937000" y="104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116312</xdr:rowOff>
    </xdr:from>
    <xdr:ext cx="736600" cy="259045"/>
    <xdr:sp macro="" textlink="">
      <xdr:nvSpPr>
        <xdr:cNvPr id="214" name="テキスト ボックス 213"/>
        <xdr:cNvSpPr txBox="1"/>
      </xdr:nvSpPr>
      <xdr:spPr>
        <a:xfrm>
          <a:off x="3606800" y="1057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149678</xdr:rowOff>
    </xdr:from>
    <xdr:to>
      <xdr:col>15</xdr:col>
      <xdr:colOff>149225</xdr:colOff>
      <xdr:row>62</xdr:row>
      <xdr:rowOff>79828</xdr:rowOff>
    </xdr:to>
    <xdr:sp macro="" textlink="">
      <xdr:nvSpPr>
        <xdr:cNvPr id="215" name="楕円 214"/>
        <xdr:cNvSpPr/>
      </xdr:nvSpPr>
      <xdr:spPr>
        <a:xfrm>
          <a:off x="3048000" y="1060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64605</xdr:rowOff>
    </xdr:from>
    <xdr:ext cx="762000" cy="259045"/>
    <xdr:sp macro="" textlink="">
      <xdr:nvSpPr>
        <xdr:cNvPr id="216" name="テキスト ボックス 215"/>
        <xdr:cNvSpPr txBox="1"/>
      </xdr:nvSpPr>
      <xdr:spPr>
        <a:xfrm>
          <a:off x="2717800" y="1069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95250</xdr:rowOff>
    </xdr:from>
    <xdr:to>
      <xdr:col>11</xdr:col>
      <xdr:colOff>60325</xdr:colOff>
      <xdr:row>62</xdr:row>
      <xdr:rowOff>25400</xdr:rowOff>
    </xdr:to>
    <xdr:sp macro="" textlink="">
      <xdr:nvSpPr>
        <xdr:cNvPr id="217" name="楕円 216"/>
        <xdr:cNvSpPr/>
      </xdr:nvSpPr>
      <xdr:spPr>
        <a:xfrm>
          <a:off x="2159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10177</xdr:rowOff>
    </xdr:from>
    <xdr:ext cx="762000" cy="259045"/>
    <xdr:sp macro="" textlink="">
      <xdr:nvSpPr>
        <xdr:cNvPr id="218" name="テキスト ボックス 217"/>
        <xdr:cNvSpPr txBox="1"/>
      </xdr:nvSpPr>
      <xdr:spPr>
        <a:xfrm>
          <a:off x="1828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106135</xdr:rowOff>
    </xdr:from>
    <xdr:to>
      <xdr:col>6</xdr:col>
      <xdr:colOff>171450</xdr:colOff>
      <xdr:row>62</xdr:row>
      <xdr:rowOff>36285</xdr:rowOff>
    </xdr:to>
    <xdr:sp macro="" textlink="">
      <xdr:nvSpPr>
        <xdr:cNvPr id="219" name="楕円 218"/>
        <xdr:cNvSpPr/>
      </xdr:nvSpPr>
      <xdr:spPr>
        <a:xfrm>
          <a:off x="1270000" y="1056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62</xdr:row>
      <xdr:rowOff>21062</xdr:rowOff>
    </xdr:from>
    <xdr:ext cx="762000" cy="259045"/>
    <xdr:sp macro="" textlink="">
      <xdr:nvSpPr>
        <xdr:cNvPr id="220" name="テキスト ボックス 219"/>
        <xdr:cNvSpPr txBox="1"/>
      </xdr:nvSpPr>
      <xdr:spPr>
        <a:xfrm>
          <a:off x="939800" y="1065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cs typeface="+mn-cs"/>
            </a:rPr>
            <a:t>その他に係る経常収支比率が類似団体平均を上回っているのは、繰出金の増加が主な要因である。令和</a:t>
          </a:r>
          <a:r>
            <a:rPr lang="en-US" altLang="ja-JP" sz="11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cs typeface="+mn-cs"/>
            </a:rPr>
            <a:t>3</a:t>
          </a:r>
          <a:r>
            <a:rPr lang="ja-JP" altLang="en-US" sz="11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cs typeface="+mn-cs"/>
            </a:rPr>
            <a:t>年度は新型コロナウイルス感染症の影響による受診控え等により微増にとどまっているが、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急速に進む高齢化により、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国民健康保険、</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介護保険、後期高齢者医療保険事業への繰出金が増加</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傾向である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。医療及び介護の給付抑制に結びつくような健康増進事業に積極的に取り組む。</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59</xdr:row>
      <xdr:rowOff>46990</xdr:rowOff>
    </xdr:to>
    <xdr:cxnSp macro="">
      <xdr:nvCxnSpPr>
        <xdr:cNvPr id="248" name="直線コネクタ 247"/>
        <xdr:cNvCxnSpPr/>
      </xdr:nvCxnSpPr>
      <xdr:spPr>
        <a:xfrm flipV="1">
          <a:off x="16510000" y="917194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19067</xdr:rowOff>
    </xdr:from>
    <xdr:ext cx="762000" cy="259045"/>
    <xdr:sp macro="" textlink="">
      <xdr:nvSpPr>
        <xdr:cNvPr id="249" name="その他最小値テキスト"/>
        <xdr:cNvSpPr txBox="1"/>
      </xdr:nvSpPr>
      <xdr:spPr>
        <a:xfrm>
          <a:off x="16598900" y="1013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46990</xdr:rowOff>
    </xdr:from>
    <xdr:to>
      <xdr:col>82</xdr:col>
      <xdr:colOff>196850</xdr:colOff>
      <xdr:row>59</xdr:row>
      <xdr:rowOff>46990</xdr:rowOff>
    </xdr:to>
    <xdr:cxnSp macro="">
      <xdr:nvCxnSpPr>
        <xdr:cNvPr id="250" name="直線コネクタ 249"/>
        <xdr:cNvCxnSpPr/>
      </xdr:nvCxnSpPr>
      <xdr:spPr>
        <a:xfrm>
          <a:off x="16421100" y="1016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51"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2" name="直線コネクタ 251"/>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153670</xdr:rowOff>
    </xdr:from>
    <xdr:to>
      <xdr:col>82</xdr:col>
      <xdr:colOff>107950</xdr:colOff>
      <xdr:row>58</xdr:row>
      <xdr:rowOff>66040</xdr:rowOff>
    </xdr:to>
    <xdr:cxnSp macro="">
      <xdr:nvCxnSpPr>
        <xdr:cNvPr id="253" name="直線コネクタ 252"/>
        <xdr:cNvCxnSpPr/>
      </xdr:nvCxnSpPr>
      <xdr:spPr>
        <a:xfrm flipV="1">
          <a:off x="15671800" y="99263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142257</xdr:rowOff>
    </xdr:from>
    <xdr:ext cx="762000" cy="259045"/>
    <xdr:sp macro="" textlink="">
      <xdr:nvSpPr>
        <xdr:cNvPr id="254" name="その他平均値テキスト"/>
        <xdr:cNvSpPr txBox="1"/>
      </xdr:nvSpPr>
      <xdr:spPr>
        <a:xfrm>
          <a:off x="16598900" y="940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125730</xdr:rowOff>
    </xdr:from>
    <xdr:to>
      <xdr:col>82</xdr:col>
      <xdr:colOff>158750</xdr:colOff>
      <xdr:row>56</xdr:row>
      <xdr:rowOff>55880</xdr:rowOff>
    </xdr:to>
    <xdr:sp macro="" textlink="">
      <xdr:nvSpPr>
        <xdr:cNvPr id="255" name="フローチャート: 判断 254"/>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66040</xdr:rowOff>
    </xdr:from>
    <xdr:to>
      <xdr:col>78</xdr:col>
      <xdr:colOff>69850</xdr:colOff>
      <xdr:row>58</xdr:row>
      <xdr:rowOff>73660</xdr:rowOff>
    </xdr:to>
    <xdr:cxnSp macro="">
      <xdr:nvCxnSpPr>
        <xdr:cNvPr id="256" name="直線コネクタ 255"/>
        <xdr:cNvCxnSpPr/>
      </xdr:nvCxnSpPr>
      <xdr:spPr>
        <a:xfrm flipV="1">
          <a:off x="14782800" y="10010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7" name="フローチャート: 判断 256"/>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58" name="テキスト ボックス 257"/>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73660</xdr:rowOff>
    </xdr:from>
    <xdr:to>
      <xdr:col>73</xdr:col>
      <xdr:colOff>180975</xdr:colOff>
      <xdr:row>60</xdr:row>
      <xdr:rowOff>58420</xdr:rowOff>
    </xdr:to>
    <xdr:cxnSp macro="">
      <xdr:nvCxnSpPr>
        <xdr:cNvPr id="259" name="直線コネクタ 258"/>
        <xdr:cNvCxnSpPr/>
      </xdr:nvCxnSpPr>
      <xdr:spPr>
        <a:xfrm flipV="1">
          <a:off x="13893800" y="1001776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60" name="フローチャート: 判断 259"/>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61" name="テキスト ボックス 260"/>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58420</xdr:rowOff>
    </xdr:from>
    <xdr:to>
      <xdr:col>69</xdr:col>
      <xdr:colOff>92075</xdr:colOff>
      <xdr:row>60</xdr:row>
      <xdr:rowOff>81280</xdr:rowOff>
    </xdr:to>
    <xdr:cxnSp macro="">
      <xdr:nvCxnSpPr>
        <xdr:cNvPr id="262" name="直線コネクタ 261"/>
        <xdr:cNvCxnSpPr/>
      </xdr:nvCxnSpPr>
      <xdr:spPr>
        <a:xfrm flipV="1">
          <a:off x="13004800" y="10345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3" name="フローチャート: 判断 262"/>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4" name="テキスト ボックス 263"/>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5" name="フローチャート: 判断 264"/>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6" name="テキスト ボックス 265"/>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102870</xdr:rowOff>
    </xdr:from>
    <xdr:to>
      <xdr:col>82</xdr:col>
      <xdr:colOff>158750</xdr:colOff>
      <xdr:row>58</xdr:row>
      <xdr:rowOff>33020</xdr:rowOff>
    </xdr:to>
    <xdr:sp macro="" textlink="">
      <xdr:nvSpPr>
        <xdr:cNvPr id="272" name="楕円 271"/>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74947</xdr:rowOff>
    </xdr:from>
    <xdr:ext cx="762000" cy="259045"/>
    <xdr:sp macro="" textlink="">
      <xdr:nvSpPr>
        <xdr:cNvPr id="273" name="その他該当値テキスト"/>
        <xdr:cNvSpPr txBox="1"/>
      </xdr:nvSpPr>
      <xdr:spPr>
        <a:xfrm>
          <a:off x="16598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xdr:rowOff>
    </xdr:from>
    <xdr:to>
      <xdr:col>78</xdr:col>
      <xdr:colOff>120650</xdr:colOff>
      <xdr:row>58</xdr:row>
      <xdr:rowOff>116840</xdr:rowOff>
    </xdr:to>
    <xdr:sp macro="" textlink="">
      <xdr:nvSpPr>
        <xdr:cNvPr id="274" name="楕円 273"/>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101617</xdr:rowOff>
    </xdr:from>
    <xdr:ext cx="736600" cy="259045"/>
    <xdr:sp macro="" textlink="">
      <xdr:nvSpPr>
        <xdr:cNvPr id="275" name="テキスト ボックス 274"/>
        <xdr:cNvSpPr txBox="1"/>
      </xdr:nvSpPr>
      <xdr:spPr>
        <a:xfrm>
          <a:off x="15290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22860</xdr:rowOff>
    </xdr:from>
    <xdr:to>
      <xdr:col>74</xdr:col>
      <xdr:colOff>31750</xdr:colOff>
      <xdr:row>58</xdr:row>
      <xdr:rowOff>124460</xdr:rowOff>
    </xdr:to>
    <xdr:sp macro="" textlink="">
      <xdr:nvSpPr>
        <xdr:cNvPr id="276" name="楕円 275"/>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109237</xdr:rowOff>
    </xdr:from>
    <xdr:ext cx="762000" cy="259045"/>
    <xdr:sp macro="" textlink="">
      <xdr:nvSpPr>
        <xdr:cNvPr id="277" name="テキスト ボックス 276"/>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xdr:rowOff>
    </xdr:from>
    <xdr:to>
      <xdr:col>69</xdr:col>
      <xdr:colOff>142875</xdr:colOff>
      <xdr:row>60</xdr:row>
      <xdr:rowOff>109220</xdr:rowOff>
    </xdr:to>
    <xdr:sp macro="" textlink="">
      <xdr:nvSpPr>
        <xdr:cNvPr id="278" name="楕円 277"/>
        <xdr:cNvSpPr/>
      </xdr:nvSpPr>
      <xdr:spPr>
        <a:xfrm>
          <a:off x="13843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93997</xdr:rowOff>
    </xdr:from>
    <xdr:ext cx="762000" cy="259045"/>
    <xdr:sp macro="" textlink="">
      <xdr:nvSpPr>
        <xdr:cNvPr id="279" name="テキスト ボックス 278"/>
        <xdr:cNvSpPr txBox="1"/>
      </xdr:nvSpPr>
      <xdr:spPr>
        <a:xfrm>
          <a:off x="13512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30480</xdr:rowOff>
    </xdr:from>
    <xdr:to>
      <xdr:col>65</xdr:col>
      <xdr:colOff>53975</xdr:colOff>
      <xdr:row>60</xdr:row>
      <xdr:rowOff>132080</xdr:rowOff>
    </xdr:to>
    <xdr:sp macro="" textlink="">
      <xdr:nvSpPr>
        <xdr:cNvPr id="280" name="楕円 279"/>
        <xdr:cNvSpPr/>
      </xdr:nvSpPr>
      <xdr:spPr>
        <a:xfrm>
          <a:off x="12954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116857</xdr:rowOff>
    </xdr:from>
    <xdr:ext cx="762000" cy="259045"/>
    <xdr:sp macro="" textlink="">
      <xdr:nvSpPr>
        <xdr:cNvPr id="281" name="テキスト ボックス 280"/>
        <xdr:cNvSpPr txBox="1"/>
      </xdr:nvSpPr>
      <xdr:spPr>
        <a:xfrm>
          <a:off x="12623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補助費等の経常支出のうち</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割を占める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下水道事業</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会計への補助が前年度との比較で</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0.7</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億円減となったことが大きな要因となり、</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0.7</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ポイントの改善となった。類似団体平均を下回っているのは、</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本市に関係する一部事務組合等への負担金が他市町村と比較しても小規模</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年度決算額で</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であることが要因である。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6" name="直線コネクタ 305"/>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7"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8" name="直線コネクタ 307"/>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0" name="直線コネクタ 30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19558</xdr:rowOff>
    </xdr:from>
    <xdr:to>
      <xdr:col>82</xdr:col>
      <xdr:colOff>107950</xdr:colOff>
      <xdr:row>35</xdr:row>
      <xdr:rowOff>51562</xdr:rowOff>
    </xdr:to>
    <xdr:cxnSp macro="">
      <xdr:nvCxnSpPr>
        <xdr:cNvPr id="311" name="直線コネクタ 310"/>
        <xdr:cNvCxnSpPr/>
      </xdr:nvCxnSpPr>
      <xdr:spPr>
        <a:xfrm flipV="1">
          <a:off x="15671800" y="602030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2"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3" name="フローチャート: 判断 312"/>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51562</xdr:rowOff>
    </xdr:from>
    <xdr:to>
      <xdr:col>78</xdr:col>
      <xdr:colOff>69850</xdr:colOff>
      <xdr:row>35</xdr:row>
      <xdr:rowOff>65278</xdr:rowOff>
    </xdr:to>
    <xdr:cxnSp macro="">
      <xdr:nvCxnSpPr>
        <xdr:cNvPr id="314" name="直線コネクタ 313"/>
        <xdr:cNvCxnSpPr/>
      </xdr:nvCxnSpPr>
      <xdr:spPr>
        <a:xfrm flipV="1">
          <a:off x="14782800" y="60523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6" name="テキスト ボックス 315"/>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17272</xdr:rowOff>
    </xdr:from>
    <xdr:to>
      <xdr:col>73</xdr:col>
      <xdr:colOff>180975</xdr:colOff>
      <xdr:row>35</xdr:row>
      <xdr:rowOff>65278</xdr:rowOff>
    </xdr:to>
    <xdr:cxnSp macro="">
      <xdr:nvCxnSpPr>
        <xdr:cNvPr id="317" name="直線コネクタ 316"/>
        <xdr:cNvCxnSpPr/>
      </xdr:nvCxnSpPr>
      <xdr:spPr>
        <a:xfrm>
          <a:off x="13893800" y="5846572"/>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9" name="テキスト ボックス 318"/>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17272</xdr:rowOff>
    </xdr:from>
    <xdr:to>
      <xdr:col>69</xdr:col>
      <xdr:colOff>92075</xdr:colOff>
      <xdr:row>34</xdr:row>
      <xdr:rowOff>21844</xdr:rowOff>
    </xdr:to>
    <xdr:cxnSp macro="">
      <xdr:nvCxnSpPr>
        <xdr:cNvPr id="320" name="直線コネクタ 319"/>
        <xdr:cNvCxnSpPr/>
      </xdr:nvCxnSpPr>
      <xdr:spPr>
        <a:xfrm flipV="1">
          <a:off x="13004800" y="58465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4" name="テキスト ボックス 323"/>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140208</xdr:rowOff>
    </xdr:from>
    <xdr:to>
      <xdr:col>82</xdr:col>
      <xdr:colOff>158750</xdr:colOff>
      <xdr:row>35</xdr:row>
      <xdr:rowOff>70358</xdr:rowOff>
    </xdr:to>
    <xdr:sp macro="" textlink="">
      <xdr:nvSpPr>
        <xdr:cNvPr id="330" name="楕円 329"/>
        <xdr:cNvSpPr/>
      </xdr:nvSpPr>
      <xdr:spPr>
        <a:xfrm>
          <a:off x="164592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156735</xdr:rowOff>
    </xdr:from>
    <xdr:ext cx="762000" cy="259045"/>
    <xdr:sp macro="" textlink="">
      <xdr:nvSpPr>
        <xdr:cNvPr id="331" name="補助費等該当値テキスト"/>
        <xdr:cNvSpPr txBox="1"/>
      </xdr:nvSpPr>
      <xdr:spPr>
        <a:xfrm>
          <a:off x="16598900" y="581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762</xdr:rowOff>
    </xdr:from>
    <xdr:to>
      <xdr:col>78</xdr:col>
      <xdr:colOff>120650</xdr:colOff>
      <xdr:row>35</xdr:row>
      <xdr:rowOff>102362</xdr:rowOff>
    </xdr:to>
    <xdr:sp macro="" textlink="">
      <xdr:nvSpPr>
        <xdr:cNvPr id="332" name="楕円 331"/>
        <xdr:cNvSpPr/>
      </xdr:nvSpPr>
      <xdr:spPr>
        <a:xfrm>
          <a:off x="15621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112539</xdr:rowOff>
    </xdr:from>
    <xdr:ext cx="736600" cy="259045"/>
    <xdr:sp macro="" textlink="">
      <xdr:nvSpPr>
        <xdr:cNvPr id="333" name="テキスト ボックス 332"/>
        <xdr:cNvSpPr txBox="1"/>
      </xdr:nvSpPr>
      <xdr:spPr>
        <a:xfrm>
          <a:off x="15290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14478</xdr:rowOff>
    </xdr:from>
    <xdr:to>
      <xdr:col>74</xdr:col>
      <xdr:colOff>31750</xdr:colOff>
      <xdr:row>35</xdr:row>
      <xdr:rowOff>116078</xdr:rowOff>
    </xdr:to>
    <xdr:sp macro="" textlink="">
      <xdr:nvSpPr>
        <xdr:cNvPr id="334" name="楕円 333"/>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35" name="テキスト ボックス 334"/>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137922</xdr:rowOff>
    </xdr:from>
    <xdr:to>
      <xdr:col>69</xdr:col>
      <xdr:colOff>142875</xdr:colOff>
      <xdr:row>34</xdr:row>
      <xdr:rowOff>68072</xdr:rowOff>
    </xdr:to>
    <xdr:sp macro="" textlink="">
      <xdr:nvSpPr>
        <xdr:cNvPr id="336" name="楕円 335"/>
        <xdr:cNvSpPr/>
      </xdr:nvSpPr>
      <xdr:spPr>
        <a:xfrm>
          <a:off x="13843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78249</xdr:rowOff>
    </xdr:from>
    <xdr:ext cx="762000" cy="259045"/>
    <xdr:sp macro="" textlink="">
      <xdr:nvSpPr>
        <xdr:cNvPr id="337" name="テキスト ボックス 336"/>
        <xdr:cNvSpPr txBox="1"/>
      </xdr:nvSpPr>
      <xdr:spPr>
        <a:xfrm>
          <a:off x="13512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142494</xdr:rowOff>
    </xdr:from>
    <xdr:to>
      <xdr:col>65</xdr:col>
      <xdr:colOff>53975</xdr:colOff>
      <xdr:row>34</xdr:row>
      <xdr:rowOff>72644</xdr:rowOff>
    </xdr:to>
    <xdr:sp macro="" textlink="">
      <xdr:nvSpPr>
        <xdr:cNvPr id="338" name="楕円 337"/>
        <xdr:cNvSpPr/>
      </xdr:nvSpPr>
      <xdr:spPr>
        <a:xfrm>
          <a:off x="12954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82821</xdr:rowOff>
    </xdr:from>
    <xdr:ext cx="762000" cy="259045"/>
    <xdr:sp macro="" textlink="">
      <xdr:nvSpPr>
        <xdr:cNvPr id="339" name="テキスト ボックス 338"/>
        <xdr:cNvSpPr txBox="1"/>
      </xdr:nvSpPr>
      <xdr:spPr>
        <a:xfrm>
          <a:off x="12623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経常収支比率は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0.5</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ポイント改善しているが、大型の建設事業の財源とした地方債の償還が令和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年度から順次開始しており、元利償還金が増加（元金＋</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71</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百万円、利子△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百万円）した</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年度以降も増加見込みであり、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今後、非常に厳しい財政運営となることが予想される。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地方債の発行と償還のバランスを考慮しながら、事業の取捨選択を厳格に行っていく。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7" name="直線コネクタ 366"/>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68"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69" name="直線コネクタ 368"/>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0"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1" name="直線コネクタ 370"/>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119380</xdr:rowOff>
    </xdr:from>
    <xdr:to>
      <xdr:col>24</xdr:col>
      <xdr:colOff>25400</xdr:colOff>
      <xdr:row>76</xdr:row>
      <xdr:rowOff>157480</xdr:rowOff>
    </xdr:to>
    <xdr:cxnSp macro="">
      <xdr:nvCxnSpPr>
        <xdr:cNvPr id="372" name="直線コネクタ 371"/>
        <xdr:cNvCxnSpPr/>
      </xdr:nvCxnSpPr>
      <xdr:spPr>
        <a:xfrm flipV="1">
          <a:off x="3987800" y="131495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3"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4" name="フローチャート: 判断 373"/>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76</xdr:row>
      <xdr:rowOff>157480</xdr:rowOff>
    </xdr:to>
    <xdr:cxnSp macro="">
      <xdr:nvCxnSpPr>
        <xdr:cNvPr id="375" name="直線コネクタ 374"/>
        <xdr:cNvCxnSpPr/>
      </xdr:nvCxnSpPr>
      <xdr:spPr>
        <a:xfrm>
          <a:off x="3098800" y="131800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76" name="フローチャート: 判断 375"/>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77" name="テキスト ボックス 376"/>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77</xdr:row>
      <xdr:rowOff>31750</xdr:rowOff>
    </xdr:to>
    <xdr:cxnSp macro="">
      <xdr:nvCxnSpPr>
        <xdr:cNvPr id="378" name="直線コネクタ 377"/>
        <xdr:cNvCxnSpPr/>
      </xdr:nvCxnSpPr>
      <xdr:spPr>
        <a:xfrm flipV="1">
          <a:off x="2209800" y="131800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9" name="フローチャート: 判断 378"/>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0" name="テキスト ボックス 379"/>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31750</xdr:rowOff>
    </xdr:from>
    <xdr:to>
      <xdr:col>11</xdr:col>
      <xdr:colOff>9525</xdr:colOff>
      <xdr:row>77</xdr:row>
      <xdr:rowOff>107950</xdr:rowOff>
    </xdr:to>
    <xdr:cxnSp macro="">
      <xdr:nvCxnSpPr>
        <xdr:cNvPr id="381" name="直線コネクタ 380"/>
        <xdr:cNvCxnSpPr/>
      </xdr:nvCxnSpPr>
      <xdr:spPr>
        <a:xfrm flipV="1">
          <a:off x="1320800" y="1323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80011</xdr:rowOff>
    </xdr:from>
    <xdr:to>
      <xdr:col>11</xdr:col>
      <xdr:colOff>60325</xdr:colOff>
      <xdr:row>78</xdr:row>
      <xdr:rowOff>10161</xdr:rowOff>
    </xdr:to>
    <xdr:sp macro="" textlink="">
      <xdr:nvSpPr>
        <xdr:cNvPr id="382" name="フローチャート: 判断 381"/>
        <xdr:cNvSpPr/>
      </xdr:nvSpPr>
      <xdr:spPr>
        <a:xfrm>
          <a:off x="2159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166388</xdr:rowOff>
    </xdr:from>
    <xdr:ext cx="762000" cy="259045"/>
    <xdr:sp macro="" textlink="">
      <xdr:nvSpPr>
        <xdr:cNvPr id="383" name="テキスト ボックス 382"/>
        <xdr:cNvSpPr txBox="1"/>
      </xdr:nvSpPr>
      <xdr:spPr>
        <a:xfrm>
          <a:off x="1828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384" name="フローチャート: 判断 383"/>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17797</xdr:rowOff>
    </xdr:from>
    <xdr:ext cx="762000" cy="259045"/>
    <xdr:sp macro="" textlink="">
      <xdr:nvSpPr>
        <xdr:cNvPr id="385" name="テキスト ボックス 384"/>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91" name="楕円 390"/>
        <xdr:cNvSpPr/>
      </xdr:nvSpPr>
      <xdr:spPr>
        <a:xfrm>
          <a:off x="4775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85107</xdr:rowOff>
    </xdr:from>
    <xdr:ext cx="762000" cy="259045"/>
    <xdr:sp macro="" textlink="">
      <xdr:nvSpPr>
        <xdr:cNvPr id="392" name="公債費該当値テキスト"/>
        <xdr:cNvSpPr txBox="1"/>
      </xdr:nvSpPr>
      <xdr:spPr>
        <a:xfrm>
          <a:off x="4914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106680</xdr:rowOff>
    </xdr:from>
    <xdr:to>
      <xdr:col>20</xdr:col>
      <xdr:colOff>38100</xdr:colOff>
      <xdr:row>77</xdr:row>
      <xdr:rowOff>36830</xdr:rowOff>
    </xdr:to>
    <xdr:sp macro="" textlink="">
      <xdr:nvSpPr>
        <xdr:cNvPr id="393" name="楕円 392"/>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94" name="テキスト ボックス 393"/>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95" name="楕円 394"/>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96" name="テキスト ボックス 395"/>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152400</xdr:rowOff>
    </xdr:from>
    <xdr:to>
      <xdr:col>11</xdr:col>
      <xdr:colOff>60325</xdr:colOff>
      <xdr:row>77</xdr:row>
      <xdr:rowOff>82550</xdr:rowOff>
    </xdr:to>
    <xdr:sp macro="" textlink="">
      <xdr:nvSpPr>
        <xdr:cNvPr id="397" name="楕円 396"/>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98" name="テキスト ボックス 397"/>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57150</xdr:rowOff>
    </xdr:from>
    <xdr:to>
      <xdr:col>6</xdr:col>
      <xdr:colOff>171450</xdr:colOff>
      <xdr:row>77</xdr:row>
      <xdr:rowOff>158750</xdr:rowOff>
    </xdr:to>
    <xdr:sp macro="" textlink="">
      <xdr:nvSpPr>
        <xdr:cNvPr id="399" name="楕円 398"/>
        <xdr:cNvSpPr/>
      </xdr:nvSpPr>
      <xdr:spPr>
        <a:xfrm>
          <a:off x="1270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168927</xdr:rowOff>
    </xdr:from>
    <xdr:ext cx="762000" cy="259045"/>
    <xdr:sp macro="" textlink="">
      <xdr:nvSpPr>
        <xdr:cNvPr id="400" name="テキスト ボックス 399"/>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公債費以外の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経常収支比率は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4.4</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ポイント改善し</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新型コロナウイルス感染症対策により経常的な支出を抑えたことが要因のひとつに挙げられる。公債費以外の要素についても、扶助費、繰出金が経常収支比率を押し上げていることから、</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今後は当該項目について</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適正な支出に努め</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6" name="直線コネクタ 425"/>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7" name="公債費以外最小値テキスト"/>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28" name="直線コネクタ 427"/>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29"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0" name="直線コネクタ 429"/>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37846</xdr:rowOff>
    </xdr:from>
    <xdr:to>
      <xdr:col>82</xdr:col>
      <xdr:colOff>107950</xdr:colOff>
      <xdr:row>78</xdr:row>
      <xdr:rowOff>67563</xdr:rowOff>
    </xdr:to>
    <xdr:cxnSp macro="">
      <xdr:nvCxnSpPr>
        <xdr:cNvPr id="431" name="直線コネクタ 430"/>
        <xdr:cNvCxnSpPr/>
      </xdr:nvCxnSpPr>
      <xdr:spPr>
        <a:xfrm flipV="1">
          <a:off x="15671800" y="13239496"/>
          <a:ext cx="8382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2"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3" name="フローチャート: 判断 432"/>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67563</xdr:rowOff>
    </xdr:from>
    <xdr:to>
      <xdr:col>78</xdr:col>
      <xdr:colOff>69850</xdr:colOff>
      <xdr:row>79</xdr:row>
      <xdr:rowOff>42418</xdr:rowOff>
    </xdr:to>
    <xdr:cxnSp macro="">
      <xdr:nvCxnSpPr>
        <xdr:cNvPr id="434" name="直線コネクタ 433"/>
        <xdr:cNvCxnSpPr/>
      </xdr:nvCxnSpPr>
      <xdr:spPr>
        <a:xfrm flipV="1">
          <a:off x="14782800" y="13440663"/>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5" name="フローチャート: 判断 434"/>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6" name="テキスト ボックス 435"/>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42418</xdr:rowOff>
    </xdr:from>
    <xdr:to>
      <xdr:col>73</xdr:col>
      <xdr:colOff>180975</xdr:colOff>
      <xdr:row>79</xdr:row>
      <xdr:rowOff>42418</xdr:rowOff>
    </xdr:to>
    <xdr:cxnSp macro="">
      <xdr:nvCxnSpPr>
        <xdr:cNvPr id="437" name="直線コネクタ 436"/>
        <xdr:cNvCxnSpPr/>
      </xdr:nvCxnSpPr>
      <xdr:spPr>
        <a:xfrm>
          <a:off x="13893800" y="135869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8" name="フローチャート: 判断 437"/>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9" name="テキスト ボックス 438"/>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42418</xdr:rowOff>
    </xdr:from>
    <xdr:to>
      <xdr:col>69</xdr:col>
      <xdr:colOff>92075</xdr:colOff>
      <xdr:row>79</xdr:row>
      <xdr:rowOff>106426</xdr:rowOff>
    </xdr:to>
    <xdr:cxnSp macro="">
      <xdr:nvCxnSpPr>
        <xdr:cNvPr id="440" name="直線コネクタ 439"/>
        <xdr:cNvCxnSpPr/>
      </xdr:nvCxnSpPr>
      <xdr:spPr>
        <a:xfrm flipV="1">
          <a:off x="13004800" y="135869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1" name="フローチャート: 判断 440"/>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42" name="テキスト ボックス 441"/>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3" name="フローチャート: 判断 442"/>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4" name="テキスト ボックス 443"/>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50" name="楕円 449"/>
        <xdr:cNvSpPr/>
      </xdr:nvSpPr>
      <xdr:spPr>
        <a:xfrm>
          <a:off x="16459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3573</xdr:rowOff>
    </xdr:from>
    <xdr:ext cx="762000" cy="259045"/>
    <xdr:sp macro="" textlink="">
      <xdr:nvSpPr>
        <xdr:cNvPr id="451" name="公債費以外該当値テキスト"/>
        <xdr:cNvSpPr txBox="1"/>
      </xdr:nvSpPr>
      <xdr:spPr>
        <a:xfrm>
          <a:off x="16598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xdr:rowOff>
    </xdr:from>
    <xdr:to>
      <xdr:col>78</xdr:col>
      <xdr:colOff>120650</xdr:colOff>
      <xdr:row>78</xdr:row>
      <xdr:rowOff>118363</xdr:rowOff>
    </xdr:to>
    <xdr:sp macro="" textlink="">
      <xdr:nvSpPr>
        <xdr:cNvPr id="452" name="楕円 451"/>
        <xdr:cNvSpPr/>
      </xdr:nvSpPr>
      <xdr:spPr>
        <a:xfrm>
          <a:off x="15621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103140</xdr:rowOff>
    </xdr:from>
    <xdr:ext cx="736600" cy="259045"/>
    <xdr:sp macro="" textlink="">
      <xdr:nvSpPr>
        <xdr:cNvPr id="453" name="テキスト ボックス 452"/>
        <xdr:cNvSpPr txBox="1"/>
      </xdr:nvSpPr>
      <xdr:spPr>
        <a:xfrm>
          <a:off x="15290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163068</xdr:rowOff>
    </xdr:from>
    <xdr:to>
      <xdr:col>74</xdr:col>
      <xdr:colOff>31750</xdr:colOff>
      <xdr:row>79</xdr:row>
      <xdr:rowOff>93218</xdr:rowOff>
    </xdr:to>
    <xdr:sp macro="" textlink="">
      <xdr:nvSpPr>
        <xdr:cNvPr id="454" name="楕円 453"/>
        <xdr:cNvSpPr/>
      </xdr:nvSpPr>
      <xdr:spPr>
        <a:xfrm>
          <a:off x="14732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77995</xdr:rowOff>
    </xdr:from>
    <xdr:ext cx="762000" cy="259045"/>
    <xdr:sp macro="" textlink="">
      <xdr:nvSpPr>
        <xdr:cNvPr id="455" name="テキスト ボックス 454"/>
        <xdr:cNvSpPr txBox="1"/>
      </xdr:nvSpPr>
      <xdr:spPr>
        <a:xfrm>
          <a:off x="14401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163068</xdr:rowOff>
    </xdr:from>
    <xdr:to>
      <xdr:col>69</xdr:col>
      <xdr:colOff>142875</xdr:colOff>
      <xdr:row>79</xdr:row>
      <xdr:rowOff>93218</xdr:rowOff>
    </xdr:to>
    <xdr:sp macro="" textlink="">
      <xdr:nvSpPr>
        <xdr:cNvPr id="456" name="楕円 455"/>
        <xdr:cNvSpPr/>
      </xdr:nvSpPr>
      <xdr:spPr>
        <a:xfrm>
          <a:off x="13843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77995</xdr:rowOff>
    </xdr:from>
    <xdr:ext cx="762000" cy="259045"/>
    <xdr:sp macro="" textlink="">
      <xdr:nvSpPr>
        <xdr:cNvPr id="457" name="テキスト ボックス 456"/>
        <xdr:cNvSpPr txBox="1"/>
      </xdr:nvSpPr>
      <xdr:spPr>
        <a:xfrm>
          <a:off x="13512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55626</xdr:rowOff>
    </xdr:from>
    <xdr:to>
      <xdr:col>65</xdr:col>
      <xdr:colOff>53975</xdr:colOff>
      <xdr:row>79</xdr:row>
      <xdr:rowOff>157226</xdr:rowOff>
    </xdr:to>
    <xdr:sp macro="" textlink="">
      <xdr:nvSpPr>
        <xdr:cNvPr id="458" name="楕円 457"/>
        <xdr:cNvSpPr/>
      </xdr:nvSpPr>
      <xdr:spPr>
        <a:xfrm>
          <a:off x="12954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142003</xdr:rowOff>
    </xdr:from>
    <xdr:ext cx="762000" cy="259045"/>
    <xdr:sp macro="" textlink="">
      <xdr:nvSpPr>
        <xdr:cNvPr id="459" name="テキスト ボックス 458"/>
        <xdr:cNvSpPr txBox="1"/>
      </xdr:nvSpPr>
      <xdr:spPr>
        <a:xfrm>
          <a:off x="12623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93603</xdr:rowOff>
    </xdr:from>
    <xdr:to>
      <xdr:col>29</xdr:col>
      <xdr:colOff>127000</xdr:colOff>
      <xdr:row>18</xdr:row>
      <xdr:rowOff>95627</xdr:rowOff>
    </xdr:to>
    <xdr:cxnSp macro="">
      <xdr:nvCxnSpPr>
        <xdr:cNvPr id="52" name="直線コネクタ 51"/>
        <xdr:cNvCxnSpPr/>
      </xdr:nvCxnSpPr>
      <xdr:spPr bwMode="auto">
        <a:xfrm flipV="1">
          <a:off x="5003800" y="3227328"/>
          <a:ext cx="647700" cy="2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95627</xdr:rowOff>
    </xdr:from>
    <xdr:to>
      <xdr:col>26</xdr:col>
      <xdr:colOff>50800</xdr:colOff>
      <xdr:row>18</xdr:row>
      <xdr:rowOff>105849</xdr:rowOff>
    </xdr:to>
    <xdr:cxnSp macro="">
      <xdr:nvCxnSpPr>
        <xdr:cNvPr id="55" name="直線コネクタ 54"/>
        <xdr:cNvCxnSpPr/>
      </xdr:nvCxnSpPr>
      <xdr:spPr bwMode="auto">
        <a:xfrm flipV="1">
          <a:off x="4305300" y="3229352"/>
          <a:ext cx="698500" cy="10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156058</xdr:rowOff>
    </xdr:from>
    <xdr:to>
      <xdr:col>26</xdr:col>
      <xdr:colOff>101600</xdr:colOff>
      <xdr:row>17</xdr:row>
      <xdr:rowOff>86208</xdr:rowOff>
    </xdr:to>
    <xdr:sp macro="" textlink="">
      <xdr:nvSpPr>
        <xdr:cNvPr id="56" name="フローチャート: 判断 55"/>
        <xdr:cNvSpPr/>
      </xdr:nvSpPr>
      <xdr:spPr bwMode="auto">
        <a:xfrm>
          <a:off x="49530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96385</xdr:rowOff>
    </xdr:from>
    <xdr:ext cx="736600" cy="259045"/>
    <xdr:sp macro="" textlink="">
      <xdr:nvSpPr>
        <xdr:cNvPr id="57" name="テキスト ボックス 56"/>
        <xdr:cNvSpPr txBox="1"/>
      </xdr:nvSpPr>
      <xdr:spPr>
        <a:xfrm>
          <a:off x="4622800" y="2715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105849</xdr:rowOff>
    </xdr:from>
    <xdr:to>
      <xdr:col>22</xdr:col>
      <xdr:colOff>114300</xdr:colOff>
      <xdr:row>18</xdr:row>
      <xdr:rowOff>112397</xdr:rowOff>
    </xdr:to>
    <xdr:cxnSp macro="">
      <xdr:nvCxnSpPr>
        <xdr:cNvPr id="58" name="直線コネクタ 57"/>
        <xdr:cNvCxnSpPr/>
      </xdr:nvCxnSpPr>
      <xdr:spPr bwMode="auto">
        <a:xfrm flipV="1">
          <a:off x="3606800" y="3239574"/>
          <a:ext cx="698500" cy="6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11533</xdr:rowOff>
    </xdr:from>
    <xdr:to>
      <xdr:col>22</xdr:col>
      <xdr:colOff>165100</xdr:colOff>
      <xdr:row>17</xdr:row>
      <xdr:rowOff>113133</xdr:rowOff>
    </xdr:to>
    <xdr:sp macro="" textlink="">
      <xdr:nvSpPr>
        <xdr:cNvPr id="59" name="フローチャート: 判断 58"/>
        <xdr:cNvSpPr/>
      </xdr:nvSpPr>
      <xdr:spPr bwMode="auto">
        <a:xfrm>
          <a:off x="42545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123310</xdr:rowOff>
    </xdr:from>
    <xdr:ext cx="762000" cy="259045"/>
    <xdr:sp macro="" textlink="">
      <xdr:nvSpPr>
        <xdr:cNvPr id="60" name="テキスト ボックス 59"/>
        <xdr:cNvSpPr txBox="1"/>
      </xdr:nvSpPr>
      <xdr:spPr>
        <a:xfrm>
          <a:off x="3924300" y="274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112397</xdr:rowOff>
    </xdr:from>
    <xdr:to>
      <xdr:col>18</xdr:col>
      <xdr:colOff>177800</xdr:colOff>
      <xdr:row>18</xdr:row>
      <xdr:rowOff>130456</xdr:rowOff>
    </xdr:to>
    <xdr:cxnSp macro="">
      <xdr:nvCxnSpPr>
        <xdr:cNvPr id="61" name="直線コネクタ 60"/>
        <xdr:cNvCxnSpPr/>
      </xdr:nvCxnSpPr>
      <xdr:spPr bwMode="auto">
        <a:xfrm flipV="1">
          <a:off x="2908300" y="3246122"/>
          <a:ext cx="698500" cy="18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31944</xdr:rowOff>
    </xdr:from>
    <xdr:to>
      <xdr:col>19</xdr:col>
      <xdr:colOff>38100</xdr:colOff>
      <xdr:row>17</xdr:row>
      <xdr:rowOff>133544</xdr:rowOff>
    </xdr:to>
    <xdr:sp macro="" textlink="">
      <xdr:nvSpPr>
        <xdr:cNvPr id="62" name="フローチャート: 判断 61"/>
        <xdr:cNvSpPr/>
      </xdr:nvSpPr>
      <xdr:spPr bwMode="auto">
        <a:xfrm>
          <a:off x="3556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143721</xdr:rowOff>
    </xdr:from>
    <xdr:ext cx="762000" cy="259045"/>
    <xdr:sp macro="" textlink="">
      <xdr:nvSpPr>
        <xdr:cNvPr id="63" name="テキスト ボックス 62"/>
        <xdr:cNvSpPr txBox="1"/>
      </xdr:nvSpPr>
      <xdr:spPr>
        <a:xfrm>
          <a:off x="32258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49563</xdr:rowOff>
    </xdr:from>
    <xdr:to>
      <xdr:col>15</xdr:col>
      <xdr:colOff>101600</xdr:colOff>
      <xdr:row>17</xdr:row>
      <xdr:rowOff>151163</xdr:rowOff>
    </xdr:to>
    <xdr:sp macro="" textlink="">
      <xdr:nvSpPr>
        <xdr:cNvPr id="64" name="フローチャート: 判断 63"/>
        <xdr:cNvSpPr/>
      </xdr:nvSpPr>
      <xdr:spPr bwMode="auto">
        <a:xfrm>
          <a:off x="2857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161340</xdr:rowOff>
    </xdr:from>
    <xdr:ext cx="762000" cy="259045"/>
    <xdr:sp macro="" textlink="">
      <xdr:nvSpPr>
        <xdr:cNvPr id="65" name="テキスト ボックス 64"/>
        <xdr:cNvSpPr txBox="1"/>
      </xdr:nvSpPr>
      <xdr:spPr>
        <a:xfrm>
          <a:off x="2527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42803</xdr:rowOff>
    </xdr:from>
    <xdr:to>
      <xdr:col>29</xdr:col>
      <xdr:colOff>177800</xdr:colOff>
      <xdr:row>18</xdr:row>
      <xdr:rowOff>144403</xdr:rowOff>
    </xdr:to>
    <xdr:sp macro="" textlink="">
      <xdr:nvSpPr>
        <xdr:cNvPr id="71" name="楕円 70"/>
        <xdr:cNvSpPr/>
      </xdr:nvSpPr>
      <xdr:spPr bwMode="auto">
        <a:xfrm>
          <a:off x="5600700" y="3176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14880</xdr:rowOff>
    </xdr:from>
    <xdr:ext cx="762000" cy="259045"/>
    <xdr:sp macro="" textlink="">
      <xdr:nvSpPr>
        <xdr:cNvPr id="72" name="人口1人当たり決算額の推移該当値テキスト130"/>
        <xdr:cNvSpPr txBox="1"/>
      </xdr:nvSpPr>
      <xdr:spPr>
        <a:xfrm>
          <a:off x="5740400" y="314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44827</xdr:rowOff>
    </xdr:from>
    <xdr:to>
      <xdr:col>26</xdr:col>
      <xdr:colOff>101600</xdr:colOff>
      <xdr:row>18</xdr:row>
      <xdr:rowOff>146427</xdr:rowOff>
    </xdr:to>
    <xdr:sp macro="" textlink="">
      <xdr:nvSpPr>
        <xdr:cNvPr id="73" name="楕円 72"/>
        <xdr:cNvSpPr/>
      </xdr:nvSpPr>
      <xdr:spPr bwMode="auto">
        <a:xfrm>
          <a:off x="4953000" y="3178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131204</xdr:rowOff>
    </xdr:from>
    <xdr:ext cx="736600" cy="259045"/>
    <xdr:sp macro="" textlink="">
      <xdr:nvSpPr>
        <xdr:cNvPr id="74" name="テキスト ボックス 73"/>
        <xdr:cNvSpPr txBox="1"/>
      </xdr:nvSpPr>
      <xdr:spPr>
        <a:xfrm>
          <a:off x="4622800" y="3264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55049</xdr:rowOff>
    </xdr:from>
    <xdr:to>
      <xdr:col>22</xdr:col>
      <xdr:colOff>165100</xdr:colOff>
      <xdr:row>18</xdr:row>
      <xdr:rowOff>156649</xdr:rowOff>
    </xdr:to>
    <xdr:sp macro="" textlink="">
      <xdr:nvSpPr>
        <xdr:cNvPr id="75" name="楕円 74"/>
        <xdr:cNvSpPr/>
      </xdr:nvSpPr>
      <xdr:spPr bwMode="auto">
        <a:xfrm>
          <a:off x="4254500" y="3188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141426</xdr:rowOff>
    </xdr:from>
    <xdr:ext cx="762000" cy="259045"/>
    <xdr:sp macro="" textlink="">
      <xdr:nvSpPr>
        <xdr:cNvPr id="76" name="テキスト ボックス 75"/>
        <xdr:cNvSpPr txBox="1"/>
      </xdr:nvSpPr>
      <xdr:spPr>
        <a:xfrm>
          <a:off x="3924300" y="3275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61597</xdr:rowOff>
    </xdr:from>
    <xdr:to>
      <xdr:col>19</xdr:col>
      <xdr:colOff>38100</xdr:colOff>
      <xdr:row>18</xdr:row>
      <xdr:rowOff>163197</xdr:rowOff>
    </xdr:to>
    <xdr:sp macro="" textlink="">
      <xdr:nvSpPr>
        <xdr:cNvPr id="77" name="楕円 76"/>
        <xdr:cNvSpPr/>
      </xdr:nvSpPr>
      <xdr:spPr bwMode="auto">
        <a:xfrm>
          <a:off x="3556000" y="3195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147974</xdr:rowOff>
    </xdr:from>
    <xdr:ext cx="762000" cy="259045"/>
    <xdr:sp macro="" textlink="">
      <xdr:nvSpPr>
        <xdr:cNvPr id="78" name="テキスト ボックス 77"/>
        <xdr:cNvSpPr txBox="1"/>
      </xdr:nvSpPr>
      <xdr:spPr>
        <a:xfrm>
          <a:off x="3225800" y="328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79656</xdr:rowOff>
    </xdr:from>
    <xdr:to>
      <xdr:col>15</xdr:col>
      <xdr:colOff>101600</xdr:colOff>
      <xdr:row>19</xdr:row>
      <xdr:rowOff>9806</xdr:rowOff>
    </xdr:to>
    <xdr:sp macro="" textlink="">
      <xdr:nvSpPr>
        <xdr:cNvPr id="79" name="楕円 78"/>
        <xdr:cNvSpPr/>
      </xdr:nvSpPr>
      <xdr:spPr bwMode="auto">
        <a:xfrm>
          <a:off x="2857500" y="3213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166033</xdr:rowOff>
    </xdr:from>
    <xdr:ext cx="762000" cy="259045"/>
    <xdr:sp macro="" textlink="">
      <xdr:nvSpPr>
        <xdr:cNvPr id="80" name="テキスト ボックス 79"/>
        <xdr:cNvSpPr txBox="1"/>
      </xdr:nvSpPr>
      <xdr:spPr>
        <a:xfrm>
          <a:off x="2527300" y="329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219191</xdr:rowOff>
    </xdr:from>
    <xdr:to>
      <xdr:col>29</xdr:col>
      <xdr:colOff>127000</xdr:colOff>
      <xdr:row>35</xdr:row>
      <xdr:rowOff>256290</xdr:rowOff>
    </xdr:to>
    <xdr:cxnSp macro="">
      <xdr:nvCxnSpPr>
        <xdr:cNvPr id="115" name="直線コネクタ 114"/>
        <xdr:cNvCxnSpPr/>
      </xdr:nvCxnSpPr>
      <xdr:spPr bwMode="auto">
        <a:xfrm flipV="1">
          <a:off x="5003800" y="6829541"/>
          <a:ext cx="647700" cy="37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206077</xdr:rowOff>
    </xdr:from>
    <xdr:ext cx="762000" cy="259045"/>
    <xdr:sp macro="" textlink="">
      <xdr:nvSpPr>
        <xdr:cNvPr id="116" name="人口1人当たり決算額の推移平均値テキスト445"/>
        <xdr:cNvSpPr txBox="1"/>
      </xdr:nvSpPr>
      <xdr:spPr>
        <a:xfrm>
          <a:off x="5740400" y="6816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256290</xdr:rowOff>
    </xdr:from>
    <xdr:to>
      <xdr:col>26</xdr:col>
      <xdr:colOff>50800</xdr:colOff>
      <xdr:row>35</xdr:row>
      <xdr:rowOff>328396</xdr:rowOff>
    </xdr:to>
    <xdr:cxnSp macro="">
      <xdr:nvCxnSpPr>
        <xdr:cNvPr id="118" name="直線コネクタ 117"/>
        <xdr:cNvCxnSpPr/>
      </xdr:nvCxnSpPr>
      <xdr:spPr bwMode="auto">
        <a:xfrm flipV="1">
          <a:off x="4305300" y="6866640"/>
          <a:ext cx="698500" cy="72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196313</xdr:rowOff>
    </xdr:from>
    <xdr:to>
      <xdr:col>26</xdr:col>
      <xdr:colOff>101600</xdr:colOff>
      <xdr:row>35</xdr:row>
      <xdr:rowOff>297913</xdr:rowOff>
    </xdr:to>
    <xdr:sp macro="" textlink="">
      <xdr:nvSpPr>
        <xdr:cNvPr id="119" name="フローチャート: 判断 118"/>
        <xdr:cNvSpPr/>
      </xdr:nvSpPr>
      <xdr:spPr bwMode="auto">
        <a:xfrm>
          <a:off x="4953000" y="6806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308090</xdr:rowOff>
    </xdr:from>
    <xdr:ext cx="736600" cy="259045"/>
    <xdr:sp macro="" textlink="">
      <xdr:nvSpPr>
        <xdr:cNvPr id="120" name="テキスト ボックス 119"/>
        <xdr:cNvSpPr txBox="1"/>
      </xdr:nvSpPr>
      <xdr:spPr>
        <a:xfrm>
          <a:off x="4622800" y="6575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315236</xdr:rowOff>
    </xdr:from>
    <xdr:to>
      <xdr:col>22</xdr:col>
      <xdr:colOff>114300</xdr:colOff>
      <xdr:row>35</xdr:row>
      <xdr:rowOff>328396</xdr:rowOff>
    </xdr:to>
    <xdr:cxnSp macro="">
      <xdr:nvCxnSpPr>
        <xdr:cNvPr id="121" name="直線コネクタ 120"/>
        <xdr:cNvCxnSpPr/>
      </xdr:nvCxnSpPr>
      <xdr:spPr bwMode="auto">
        <a:xfrm>
          <a:off x="3606800" y="6925586"/>
          <a:ext cx="698500" cy="13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196934</xdr:rowOff>
    </xdr:from>
    <xdr:to>
      <xdr:col>22</xdr:col>
      <xdr:colOff>165100</xdr:colOff>
      <xdr:row>35</xdr:row>
      <xdr:rowOff>298534</xdr:rowOff>
    </xdr:to>
    <xdr:sp macro="" textlink="">
      <xdr:nvSpPr>
        <xdr:cNvPr id="122" name="フローチャート: 判断 121"/>
        <xdr:cNvSpPr/>
      </xdr:nvSpPr>
      <xdr:spPr bwMode="auto">
        <a:xfrm>
          <a:off x="42545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308711</xdr:rowOff>
    </xdr:from>
    <xdr:ext cx="762000" cy="259045"/>
    <xdr:sp macro="" textlink="">
      <xdr:nvSpPr>
        <xdr:cNvPr id="123" name="テキスト ボックス 122"/>
        <xdr:cNvSpPr txBox="1"/>
      </xdr:nvSpPr>
      <xdr:spPr>
        <a:xfrm>
          <a:off x="3924300" y="657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239308</xdr:rowOff>
    </xdr:from>
    <xdr:to>
      <xdr:col>18</xdr:col>
      <xdr:colOff>177800</xdr:colOff>
      <xdr:row>35</xdr:row>
      <xdr:rowOff>315236</xdr:rowOff>
    </xdr:to>
    <xdr:cxnSp macro="">
      <xdr:nvCxnSpPr>
        <xdr:cNvPr id="124" name="直線コネクタ 123"/>
        <xdr:cNvCxnSpPr/>
      </xdr:nvCxnSpPr>
      <xdr:spPr bwMode="auto">
        <a:xfrm>
          <a:off x="2908300" y="6849658"/>
          <a:ext cx="698500" cy="75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182205</xdr:rowOff>
    </xdr:from>
    <xdr:to>
      <xdr:col>19</xdr:col>
      <xdr:colOff>38100</xdr:colOff>
      <xdr:row>35</xdr:row>
      <xdr:rowOff>283805</xdr:rowOff>
    </xdr:to>
    <xdr:sp macro="" textlink="">
      <xdr:nvSpPr>
        <xdr:cNvPr id="125" name="フローチャート: 判断 124"/>
        <xdr:cNvSpPr/>
      </xdr:nvSpPr>
      <xdr:spPr bwMode="auto">
        <a:xfrm>
          <a:off x="3556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293982</xdr:rowOff>
    </xdr:from>
    <xdr:ext cx="762000" cy="259045"/>
    <xdr:sp macro="" textlink="">
      <xdr:nvSpPr>
        <xdr:cNvPr id="126" name="テキスト ボックス 125"/>
        <xdr:cNvSpPr txBox="1"/>
      </xdr:nvSpPr>
      <xdr:spPr>
        <a:xfrm>
          <a:off x="3225800" y="656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156112</xdr:rowOff>
    </xdr:from>
    <xdr:to>
      <xdr:col>15</xdr:col>
      <xdr:colOff>101600</xdr:colOff>
      <xdr:row>35</xdr:row>
      <xdr:rowOff>257712</xdr:rowOff>
    </xdr:to>
    <xdr:sp macro="" textlink="">
      <xdr:nvSpPr>
        <xdr:cNvPr id="127" name="フローチャート: 判断 126"/>
        <xdr:cNvSpPr/>
      </xdr:nvSpPr>
      <xdr:spPr bwMode="auto">
        <a:xfrm>
          <a:off x="2857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267889</xdr:rowOff>
    </xdr:from>
    <xdr:ext cx="762000" cy="259045"/>
    <xdr:sp macro="" textlink="">
      <xdr:nvSpPr>
        <xdr:cNvPr id="128" name="テキスト ボックス 127"/>
        <xdr:cNvSpPr txBox="1"/>
      </xdr:nvSpPr>
      <xdr:spPr>
        <a:xfrm>
          <a:off x="2527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168391</xdr:rowOff>
    </xdr:from>
    <xdr:to>
      <xdr:col>29</xdr:col>
      <xdr:colOff>177800</xdr:colOff>
      <xdr:row>35</xdr:row>
      <xdr:rowOff>269991</xdr:rowOff>
    </xdr:to>
    <xdr:sp macro="" textlink="">
      <xdr:nvSpPr>
        <xdr:cNvPr id="134" name="楕円 133"/>
        <xdr:cNvSpPr/>
      </xdr:nvSpPr>
      <xdr:spPr bwMode="auto">
        <a:xfrm>
          <a:off x="5600700" y="6778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13468</xdr:rowOff>
    </xdr:from>
    <xdr:ext cx="762000" cy="259045"/>
    <xdr:sp macro="" textlink="">
      <xdr:nvSpPr>
        <xdr:cNvPr id="135" name="人口1人当たり決算額の推移該当値テキスト445"/>
        <xdr:cNvSpPr txBox="1"/>
      </xdr:nvSpPr>
      <xdr:spPr>
        <a:xfrm>
          <a:off x="5740400" y="662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205490</xdr:rowOff>
    </xdr:from>
    <xdr:to>
      <xdr:col>26</xdr:col>
      <xdr:colOff>101600</xdr:colOff>
      <xdr:row>35</xdr:row>
      <xdr:rowOff>307090</xdr:rowOff>
    </xdr:to>
    <xdr:sp macro="" textlink="">
      <xdr:nvSpPr>
        <xdr:cNvPr id="136" name="楕円 135"/>
        <xdr:cNvSpPr/>
      </xdr:nvSpPr>
      <xdr:spPr bwMode="auto">
        <a:xfrm>
          <a:off x="4953000" y="6815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291867</xdr:rowOff>
    </xdr:from>
    <xdr:ext cx="736600" cy="259045"/>
    <xdr:sp macro="" textlink="">
      <xdr:nvSpPr>
        <xdr:cNvPr id="137" name="テキスト ボックス 136"/>
        <xdr:cNvSpPr txBox="1"/>
      </xdr:nvSpPr>
      <xdr:spPr>
        <a:xfrm>
          <a:off x="4622800" y="690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277596</xdr:rowOff>
    </xdr:from>
    <xdr:to>
      <xdr:col>22</xdr:col>
      <xdr:colOff>165100</xdr:colOff>
      <xdr:row>36</xdr:row>
      <xdr:rowOff>36296</xdr:rowOff>
    </xdr:to>
    <xdr:sp macro="" textlink="">
      <xdr:nvSpPr>
        <xdr:cNvPr id="138" name="楕円 137"/>
        <xdr:cNvSpPr/>
      </xdr:nvSpPr>
      <xdr:spPr bwMode="auto">
        <a:xfrm>
          <a:off x="4254500" y="6887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21073</xdr:rowOff>
    </xdr:from>
    <xdr:ext cx="762000" cy="259045"/>
    <xdr:sp macro="" textlink="">
      <xdr:nvSpPr>
        <xdr:cNvPr id="139" name="テキスト ボックス 138"/>
        <xdr:cNvSpPr txBox="1"/>
      </xdr:nvSpPr>
      <xdr:spPr>
        <a:xfrm>
          <a:off x="3924300" y="697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264436</xdr:rowOff>
    </xdr:from>
    <xdr:to>
      <xdr:col>19</xdr:col>
      <xdr:colOff>38100</xdr:colOff>
      <xdr:row>36</xdr:row>
      <xdr:rowOff>23136</xdr:rowOff>
    </xdr:to>
    <xdr:sp macro="" textlink="">
      <xdr:nvSpPr>
        <xdr:cNvPr id="140" name="楕円 139"/>
        <xdr:cNvSpPr/>
      </xdr:nvSpPr>
      <xdr:spPr bwMode="auto">
        <a:xfrm>
          <a:off x="3556000" y="6874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7913</xdr:rowOff>
    </xdr:from>
    <xdr:ext cx="762000" cy="259045"/>
    <xdr:sp macro="" textlink="">
      <xdr:nvSpPr>
        <xdr:cNvPr id="141" name="テキスト ボックス 140"/>
        <xdr:cNvSpPr txBox="1"/>
      </xdr:nvSpPr>
      <xdr:spPr>
        <a:xfrm>
          <a:off x="3225800" y="696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188508</xdr:rowOff>
    </xdr:from>
    <xdr:to>
      <xdr:col>15</xdr:col>
      <xdr:colOff>101600</xdr:colOff>
      <xdr:row>35</xdr:row>
      <xdr:rowOff>290108</xdr:rowOff>
    </xdr:to>
    <xdr:sp macro="" textlink="">
      <xdr:nvSpPr>
        <xdr:cNvPr id="142" name="楕円 141"/>
        <xdr:cNvSpPr/>
      </xdr:nvSpPr>
      <xdr:spPr bwMode="auto">
        <a:xfrm>
          <a:off x="2857500" y="6798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274885</xdr:rowOff>
    </xdr:from>
    <xdr:ext cx="762000" cy="259045"/>
    <xdr:sp macro="" textlink="">
      <xdr:nvSpPr>
        <xdr:cNvPr id="143" name="テキスト ボックス 142"/>
        <xdr:cNvSpPr txBox="1"/>
      </xdr:nvSpPr>
      <xdr:spPr>
        <a:xfrm>
          <a:off x="2527300" y="688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55,941
55,369
61.76
31,665,200
29,542,604
2,001,651
13,875,216
24,206,246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137528</xdr:rowOff>
    </xdr:from>
    <xdr:to>
      <xdr:col>24</xdr:col>
      <xdr:colOff>63500</xdr:colOff>
      <xdr:row>36</xdr:row>
      <xdr:rowOff>154845</xdr:rowOff>
    </xdr:to>
    <xdr:cxnSp macro="">
      <xdr:nvCxnSpPr>
        <xdr:cNvPr id="61" name="直線コネクタ 60"/>
        <xdr:cNvCxnSpPr/>
      </xdr:nvCxnSpPr>
      <xdr:spPr>
        <a:xfrm flipV="1">
          <a:off x="3797300" y="6309728"/>
          <a:ext cx="838200" cy="1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147282</xdr:rowOff>
    </xdr:from>
    <xdr:to>
      <xdr:col>19</xdr:col>
      <xdr:colOff>177800</xdr:colOff>
      <xdr:row>36</xdr:row>
      <xdr:rowOff>154845</xdr:rowOff>
    </xdr:to>
    <xdr:cxnSp macro="">
      <xdr:nvCxnSpPr>
        <xdr:cNvPr id="64" name="直線コネクタ 63"/>
        <xdr:cNvCxnSpPr/>
      </xdr:nvCxnSpPr>
      <xdr:spPr>
        <a:xfrm>
          <a:off x="2908300" y="6319482"/>
          <a:ext cx="8890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139033</xdr:rowOff>
    </xdr:from>
    <xdr:to>
      <xdr:col>15</xdr:col>
      <xdr:colOff>50800</xdr:colOff>
      <xdr:row>36</xdr:row>
      <xdr:rowOff>147282</xdr:rowOff>
    </xdr:to>
    <xdr:cxnSp macro="">
      <xdr:nvCxnSpPr>
        <xdr:cNvPr id="67" name="直線コネクタ 66"/>
        <xdr:cNvCxnSpPr/>
      </xdr:nvCxnSpPr>
      <xdr:spPr>
        <a:xfrm>
          <a:off x="2019300" y="6311233"/>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139033</xdr:rowOff>
    </xdr:from>
    <xdr:to>
      <xdr:col>10</xdr:col>
      <xdr:colOff>114300</xdr:colOff>
      <xdr:row>36</xdr:row>
      <xdr:rowOff>141338</xdr:rowOff>
    </xdr:to>
    <xdr:cxnSp macro="">
      <xdr:nvCxnSpPr>
        <xdr:cNvPr id="70" name="直線コネクタ 69"/>
        <xdr:cNvCxnSpPr/>
      </xdr:nvCxnSpPr>
      <xdr:spPr>
        <a:xfrm flipV="1">
          <a:off x="1130300" y="6311233"/>
          <a:ext cx="88900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13111</xdr:rowOff>
    </xdr:from>
    <xdr:ext cx="534377" cy="259045"/>
    <xdr:sp macro="" textlink="">
      <xdr:nvSpPr>
        <xdr:cNvPr id="74" name="テキスト ボックス 73"/>
        <xdr:cNvSpPr txBox="1"/>
      </xdr:nvSpPr>
      <xdr:spPr>
        <a:xfrm>
          <a:off x="863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86728</xdr:rowOff>
    </xdr:from>
    <xdr:to>
      <xdr:col>24</xdr:col>
      <xdr:colOff>114300</xdr:colOff>
      <xdr:row>37</xdr:row>
      <xdr:rowOff>16878</xdr:rowOff>
    </xdr:to>
    <xdr:sp macro="" textlink="">
      <xdr:nvSpPr>
        <xdr:cNvPr id="80" name="楕円 79"/>
        <xdr:cNvSpPr/>
      </xdr:nvSpPr>
      <xdr:spPr>
        <a:xfrm>
          <a:off x="4584700" y="62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65155</xdr:rowOff>
    </xdr:from>
    <xdr:ext cx="534377" cy="259045"/>
    <xdr:sp macro="" textlink="">
      <xdr:nvSpPr>
        <xdr:cNvPr id="81" name="人件費該当値テキスト"/>
        <xdr:cNvSpPr txBox="1"/>
      </xdr:nvSpPr>
      <xdr:spPr>
        <a:xfrm>
          <a:off x="4686300" y="62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104045</xdr:rowOff>
    </xdr:from>
    <xdr:to>
      <xdr:col>20</xdr:col>
      <xdr:colOff>38100</xdr:colOff>
      <xdr:row>37</xdr:row>
      <xdr:rowOff>34195</xdr:rowOff>
    </xdr:to>
    <xdr:sp macro="" textlink="">
      <xdr:nvSpPr>
        <xdr:cNvPr id="82" name="楕円 81"/>
        <xdr:cNvSpPr/>
      </xdr:nvSpPr>
      <xdr:spPr>
        <a:xfrm>
          <a:off x="3746500" y="627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25322</xdr:rowOff>
    </xdr:from>
    <xdr:ext cx="534377" cy="259045"/>
    <xdr:sp macro="" textlink="">
      <xdr:nvSpPr>
        <xdr:cNvPr id="83" name="テキスト ボックス 82"/>
        <xdr:cNvSpPr txBox="1"/>
      </xdr:nvSpPr>
      <xdr:spPr>
        <a:xfrm>
          <a:off x="3530111" y="636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96482</xdr:rowOff>
    </xdr:from>
    <xdr:to>
      <xdr:col>15</xdr:col>
      <xdr:colOff>101600</xdr:colOff>
      <xdr:row>37</xdr:row>
      <xdr:rowOff>26632</xdr:rowOff>
    </xdr:to>
    <xdr:sp macro="" textlink="">
      <xdr:nvSpPr>
        <xdr:cNvPr id="84" name="楕円 83"/>
        <xdr:cNvSpPr/>
      </xdr:nvSpPr>
      <xdr:spPr>
        <a:xfrm>
          <a:off x="2857500" y="626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17759</xdr:rowOff>
    </xdr:from>
    <xdr:ext cx="534377" cy="259045"/>
    <xdr:sp macro="" textlink="">
      <xdr:nvSpPr>
        <xdr:cNvPr id="85" name="テキスト ボックス 84"/>
        <xdr:cNvSpPr txBox="1"/>
      </xdr:nvSpPr>
      <xdr:spPr>
        <a:xfrm>
          <a:off x="2641111" y="636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88233</xdr:rowOff>
    </xdr:from>
    <xdr:to>
      <xdr:col>10</xdr:col>
      <xdr:colOff>165100</xdr:colOff>
      <xdr:row>37</xdr:row>
      <xdr:rowOff>18383</xdr:rowOff>
    </xdr:to>
    <xdr:sp macro="" textlink="">
      <xdr:nvSpPr>
        <xdr:cNvPr id="86" name="楕円 85"/>
        <xdr:cNvSpPr/>
      </xdr:nvSpPr>
      <xdr:spPr>
        <a:xfrm>
          <a:off x="1968500" y="626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9510</xdr:rowOff>
    </xdr:from>
    <xdr:ext cx="534377" cy="259045"/>
    <xdr:sp macro="" textlink="">
      <xdr:nvSpPr>
        <xdr:cNvPr id="87" name="テキスト ボックス 86"/>
        <xdr:cNvSpPr txBox="1"/>
      </xdr:nvSpPr>
      <xdr:spPr>
        <a:xfrm>
          <a:off x="1752111" y="635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90538</xdr:rowOff>
    </xdr:from>
    <xdr:to>
      <xdr:col>6</xdr:col>
      <xdr:colOff>38100</xdr:colOff>
      <xdr:row>37</xdr:row>
      <xdr:rowOff>20688</xdr:rowOff>
    </xdr:to>
    <xdr:sp macro="" textlink="">
      <xdr:nvSpPr>
        <xdr:cNvPr id="88" name="楕円 87"/>
        <xdr:cNvSpPr/>
      </xdr:nvSpPr>
      <xdr:spPr>
        <a:xfrm>
          <a:off x="1079500" y="62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37215</xdr:rowOff>
    </xdr:from>
    <xdr:ext cx="534377" cy="259045"/>
    <xdr:sp macro="" textlink="">
      <xdr:nvSpPr>
        <xdr:cNvPr id="89" name="テキスト ボックス 88"/>
        <xdr:cNvSpPr txBox="1"/>
      </xdr:nvSpPr>
      <xdr:spPr>
        <a:xfrm>
          <a:off x="863111" y="603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146126</xdr:rowOff>
    </xdr:from>
    <xdr:to>
      <xdr:col>24</xdr:col>
      <xdr:colOff>63500</xdr:colOff>
      <xdr:row>56</xdr:row>
      <xdr:rowOff>89408</xdr:rowOff>
    </xdr:to>
    <xdr:cxnSp macro="">
      <xdr:nvCxnSpPr>
        <xdr:cNvPr id="119" name="直線コネクタ 118"/>
        <xdr:cNvCxnSpPr/>
      </xdr:nvCxnSpPr>
      <xdr:spPr>
        <a:xfrm flipV="1">
          <a:off x="3797300" y="9575876"/>
          <a:ext cx="838200" cy="11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31272</xdr:rowOff>
    </xdr:from>
    <xdr:ext cx="534377" cy="259045"/>
    <xdr:sp macro="" textlink="">
      <xdr:nvSpPr>
        <xdr:cNvPr id="120" name="物件費平均値テキスト"/>
        <xdr:cNvSpPr txBox="1"/>
      </xdr:nvSpPr>
      <xdr:spPr>
        <a:xfrm>
          <a:off x="4686300" y="9632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89408</xdr:rowOff>
    </xdr:from>
    <xdr:to>
      <xdr:col>19</xdr:col>
      <xdr:colOff>177800</xdr:colOff>
      <xdr:row>57</xdr:row>
      <xdr:rowOff>622</xdr:rowOff>
    </xdr:to>
    <xdr:cxnSp macro="">
      <xdr:nvCxnSpPr>
        <xdr:cNvPr id="122" name="直線コネクタ 121"/>
        <xdr:cNvCxnSpPr/>
      </xdr:nvCxnSpPr>
      <xdr:spPr>
        <a:xfrm flipV="1">
          <a:off x="2908300" y="9690608"/>
          <a:ext cx="889000" cy="8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145063</xdr:rowOff>
    </xdr:from>
    <xdr:ext cx="534377" cy="259045"/>
    <xdr:sp macro="" textlink="">
      <xdr:nvSpPr>
        <xdr:cNvPr id="124" name="テキスト ボックス 123"/>
        <xdr:cNvSpPr txBox="1"/>
      </xdr:nvSpPr>
      <xdr:spPr>
        <a:xfrm>
          <a:off x="3530111" y="97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59589</xdr:rowOff>
    </xdr:from>
    <xdr:to>
      <xdr:col>15</xdr:col>
      <xdr:colOff>50800</xdr:colOff>
      <xdr:row>57</xdr:row>
      <xdr:rowOff>622</xdr:rowOff>
    </xdr:to>
    <xdr:cxnSp macro="">
      <xdr:nvCxnSpPr>
        <xdr:cNvPr id="125" name="直線コネクタ 124"/>
        <xdr:cNvCxnSpPr/>
      </xdr:nvCxnSpPr>
      <xdr:spPr>
        <a:xfrm>
          <a:off x="2019300" y="9660789"/>
          <a:ext cx="889000" cy="11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59589</xdr:rowOff>
    </xdr:from>
    <xdr:to>
      <xdr:col>10</xdr:col>
      <xdr:colOff>114300</xdr:colOff>
      <xdr:row>57</xdr:row>
      <xdr:rowOff>66231</xdr:rowOff>
    </xdr:to>
    <xdr:cxnSp macro="">
      <xdr:nvCxnSpPr>
        <xdr:cNvPr id="128" name="直線コネクタ 127"/>
        <xdr:cNvCxnSpPr/>
      </xdr:nvCxnSpPr>
      <xdr:spPr>
        <a:xfrm flipV="1">
          <a:off x="1130300" y="9660789"/>
          <a:ext cx="889000" cy="17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26649</xdr:rowOff>
    </xdr:from>
    <xdr:ext cx="534377" cy="259045"/>
    <xdr:sp macro="" textlink="">
      <xdr:nvSpPr>
        <xdr:cNvPr id="130" name="テキスト ボックス 129"/>
        <xdr:cNvSpPr txBox="1"/>
      </xdr:nvSpPr>
      <xdr:spPr>
        <a:xfrm>
          <a:off x="1752111" y="97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95326</xdr:rowOff>
    </xdr:from>
    <xdr:to>
      <xdr:col>24</xdr:col>
      <xdr:colOff>114300</xdr:colOff>
      <xdr:row>56</xdr:row>
      <xdr:rowOff>25476</xdr:rowOff>
    </xdr:to>
    <xdr:sp macro="" textlink="">
      <xdr:nvSpPr>
        <xdr:cNvPr id="138" name="楕円 137"/>
        <xdr:cNvSpPr/>
      </xdr:nvSpPr>
      <xdr:spPr>
        <a:xfrm>
          <a:off x="4584700" y="952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118203</xdr:rowOff>
    </xdr:from>
    <xdr:ext cx="534377" cy="259045"/>
    <xdr:sp macro="" textlink="">
      <xdr:nvSpPr>
        <xdr:cNvPr id="139" name="物件費該当値テキスト"/>
        <xdr:cNvSpPr txBox="1"/>
      </xdr:nvSpPr>
      <xdr:spPr>
        <a:xfrm>
          <a:off x="4686300" y="937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38608</xdr:rowOff>
    </xdr:from>
    <xdr:to>
      <xdr:col>20</xdr:col>
      <xdr:colOff>38100</xdr:colOff>
      <xdr:row>56</xdr:row>
      <xdr:rowOff>140208</xdr:rowOff>
    </xdr:to>
    <xdr:sp macro="" textlink="">
      <xdr:nvSpPr>
        <xdr:cNvPr id="140" name="楕円 139"/>
        <xdr:cNvSpPr/>
      </xdr:nvSpPr>
      <xdr:spPr>
        <a:xfrm>
          <a:off x="3746500" y="963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156735</xdr:rowOff>
    </xdr:from>
    <xdr:ext cx="534377" cy="259045"/>
    <xdr:sp macro="" textlink="">
      <xdr:nvSpPr>
        <xdr:cNvPr id="141" name="テキスト ボックス 140"/>
        <xdr:cNvSpPr txBox="1"/>
      </xdr:nvSpPr>
      <xdr:spPr>
        <a:xfrm>
          <a:off x="3530111" y="941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121272</xdr:rowOff>
    </xdr:from>
    <xdr:to>
      <xdr:col>15</xdr:col>
      <xdr:colOff>101600</xdr:colOff>
      <xdr:row>57</xdr:row>
      <xdr:rowOff>51422</xdr:rowOff>
    </xdr:to>
    <xdr:sp macro="" textlink="">
      <xdr:nvSpPr>
        <xdr:cNvPr id="142" name="楕円 141"/>
        <xdr:cNvSpPr/>
      </xdr:nvSpPr>
      <xdr:spPr>
        <a:xfrm>
          <a:off x="2857500" y="97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42549</xdr:rowOff>
    </xdr:from>
    <xdr:ext cx="534377" cy="259045"/>
    <xdr:sp macro="" textlink="">
      <xdr:nvSpPr>
        <xdr:cNvPr id="143" name="テキスト ボックス 142"/>
        <xdr:cNvSpPr txBox="1"/>
      </xdr:nvSpPr>
      <xdr:spPr>
        <a:xfrm>
          <a:off x="2641111" y="981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8789</xdr:rowOff>
    </xdr:from>
    <xdr:to>
      <xdr:col>10</xdr:col>
      <xdr:colOff>165100</xdr:colOff>
      <xdr:row>56</xdr:row>
      <xdr:rowOff>110389</xdr:rowOff>
    </xdr:to>
    <xdr:sp macro="" textlink="">
      <xdr:nvSpPr>
        <xdr:cNvPr id="144" name="楕円 143"/>
        <xdr:cNvSpPr/>
      </xdr:nvSpPr>
      <xdr:spPr>
        <a:xfrm>
          <a:off x="1968500" y="96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126916</xdr:rowOff>
    </xdr:from>
    <xdr:ext cx="534377" cy="259045"/>
    <xdr:sp macro="" textlink="">
      <xdr:nvSpPr>
        <xdr:cNvPr id="145" name="テキスト ボックス 144"/>
        <xdr:cNvSpPr txBox="1"/>
      </xdr:nvSpPr>
      <xdr:spPr>
        <a:xfrm>
          <a:off x="1752111" y="938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15431</xdr:rowOff>
    </xdr:from>
    <xdr:to>
      <xdr:col>6</xdr:col>
      <xdr:colOff>38100</xdr:colOff>
      <xdr:row>57</xdr:row>
      <xdr:rowOff>117031</xdr:rowOff>
    </xdr:to>
    <xdr:sp macro="" textlink="">
      <xdr:nvSpPr>
        <xdr:cNvPr id="146" name="楕円 145"/>
        <xdr:cNvSpPr/>
      </xdr:nvSpPr>
      <xdr:spPr>
        <a:xfrm>
          <a:off x="1079500" y="978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108158</xdr:rowOff>
    </xdr:from>
    <xdr:ext cx="534377" cy="259045"/>
    <xdr:sp macro="" textlink="">
      <xdr:nvSpPr>
        <xdr:cNvPr id="147" name="テキスト ボックス 146"/>
        <xdr:cNvSpPr txBox="1"/>
      </xdr:nvSpPr>
      <xdr:spPr>
        <a:xfrm>
          <a:off x="863111" y="988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49861</xdr:rowOff>
    </xdr:from>
    <xdr:to>
      <xdr:col>24</xdr:col>
      <xdr:colOff>63500</xdr:colOff>
      <xdr:row>78</xdr:row>
      <xdr:rowOff>54432</xdr:rowOff>
    </xdr:to>
    <xdr:cxnSp macro="">
      <xdr:nvCxnSpPr>
        <xdr:cNvPr id="178" name="直線コネクタ 177"/>
        <xdr:cNvCxnSpPr/>
      </xdr:nvCxnSpPr>
      <xdr:spPr>
        <a:xfrm flipV="1">
          <a:off x="3797300" y="134229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56387</xdr:rowOff>
    </xdr:from>
    <xdr:ext cx="469744" cy="259045"/>
    <xdr:sp macro="" textlink="">
      <xdr:nvSpPr>
        <xdr:cNvPr id="179" name="維持補修費平均値テキスト"/>
        <xdr:cNvSpPr txBox="1"/>
      </xdr:nvSpPr>
      <xdr:spPr>
        <a:xfrm>
          <a:off x="4686300" y="1342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54432</xdr:rowOff>
    </xdr:from>
    <xdr:to>
      <xdr:col>19</xdr:col>
      <xdr:colOff>177800</xdr:colOff>
      <xdr:row>78</xdr:row>
      <xdr:rowOff>86469</xdr:rowOff>
    </xdr:to>
    <xdr:cxnSp macro="">
      <xdr:nvCxnSpPr>
        <xdr:cNvPr id="181" name="直線コネクタ 180"/>
        <xdr:cNvCxnSpPr/>
      </xdr:nvCxnSpPr>
      <xdr:spPr>
        <a:xfrm flipV="1">
          <a:off x="2908300" y="13427532"/>
          <a:ext cx="889000" cy="3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60195</xdr:rowOff>
    </xdr:from>
    <xdr:to>
      <xdr:col>20</xdr:col>
      <xdr:colOff>38100</xdr:colOff>
      <xdr:row>78</xdr:row>
      <xdr:rowOff>161795</xdr:rowOff>
    </xdr:to>
    <xdr:sp macro="" textlink="">
      <xdr:nvSpPr>
        <xdr:cNvPr id="182" name="フローチャート: 判断 181"/>
        <xdr:cNvSpPr/>
      </xdr:nvSpPr>
      <xdr:spPr>
        <a:xfrm>
          <a:off x="3746500" y="134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152922</xdr:rowOff>
    </xdr:from>
    <xdr:ext cx="469744" cy="259045"/>
    <xdr:sp macro="" textlink="">
      <xdr:nvSpPr>
        <xdr:cNvPr id="183" name="テキスト ボックス 182"/>
        <xdr:cNvSpPr txBox="1"/>
      </xdr:nvSpPr>
      <xdr:spPr>
        <a:xfrm>
          <a:off x="3562428" y="1352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86469</xdr:rowOff>
    </xdr:from>
    <xdr:to>
      <xdr:col>15</xdr:col>
      <xdr:colOff>50800</xdr:colOff>
      <xdr:row>78</xdr:row>
      <xdr:rowOff>94633</xdr:rowOff>
    </xdr:to>
    <xdr:cxnSp macro="">
      <xdr:nvCxnSpPr>
        <xdr:cNvPr id="184" name="直線コネクタ 183"/>
        <xdr:cNvCxnSpPr/>
      </xdr:nvCxnSpPr>
      <xdr:spPr>
        <a:xfrm flipV="1">
          <a:off x="2019300" y="1345956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92492</xdr:rowOff>
    </xdr:from>
    <xdr:to>
      <xdr:col>15</xdr:col>
      <xdr:colOff>101600</xdr:colOff>
      <xdr:row>79</xdr:row>
      <xdr:rowOff>22642</xdr:rowOff>
    </xdr:to>
    <xdr:sp macro="" textlink="">
      <xdr:nvSpPr>
        <xdr:cNvPr id="185" name="フローチャート: 判断 184"/>
        <xdr:cNvSpPr/>
      </xdr:nvSpPr>
      <xdr:spPr>
        <a:xfrm>
          <a:off x="2857500" y="1346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13769</xdr:rowOff>
    </xdr:from>
    <xdr:ext cx="469744" cy="259045"/>
    <xdr:sp macro="" textlink="">
      <xdr:nvSpPr>
        <xdr:cNvPr id="186" name="テキスト ボックス 185"/>
        <xdr:cNvSpPr txBox="1"/>
      </xdr:nvSpPr>
      <xdr:spPr>
        <a:xfrm>
          <a:off x="2673428" y="1355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94633</xdr:rowOff>
    </xdr:from>
    <xdr:to>
      <xdr:col>10</xdr:col>
      <xdr:colOff>114300</xdr:colOff>
      <xdr:row>78</xdr:row>
      <xdr:rowOff>102406</xdr:rowOff>
    </xdr:to>
    <xdr:cxnSp macro="">
      <xdr:nvCxnSpPr>
        <xdr:cNvPr id="187" name="直線コネクタ 186"/>
        <xdr:cNvCxnSpPr/>
      </xdr:nvCxnSpPr>
      <xdr:spPr>
        <a:xfrm flipV="1">
          <a:off x="1130300" y="13467733"/>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86385</xdr:rowOff>
    </xdr:from>
    <xdr:to>
      <xdr:col>10</xdr:col>
      <xdr:colOff>165100</xdr:colOff>
      <xdr:row>79</xdr:row>
      <xdr:rowOff>16535</xdr:rowOff>
    </xdr:to>
    <xdr:sp macro="" textlink="">
      <xdr:nvSpPr>
        <xdr:cNvPr id="188" name="フローチャート: 判断 187"/>
        <xdr:cNvSpPr/>
      </xdr:nvSpPr>
      <xdr:spPr>
        <a:xfrm>
          <a:off x="1968500" y="1345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7662</xdr:rowOff>
    </xdr:from>
    <xdr:ext cx="469744" cy="259045"/>
    <xdr:sp macro="" textlink="">
      <xdr:nvSpPr>
        <xdr:cNvPr id="189" name="テキスト ボックス 188"/>
        <xdr:cNvSpPr txBox="1"/>
      </xdr:nvSpPr>
      <xdr:spPr>
        <a:xfrm>
          <a:off x="1784428" y="1355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58235</xdr:rowOff>
    </xdr:from>
    <xdr:to>
      <xdr:col>6</xdr:col>
      <xdr:colOff>38100</xdr:colOff>
      <xdr:row>78</xdr:row>
      <xdr:rowOff>159835</xdr:rowOff>
    </xdr:to>
    <xdr:sp macro="" textlink="">
      <xdr:nvSpPr>
        <xdr:cNvPr id="190" name="フローチャート: 判断 189"/>
        <xdr:cNvSpPr/>
      </xdr:nvSpPr>
      <xdr:spPr>
        <a:xfrm>
          <a:off x="1079500" y="13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150962</xdr:rowOff>
    </xdr:from>
    <xdr:ext cx="469744" cy="259045"/>
    <xdr:sp macro="" textlink="">
      <xdr:nvSpPr>
        <xdr:cNvPr id="191" name="テキスト ボックス 190"/>
        <xdr:cNvSpPr txBox="1"/>
      </xdr:nvSpPr>
      <xdr:spPr>
        <a:xfrm>
          <a:off x="895428" y="1352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97" name="楕円 196"/>
        <xdr:cNvSpPr/>
      </xdr:nvSpPr>
      <xdr:spPr>
        <a:xfrm>
          <a:off x="4584700" y="133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21938</xdr:rowOff>
    </xdr:from>
    <xdr:ext cx="469744" cy="259045"/>
    <xdr:sp macro="" textlink="">
      <xdr:nvSpPr>
        <xdr:cNvPr id="198" name="維持補修費該当値テキスト"/>
        <xdr:cNvSpPr txBox="1"/>
      </xdr:nvSpPr>
      <xdr:spPr>
        <a:xfrm>
          <a:off x="4686300" y="1322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3632</xdr:rowOff>
    </xdr:from>
    <xdr:to>
      <xdr:col>20</xdr:col>
      <xdr:colOff>38100</xdr:colOff>
      <xdr:row>78</xdr:row>
      <xdr:rowOff>105232</xdr:rowOff>
    </xdr:to>
    <xdr:sp macro="" textlink="">
      <xdr:nvSpPr>
        <xdr:cNvPr id="199" name="楕円 198"/>
        <xdr:cNvSpPr/>
      </xdr:nvSpPr>
      <xdr:spPr>
        <a:xfrm>
          <a:off x="3746500" y="133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121759</xdr:rowOff>
    </xdr:from>
    <xdr:ext cx="469744" cy="259045"/>
    <xdr:sp macro="" textlink="">
      <xdr:nvSpPr>
        <xdr:cNvPr id="200" name="テキスト ボックス 199"/>
        <xdr:cNvSpPr txBox="1"/>
      </xdr:nvSpPr>
      <xdr:spPr>
        <a:xfrm>
          <a:off x="3562428" y="1315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35669</xdr:rowOff>
    </xdr:from>
    <xdr:to>
      <xdr:col>15</xdr:col>
      <xdr:colOff>101600</xdr:colOff>
      <xdr:row>78</xdr:row>
      <xdr:rowOff>137269</xdr:rowOff>
    </xdr:to>
    <xdr:sp macro="" textlink="">
      <xdr:nvSpPr>
        <xdr:cNvPr id="201" name="楕円 200"/>
        <xdr:cNvSpPr/>
      </xdr:nvSpPr>
      <xdr:spPr>
        <a:xfrm>
          <a:off x="2857500" y="1340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153796</xdr:rowOff>
    </xdr:from>
    <xdr:ext cx="469744" cy="259045"/>
    <xdr:sp macro="" textlink="">
      <xdr:nvSpPr>
        <xdr:cNvPr id="202" name="テキスト ボックス 201"/>
        <xdr:cNvSpPr txBox="1"/>
      </xdr:nvSpPr>
      <xdr:spPr>
        <a:xfrm>
          <a:off x="2673428" y="1318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43833</xdr:rowOff>
    </xdr:from>
    <xdr:to>
      <xdr:col>10</xdr:col>
      <xdr:colOff>165100</xdr:colOff>
      <xdr:row>78</xdr:row>
      <xdr:rowOff>145433</xdr:rowOff>
    </xdr:to>
    <xdr:sp macro="" textlink="">
      <xdr:nvSpPr>
        <xdr:cNvPr id="203" name="楕円 202"/>
        <xdr:cNvSpPr/>
      </xdr:nvSpPr>
      <xdr:spPr>
        <a:xfrm>
          <a:off x="1968500" y="1341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161960</xdr:rowOff>
    </xdr:from>
    <xdr:ext cx="469744" cy="259045"/>
    <xdr:sp macro="" textlink="">
      <xdr:nvSpPr>
        <xdr:cNvPr id="204" name="テキスト ボックス 203"/>
        <xdr:cNvSpPr txBox="1"/>
      </xdr:nvSpPr>
      <xdr:spPr>
        <a:xfrm>
          <a:off x="1784428" y="1319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51606</xdr:rowOff>
    </xdr:from>
    <xdr:to>
      <xdr:col>6</xdr:col>
      <xdr:colOff>38100</xdr:colOff>
      <xdr:row>78</xdr:row>
      <xdr:rowOff>153206</xdr:rowOff>
    </xdr:to>
    <xdr:sp macro="" textlink="">
      <xdr:nvSpPr>
        <xdr:cNvPr id="205" name="楕円 204"/>
        <xdr:cNvSpPr/>
      </xdr:nvSpPr>
      <xdr:spPr>
        <a:xfrm>
          <a:off x="1079500" y="1342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169733</xdr:rowOff>
    </xdr:from>
    <xdr:ext cx="469744" cy="259045"/>
    <xdr:sp macro="" textlink="">
      <xdr:nvSpPr>
        <xdr:cNvPr id="206" name="テキスト ボックス 205"/>
        <xdr:cNvSpPr txBox="1"/>
      </xdr:nvSpPr>
      <xdr:spPr>
        <a:xfrm>
          <a:off x="895428" y="1319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98834</xdr:rowOff>
    </xdr:from>
    <xdr:to>
      <xdr:col>24</xdr:col>
      <xdr:colOff>62865</xdr:colOff>
      <xdr:row>97</xdr:row>
      <xdr:rowOff>141354</xdr:rowOff>
    </xdr:to>
    <xdr:cxnSp macro="">
      <xdr:nvCxnSpPr>
        <xdr:cNvPr id="233" name="直線コネクタ 232"/>
        <xdr:cNvCxnSpPr/>
      </xdr:nvCxnSpPr>
      <xdr:spPr>
        <a:xfrm flipV="1">
          <a:off x="4633595" y="15357884"/>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145181</xdr:rowOff>
    </xdr:from>
    <xdr:ext cx="534377" cy="259045"/>
    <xdr:sp macro="" textlink="">
      <xdr:nvSpPr>
        <xdr:cNvPr id="234" name="扶助費最小値テキスト"/>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141354</xdr:rowOff>
    </xdr:from>
    <xdr:to>
      <xdr:col>24</xdr:col>
      <xdr:colOff>152400</xdr:colOff>
      <xdr:row>97</xdr:row>
      <xdr:rowOff>141354</xdr:rowOff>
    </xdr:to>
    <xdr:cxnSp macro="">
      <xdr:nvCxnSpPr>
        <xdr:cNvPr id="235" name="直線コネクタ 234"/>
        <xdr:cNvCxnSpPr/>
      </xdr:nvCxnSpPr>
      <xdr:spPr>
        <a:xfrm>
          <a:off x="4546600" y="167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45511</xdr:rowOff>
    </xdr:from>
    <xdr:ext cx="599010" cy="259045"/>
    <xdr:sp macro="" textlink="">
      <xdr:nvSpPr>
        <xdr:cNvPr id="236" name="扶助費最大値テキスト"/>
        <xdr:cNvSpPr txBox="1"/>
      </xdr:nvSpPr>
      <xdr:spPr>
        <a:xfrm>
          <a:off x="4686300" y="151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98834</xdr:rowOff>
    </xdr:from>
    <xdr:to>
      <xdr:col>24</xdr:col>
      <xdr:colOff>152400</xdr:colOff>
      <xdr:row>89</xdr:row>
      <xdr:rowOff>98834</xdr:rowOff>
    </xdr:to>
    <xdr:cxnSp macro="">
      <xdr:nvCxnSpPr>
        <xdr:cNvPr id="237" name="直線コネクタ 236"/>
        <xdr:cNvCxnSpPr/>
      </xdr:nvCxnSpPr>
      <xdr:spPr>
        <a:xfrm>
          <a:off x="4546600" y="1535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80634</xdr:rowOff>
    </xdr:from>
    <xdr:to>
      <xdr:col>24</xdr:col>
      <xdr:colOff>63500</xdr:colOff>
      <xdr:row>92</xdr:row>
      <xdr:rowOff>100620</xdr:rowOff>
    </xdr:to>
    <xdr:cxnSp macro="">
      <xdr:nvCxnSpPr>
        <xdr:cNvPr id="238" name="直線コネクタ 237"/>
        <xdr:cNvCxnSpPr/>
      </xdr:nvCxnSpPr>
      <xdr:spPr>
        <a:xfrm flipV="1">
          <a:off x="3797300" y="15682584"/>
          <a:ext cx="838200" cy="19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159562</xdr:rowOff>
    </xdr:from>
    <xdr:ext cx="599010" cy="259045"/>
    <xdr:sp macro="" textlink="">
      <xdr:nvSpPr>
        <xdr:cNvPr id="239" name="扶助費平均値テキスト"/>
        <xdr:cNvSpPr txBox="1"/>
      </xdr:nvSpPr>
      <xdr:spPr>
        <a:xfrm>
          <a:off x="4686300" y="16275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xdr:rowOff>
    </xdr:from>
    <xdr:to>
      <xdr:col>24</xdr:col>
      <xdr:colOff>114300</xdr:colOff>
      <xdr:row>95</xdr:row>
      <xdr:rowOff>111285</xdr:rowOff>
    </xdr:to>
    <xdr:sp macro="" textlink="">
      <xdr:nvSpPr>
        <xdr:cNvPr id="240" name="フローチャート: 判断 239"/>
        <xdr:cNvSpPr/>
      </xdr:nvSpPr>
      <xdr:spPr>
        <a:xfrm>
          <a:off x="45847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100620</xdr:rowOff>
    </xdr:from>
    <xdr:to>
      <xdr:col>19</xdr:col>
      <xdr:colOff>177800</xdr:colOff>
      <xdr:row>92</xdr:row>
      <xdr:rowOff>151239</xdr:rowOff>
    </xdr:to>
    <xdr:cxnSp macro="">
      <xdr:nvCxnSpPr>
        <xdr:cNvPr id="241" name="直線コネクタ 240"/>
        <xdr:cNvCxnSpPr/>
      </xdr:nvCxnSpPr>
      <xdr:spPr>
        <a:xfrm flipV="1">
          <a:off x="2908300" y="1587402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91208</xdr:rowOff>
    </xdr:from>
    <xdr:to>
      <xdr:col>20</xdr:col>
      <xdr:colOff>38100</xdr:colOff>
      <xdr:row>98</xdr:row>
      <xdr:rowOff>21358</xdr:rowOff>
    </xdr:to>
    <xdr:sp macro="" textlink="">
      <xdr:nvSpPr>
        <xdr:cNvPr id="242" name="フローチャート: 判断 241"/>
        <xdr:cNvSpPr/>
      </xdr:nvSpPr>
      <xdr:spPr>
        <a:xfrm>
          <a:off x="3746500" y="167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12485</xdr:rowOff>
    </xdr:from>
    <xdr:ext cx="534377" cy="259045"/>
    <xdr:sp macro="" textlink="">
      <xdr:nvSpPr>
        <xdr:cNvPr id="243" name="テキスト ボックス 242"/>
        <xdr:cNvSpPr txBox="1"/>
      </xdr:nvSpPr>
      <xdr:spPr>
        <a:xfrm>
          <a:off x="3530111" y="1681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151239</xdr:rowOff>
    </xdr:from>
    <xdr:to>
      <xdr:col>15</xdr:col>
      <xdr:colOff>50800</xdr:colOff>
      <xdr:row>93</xdr:row>
      <xdr:rowOff>58362</xdr:rowOff>
    </xdr:to>
    <xdr:cxnSp macro="">
      <xdr:nvCxnSpPr>
        <xdr:cNvPr id="244" name="直線コネクタ 243"/>
        <xdr:cNvCxnSpPr/>
      </xdr:nvCxnSpPr>
      <xdr:spPr>
        <a:xfrm flipV="1">
          <a:off x="2019300" y="15924639"/>
          <a:ext cx="889000" cy="7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129493</xdr:rowOff>
    </xdr:from>
    <xdr:to>
      <xdr:col>15</xdr:col>
      <xdr:colOff>101600</xdr:colOff>
      <xdr:row>98</xdr:row>
      <xdr:rowOff>59643</xdr:rowOff>
    </xdr:to>
    <xdr:sp macro="" textlink="">
      <xdr:nvSpPr>
        <xdr:cNvPr id="245" name="フローチャート: 判断 244"/>
        <xdr:cNvSpPr/>
      </xdr:nvSpPr>
      <xdr:spPr>
        <a:xfrm>
          <a:off x="2857500" y="167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50770</xdr:rowOff>
    </xdr:from>
    <xdr:ext cx="534377" cy="259045"/>
    <xdr:sp macro="" textlink="">
      <xdr:nvSpPr>
        <xdr:cNvPr id="246" name="テキスト ボックス 245"/>
        <xdr:cNvSpPr txBox="1"/>
      </xdr:nvSpPr>
      <xdr:spPr>
        <a:xfrm>
          <a:off x="2641111" y="168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58362</xdr:rowOff>
    </xdr:from>
    <xdr:to>
      <xdr:col>10</xdr:col>
      <xdr:colOff>114300</xdr:colOff>
      <xdr:row>93</xdr:row>
      <xdr:rowOff>77956</xdr:rowOff>
    </xdr:to>
    <xdr:cxnSp macro="">
      <xdr:nvCxnSpPr>
        <xdr:cNvPr id="247" name="直線コネクタ 246"/>
        <xdr:cNvCxnSpPr/>
      </xdr:nvCxnSpPr>
      <xdr:spPr>
        <a:xfrm flipV="1">
          <a:off x="1130300" y="1600321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465</xdr:rowOff>
    </xdr:from>
    <xdr:to>
      <xdr:col>10</xdr:col>
      <xdr:colOff>165100</xdr:colOff>
      <xdr:row>98</xdr:row>
      <xdr:rowOff>102065</xdr:rowOff>
    </xdr:to>
    <xdr:sp macro="" textlink="">
      <xdr:nvSpPr>
        <xdr:cNvPr id="248" name="フローチャート: 判断 247"/>
        <xdr:cNvSpPr/>
      </xdr:nvSpPr>
      <xdr:spPr>
        <a:xfrm>
          <a:off x="1968500" y="168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93192</xdr:rowOff>
    </xdr:from>
    <xdr:ext cx="534377" cy="259045"/>
    <xdr:sp macro="" textlink="">
      <xdr:nvSpPr>
        <xdr:cNvPr id="249" name="テキスト ボックス 248"/>
        <xdr:cNvSpPr txBox="1"/>
      </xdr:nvSpPr>
      <xdr:spPr>
        <a:xfrm>
          <a:off x="1752111" y="1689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3273</xdr:rowOff>
    </xdr:from>
    <xdr:to>
      <xdr:col>6</xdr:col>
      <xdr:colOff>38100</xdr:colOff>
      <xdr:row>98</xdr:row>
      <xdr:rowOff>104873</xdr:rowOff>
    </xdr:to>
    <xdr:sp macro="" textlink="">
      <xdr:nvSpPr>
        <xdr:cNvPr id="250" name="フローチャート: 判断 249"/>
        <xdr:cNvSpPr/>
      </xdr:nvSpPr>
      <xdr:spPr>
        <a:xfrm>
          <a:off x="1079500" y="168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96000</xdr:rowOff>
    </xdr:from>
    <xdr:ext cx="534377" cy="259045"/>
    <xdr:sp macro="" textlink="">
      <xdr:nvSpPr>
        <xdr:cNvPr id="251" name="テキスト ボックス 250"/>
        <xdr:cNvSpPr txBox="1"/>
      </xdr:nvSpPr>
      <xdr:spPr>
        <a:xfrm>
          <a:off x="863111" y="1689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29834</xdr:rowOff>
    </xdr:from>
    <xdr:to>
      <xdr:col>24</xdr:col>
      <xdr:colOff>114300</xdr:colOff>
      <xdr:row>91</xdr:row>
      <xdr:rowOff>131434</xdr:rowOff>
    </xdr:to>
    <xdr:sp macro="" textlink="">
      <xdr:nvSpPr>
        <xdr:cNvPr id="257" name="楕円 256"/>
        <xdr:cNvSpPr/>
      </xdr:nvSpPr>
      <xdr:spPr>
        <a:xfrm>
          <a:off x="4584700" y="1563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52711</xdr:rowOff>
    </xdr:from>
    <xdr:ext cx="599010" cy="259045"/>
    <xdr:sp macro="" textlink="">
      <xdr:nvSpPr>
        <xdr:cNvPr id="258" name="扶助費該当値テキスト"/>
        <xdr:cNvSpPr txBox="1"/>
      </xdr:nvSpPr>
      <xdr:spPr>
        <a:xfrm>
          <a:off x="4686300" y="1548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49820</xdr:rowOff>
    </xdr:from>
    <xdr:to>
      <xdr:col>20</xdr:col>
      <xdr:colOff>38100</xdr:colOff>
      <xdr:row>92</xdr:row>
      <xdr:rowOff>151420</xdr:rowOff>
    </xdr:to>
    <xdr:sp macro="" textlink="">
      <xdr:nvSpPr>
        <xdr:cNvPr id="259" name="楕円 258"/>
        <xdr:cNvSpPr/>
      </xdr:nvSpPr>
      <xdr:spPr>
        <a:xfrm>
          <a:off x="3746500" y="158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167947</xdr:rowOff>
    </xdr:from>
    <xdr:ext cx="599010" cy="259045"/>
    <xdr:sp macro="" textlink="">
      <xdr:nvSpPr>
        <xdr:cNvPr id="260" name="テキスト ボックス 259"/>
        <xdr:cNvSpPr txBox="1"/>
      </xdr:nvSpPr>
      <xdr:spPr>
        <a:xfrm>
          <a:off x="3497795" y="1559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100439</xdr:rowOff>
    </xdr:from>
    <xdr:to>
      <xdr:col>15</xdr:col>
      <xdr:colOff>101600</xdr:colOff>
      <xdr:row>93</xdr:row>
      <xdr:rowOff>30589</xdr:rowOff>
    </xdr:to>
    <xdr:sp macro="" textlink="">
      <xdr:nvSpPr>
        <xdr:cNvPr id="261" name="楕円 260"/>
        <xdr:cNvSpPr/>
      </xdr:nvSpPr>
      <xdr:spPr>
        <a:xfrm>
          <a:off x="2857500" y="1587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47116</xdr:rowOff>
    </xdr:from>
    <xdr:ext cx="599010" cy="259045"/>
    <xdr:sp macro="" textlink="">
      <xdr:nvSpPr>
        <xdr:cNvPr id="262" name="テキスト ボックス 261"/>
        <xdr:cNvSpPr txBox="1"/>
      </xdr:nvSpPr>
      <xdr:spPr>
        <a:xfrm>
          <a:off x="2608795" y="1564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7562</xdr:rowOff>
    </xdr:from>
    <xdr:to>
      <xdr:col>10</xdr:col>
      <xdr:colOff>165100</xdr:colOff>
      <xdr:row>93</xdr:row>
      <xdr:rowOff>109162</xdr:rowOff>
    </xdr:to>
    <xdr:sp macro="" textlink="">
      <xdr:nvSpPr>
        <xdr:cNvPr id="263" name="楕円 262"/>
        <xdr:cNvSpPr/>
      </xdr:nvSpPr>
      <xdr:spPr>
        <a:xfrm>
          <a:off x="1968500" y="1595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125689</xdr:rowOff>
    </xdr:from>
    <xdr:ext cx="599010" cy="259045"/>
    <xdr:sp macro="" textlink="">
      <xdr:nvSpPr>
        <xdr:cNvPr id="264" name="テキスト ボックス 263"/>
        <xdr:cNvSpPr txBox="1"/>
      </xdr:nvSpPr>
      <xdr:spPr>
        <a:xfrm>
          <a:off x="1719795" y="15727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27156</xdr:rowOff>
    </xdr:from>
    <xdr:to>
      <xdr:col>6</xdr:col>
      <xdr:colOff>38100</xdr:colOff>
      <xdr:row>93</xdr:row>
      <xdr:rowOff>128756</xdr:rowOff>
    </xdr:to>
    <xdr:sp macro="" textlink="">
      <xdr:nvSpPr>
        <xdr:cNvPr id="265" name="楕円 264"/>
        <xdr:cNvSpPr/>
      </xdr:nvSpPr>
      <xdr:spPr>
        <a:xfrm>
          <a:off x="1079500" y="1597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145283</xdr:rowOff>
    </xdr:from>
    <xdr:ext cx="599010" cy="259045"/>
    <xdr:sp macro="" textlink="">
      <xdr:nvSpPr>
        <xdr:cNvPr id="266" name="テキスト ボックス 265"/>
        <xdr:cNvSpPr txBox="1"/>
      </xdr:nvSpPr>
      <xdr:spPr>
        <a:xfrm>
          <a:off x="830795" y="15747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80" name="テキスト ボックス 27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135448</xdr:rowOff>
    </xdr:from>
    <xdr:to>
      <xdr:col>54</xdr:col>
      <xdr:colOff>189865</xdr:colOff>
      <xdr:row>37</xdr:row>
      <xdr:rowOff>164416</xdr:rowOff>
    </xdr:to>
    <xdr:cxnSp macro="">
      <xdr:nvCxnSpPr>
        <xdr:cNvPr id="288" name="直線コネクタ 287"/>
        <xdr:cNvCxnSpPr/>
      </xdr:nvCxnSpPr>
      <xdr:spPr>
        <a:xfrm flipV="1">
          <a:off x="10475595" y="5450398"/>
          <a:ext cx="1270" cy="105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168243</xdr:rowOff>
    </xdr:from>
    <xdr:ext cx="534377" cy="259045"/>
    <xdr:sp macro="" textlink="">
      <xdr:nvSpPr>
        <xdr:cNvPr id="289" name="補助費等最小値テキスト"/>
        <xdr:cNvSpPr txBox="1"/>
      </xdr:nvSpPr>
      <xdr:spPr>
        <a:xfrm>
          <a:off x="10528300" y="651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164416</xdr:rowOff>
    </xdr:from>
    <xdr:to>
      <xdr:col>55</xdr:col>
      <xdr:colOff>88900</xdr:colOff>
      <xdr:row>37</xdr:row>
      <xdr:rowOff>164416</xdr:rowOff>
    </xdr:to>
    <xdr:cxnSp macro="">
      <xdr:nvCxnSpPr>
        <xdr:cNvPr id="290" name="直線コネクタ 289"/>
        <xdr:cNvCxnSpPr/>
      </xdr:nvCxnSpPr>
      <xdr:spPr>
        <a:xfrm>
          <a:off x="10388600" y="65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82125</xdr:rowOff>
    </xdr:from>
    <xdr:ext cx="599010" cy="259045"/>
    <xdr:sp macro="" textlink="">
      <xdr:nvSpPr>
        <xdr:cNvPr id="291" name="補助費等最大値テキスト"/>
        <xdr:cNvSpPr txBox="1"/>
      </xdr:nvSpPr>
      <xdr:spPr>
        <a:xfrm>
          <a:off x="10528300" y="522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135448</xdr:rowOff>
    </xdr:from>
    <xdr:to>
      <xdr:col>55</xdr:col>
      <xdr:colOff>88900</xdr:colOff>
      <xdr:row>31</xdr:row>
      <xdr:rowOff>135448</xdr:rowOff>
    </xdr:to>
    <xdr:cxnSp macro="">
      <xdr:nvCxnSpPr>
        <xdr:cNvPr id="292" name="直線コネクタ 291"/>
        <xdr:cNvCxnSpPr/>
      </xdr:nvCxnSpPr>
      <xdr:spPr>
        <a:xfrm>
          <a:off x="10388600" y="545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79341</xdr:rowOff>
    </xdr:from>
    <xdr:to>
      <xdr:col>55</xdr:col>
      <xdr:colOff>0</xdr:colOff>
      <xdr:row>36</xdr:row>
      <xdr:rowOff>163712</xdr:rowOff>
    </xdr:to>
    <xdr:cxnSp macro="">
      <xdr:nvCxnSpPr>
        <xdr:cNvPr id="293" name="直線コネクタ 292"/>
        <xdr:cNvCxnSpPr/>
      </xdr:nvCxnSpPr>
      <xdr:spPr>
        <a:xfrm>
          <a:off x="9639300" y="5394291"/>
          <a:ext cx="838200" cy="94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152596</xdr:rowOff>
    </xdr:from>
    <xdr:ext cx="534377" cy="259045"/>
    <xdr:sp macro="" textlink="">
      <xdr:nvSpPr>
        <xdr:cNvPr id="294" name="補助費等平均値テキスト"/>
        <xdr:cNvSpPr txBox="1"/>
      </xdr:nvSpPr>
      <xdr:spPr>
        <a:xfrm>
          <a:off x="10528300" y="5981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129719</xdr:rowOff>
    </xdr:from>
    <xdr:to>
      <xdr:col>55</xdr:col>
      <xdr:colOff>50800</xdr:colOff>
      <xdr:row>36</xdr:row>
      <xdr:rowOff>59869</xdr:rowOff>
    </xdr:to>
    <xdr:sp macro="" textlink="">
      <xdr:nvSpPr>
        <xdr:cNvPr id="295" name="フローチャート: 判断 294"/>
        <xdr:cNvSpPr/>
      </xdr:nvSpPr>
      <xdr:spPr>
        <a:xfrm>
          <a:off x="10426700" y="61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79341</xdr:rowOff>
    </xdr:from>
    <xdr:to>
      <xdr:col>50</xdr:col>
      <xdr:colOff>114300</xdr:colOff>
      <xdr:row>37</xdr:row>
      <xdr:rowOff>35687</xdr:rowOff>
    </xdr:to>
    <xdr:cxnSp macro="">
      <xdr:nvCxnSpPr>
        <xdr:cNvPr id="296" name="直線コネクタ 295"/>
        <xdr:cNvCxnSpPr/>
      </xdr:nvCxnSpPr>
      <xdr:spPr>
        <a:xfrm flipV="1">
          <a:off x="8750300" y="5394291"/>
          <a:ext cx="889000" cy="98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146809</xdr:rowOff>
    </xdr:from>
    <xdr:to>
      <xdr:col>50</xdr:col>
      <xdr:colOff>165100</xdr:colOff>
      <xdr:row>30</xdr:row>
      <xdr:rowOff>76959</xdr:rowOff>
    </xdr:to>
    <xdr:sp macro="" textlink="">
      <xdr:nvSpPr>
        <xdr:cNvPr id="297" name="フローチャート: 判断 296"/>
        <xdr:cNvSpPr/>
      </xdr:nvSpPr>
      <xdr:spPr>
        <a:xfrm>
          <a:off x="9588500" y="51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93486</xdr:rowOff>
    </xdr:from>
    <xdr:ext cx="599010" cy="259045"/>
    <xdr:sp macro="" textlink="">
      <xdr:nvSpPr>
        <xdr:cNvPr id="298" name="テキスト ボックス 297"/>
        <xdr:cNvSpPr txBox="1"/>
      </xdr:nvSpPr>
      <xdr:spPr>
        <a:xfrm>
          <a:off x="9339795" y="489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35687</xdr:rowOff>
    </xdr:from>
    <xdr:to>
      <xdr:col>45</xdr:col>
      <xdr:colOff>177800</xdr:colOff>
      <xdr:row>38</xdr:row>
      <xdr:rowOff>31783</xdr:rowOff>
    </xdr:to>
    <xdr:cxnSp macro="">
      <xdr:nvCxnSpPr>
        <xdr:cNvPr id="299" name="直線コネクタ 298"/>
        <xdr:cNvCxnSpPr/>
      </xdr:nvCxnSpPr>
      <xdr:spPr>
        <a:xfrm flipV="1">
          <a:off x="7861300" y="6379337"/>
          <a:ext cx="889000" cy="16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151838</xdr:rowOff>
    </xdr:from>
    <xdr:to>
      <xdr:col>46</xdr:col>
      <xdr:colOff>38100</xdr:colOff>
      <xdr:row>36</xdr:row>
      <xdr:rowOff>81988</xdr:rowOff>
    </xdr:to>
    <xdr:sp macro="" textlink="">
      <xdr:nvSpPr>
        <xdr:cNvPr id="300" name="フローチャート: 判断 299"/>
        <xdr:cNvSpPr/>
      </xdr:nvSpPr>
      <xdr:spPr>
        <a:xfrm>
          <a:off x="8699500" y="61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98515</xdr:rowOff>
    </xdr:from>
    <xdr:ext cx="534377" cy="259045"/>
    <xdr:sp macro="" textlink="">
      <xdr:nvSpPr>
        <xdr:cNvPr id="301" name="テキスト ボックス 300"/>
        <xdr:cNvSpPr txBox="1"/>
      </xdr:nvSpPr>
      <xdr:spPr>
        <a:xfrm>
          <a:off x="8483111" y="592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13193</xdr:rowOff>
    </xdr:from>
    <xdr:to>
      <xdr:col>41</xdr:col>
      <xdr:colOff>50800</xdr:colOff>
      <xdr:row>38</xdr:row>
      <xdr:rowOff>31783</xdr:rowOff>
    </xdr:to>
    <xdr:cxnSp macro="">
      <xdr:nvCxnSpPr>
        <xdr:cNvPr id="302" name="直線コネクタ 301"/>
        <xdr:cNvCxnSpPr/>
      </xdr:nvCxnSpPr>
      <xdr:spPr>
        <a:xfrm>
          <a:off x="6972300" y="6528293"/>
          <a:ext cx="889000" cy="1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18089</xdr:rowOff>
    </xdr:from>
    <xdr:to>
      <xdr:col>41</xdr:col>
      <xdr:colOff>101600</xdr:colOff>
      <xdr:row>36</xdr:row>
      <xdr:rowOff>119689</xdr:rowOff>
    </xdr:to>
    <xdr:sp macro="" textlink="">
      <xdr:nvSpPr>
        <xdr:cNvPr id="303" name="フローチャート: 判断 302"/>
        <xdr:cNvSpPr/>
      </xdr:nvSpPr>
      <xdr:spPr>
        <a:xfrm>
          <a:off x="7810500" y="619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136216</xdr:rowOff>
    </xdr:from>
    <xdr:ext cx="534377" cy="259045"/>
    <xdr:sp macro="" textlink="">
      <xdr:nvSpPr>
        <xdr:cNvPr id="304" name="テキスト ボックス 303"/>
        <xdr:cNvSpPr txBox="1"/>
      </xdr:nvSpPr>
      <xdr:spPr>
        <a:xfrm>
          <a:off x="7594111" y="596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30424</xdr:rowOff>
    </xdr:from>
    <xdr:to>
      <xdr:col>36</xdr:col>
      <xdr:colOff>165100</xdr:colOff>
      <xdr:row>36</xdr:row>
      <xdr:rowOff>132024</xdr:rowOff>
    </xdr:to>
    <xdr:sp macro="" textlink="">
      <xdr:nvSpPr>
        <xdr:cNvPr id="305" name="フローチャート: 判断 304"/>
        <xdr:cNvSpPr/>
      </xdr:nvSpPr>
      <xdr:spPr>
        <a:xfrm>
          <a:off x="6921500" y="620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148551</xdr:rowOff>
    </xdr:from>
    <xdr:ext cx="534377" cy="259045"/>
    <xdr:sp macro="" textlink="">
      <xdr:nvSpPr>
        <xdr:cNvPr id="306" name="テキスト ボックス 305"/>
        <xdr:cNvSpPr txBox="1"/>
      </xdr:nvSpPr>
      <xdr:spPr>
        <a:xfrm>
          <a:off x="6705111" y="59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112912</xdr:rowOff>
    </xdr:from>
    <xdr:to>
      <xdr:col>55</xdr:col>
      <xdr:colOff>50800</xdr:colOff>
      <xdr:row>37</xdr:row>
      <xdr:rowOff>43062</xdr:rowOff>
    </xdr:to>
    <xdr:sp macro="" textlink="">
      <xdr:nvSpPr>
        <xdr:cNvPr id="312" name="楕円 311"/>
        <xdr:cNvSpPr/>
      </xdr:nvSpPr>
      <xdr:spPr>
        <a:xfrm>
          <a:off x="10426700" y="628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91339</xdr:rowOff>
    </xdr:from>
    <xdr:ext cx="534377" cy="259045"/>
    <xdr:sp macro="" textlink="">
      <xdr:nvSpPr>
        <xdr:cNvPr id="313" name="補助費等該当値テキスト"/>
        <xdr:cNvSpPr txBox="1"/>
      </xdr:nvSpPr>
      <xdr:spPr>
        <a:xfrm>
          <a:off x="10528300" y="626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28541</xdr:rowOff>
    </xdr:from>
    <xdr:to>
      <xdr:col>50</xdr:col>
      <xdr:colOff>165100</xdr:colOff>
      <xdr:row>31</xdr:row>
      <xdr:rowOff>130141</xdr:rowOff>
    </xdr:to>
    <xdr:sp macro="" textlink="">
      <xdr:nvSpPr>
        <xdr:cNvPr id="314" name="楕円 313"/>
        <xdr:cNvSpPr/>
      </xdr:nvSpPr>
      <xdr:spPr>
        <a:xfrm>
          <a:off x="9588500" y="534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121268</xdr:rowOff>
    </xdr:from>
    <xdr:ext cx="599010" cy="259045"/>
    <xdr:sp macro="" textlink="">
      <xdr:nvSpPr>
        <xdr:cNvPr id="315" name="テキスト ボックス 314"/>
        <xdr:cNvSpPr txBox="1"/>
      </xdr:nvSpPr>
      <xdr:spPr>
        <a:xfrm>
          <a:off x="9339795" y="543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156337</xdr:rowOff>
    </xdr:from>
    <xdr:to>
      <xdr:col>46</xdr:col>
      <xdr:colOff>38100</xdr:colOff>
      <xdr:row>37</xdr:row>
      <xdr:rowOff>86487</xdr:rowOff>
    </xdr:to>
    <xdr:sp macro="" textlink="">
      <xdr:nvSpPr>
        <xdr:cNvPr id="316" name="楕円 315"/>
        <xdr:cNvSpPr/>
      </xdr:nvSpPr>
      <xdr:spPr>
        <a:xfrm>
          <a:off x="8699500" y="632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77614</xdr:rowOff>
    </xdr:from>
    <xdr:ext cx="534377" cy="259045"/>
    <xdr:sp macro="" textlink="">
      <xdr:nvSpPr>
        <xdr:cNvPr id="317" name="テキスト ボックス 316"/>
        <xdr:cNvSpPr txBox="1"/>
      </xdr:nvSpPr>
      <xdr:spPr>
        <a:xfrm>
          <a:off x="8483111" y="64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152433</xdr:rowOff>
    </xdr:from>
    <xdr:to>
      <xdr:col>41</xdr:col>
      <xdr:colOff>101600</xdr:colOff>
      <xdr:row>38</xdr:row>
      <xdr:rowOff>82583</xdr:rowOff>
    </xdr:to>
    <xdr:sp macro="" textlink="">
      <xdr:nvSpPr>
        <xdr:cNvPr id="318" name="楕円 317"/>
        <xdr:cNvSpPr/>
      </xdr:nvSpPr>
      <xdr:spPr>
        <a:xfrm>
          <a:off x="7810500" y="649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73710</xdr:rowOff>
    </xdr:from>
    <xdr:ext cx="534377" cy="259045"/>
    <xdr:sp macro="" textlink="">
      <xdr:nvSpPr>
        <xdr:cNvPr id="319" name="テキスト ボックス 318"/>
        <xdr:cNvSpPr txBox="1"/>
      </xdr:nvSpPr>
      <xdr:spPr>
        <a:xfrm>
          <a:off x="7594111" y="658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133843</xdr:rowOff>
    </xdr:from>
    <xdr:to>
      <xdr:col>36</xdr:col>
      <xdr:colOff>165100</xdr:colOff>
      <xdr:row>38</xdr:row>
      <xdr:rowOff>63993</xdr:rowOff>
    </xdr:to>
    <xdr:sp macro="" textlink="">
      <xdr:nvSpPr>
        <xdr:cNvPr id="320" name="楕円 319"/>
        <xdr:cNvSpPr/>
      </xdr:nvSpPr>
      <xdr:spPr>
        <a:xfrm>
          <a:off x="6921500" y="647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55120</xdr:rowOff>
    </xdr:from>
    <xdr:ext cx="534377" cy="259045"/>
    <xdr:sp macro="" textlink="">
      <xdr:nvSpPr>
        <xdr:cNvPr id="321" name="テキスト ボックス 320"/>
        <xdr:cNvSpPr txBox="1"/>
      </xdr:nvSpPr>
      <xdr:spPr>
        <a:xfrm>
          <a:off x="6705111" y="657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7" name="直線コネクタ 346"/>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48" name="普通建設事業費最小値テキスト"/>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49" name="直線コネクタ 348"/>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0" name="普通建設事業費最大値テキスト"/>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1" name="直線コネクタ 350"/>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58199</xdr:rowOff>
    </xdr:from>
    <xdr:to>
      <xdr:col>55</xdr:col>
      <xdr:colOff>0</xdr:colOff>
      <xdr:row>55</xdr:row>
      <xdr:rowOff>27457</xdr:rowOff>
    </xdr:to>
    <xdr:cxnSp macro="">
      <xdr:nvCxnSpPr>
        <xdr:cNvPr id="352" name="直線コネクタ 351"/>
        <xdr:cNvCxnSpPr/>
      </xdr:nvCxnSpPr>
      <xdr:spPr>
        <a:xfrm>
          <a:off x="9639300" y="9316499"/>
          <a:ext cx="838200" cy="14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40712</xdr:rowOff>
    </xdr:from>
    <xdr:ext cx="534377" cy="259045"/>
    <xdr:sp macro="" textlink="">
      <xdr:nvSpPr>
        <xdr:cNvPr id="353" name="普通建設事業費平均値テキスト"/>
        <xdr:cNvSpPr txBox="1"/>
      </xdr:nvSpPr>
      <xdr:spPr>
        <a:xfrm>
          <a:off x="10528300" y="964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4" name="フローチャート: 判断 353"/>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58199</xdr:rowOff>
    </xdr:from>
    <xdr:to>
      <xdr:col>50</xdr:col>
      <xdr:colOff>114300</xdr:colOff>
      <xdr:row>55</xdr:row>
      <xdr:rowOff>74995</xdr:rowOff>
    </xdr:to>
    <xdr:cxnSp macro="">
      <xdr:nvCxnSpPr>
        <xdr:cNvPr id="355" name="直線コネクタ 354"/>
        <xdr:cNvCxnSpPr/>
      </xdr:nvCxnSpPr>
      <xdr:spPr>
        <a:xfrm flipV="1">
          <a:off x="8750300" y="9316499"/>
          <a:ext cx="889000" cy="18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39239</xdr:rowOff>
    </xdr:from>
    <xdr:to>
      <xdr:col>50</xdr:col>
      <xdr:colOff>165100</xdr:colOff>
      <xdr:row>55</xdr:row>
      <xdr:rowOff>140839</xdr:rowOff>
    </xdr:to>
    <xdr:sp macro="" textlink="">
      <xdr:nvSpPr>
        <xdr:cNvPr id="356" name="フローチャート: 判断 355"/>
        <xdr:cNvSpPr/>
      </xdr:nvSpPr>
      <xdr:spPr>
        <a:xfrm>
          <a:off x="9588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131966</xdr:rowOff>
    </xdr:from>
    <xdr:ext cx="534377" cy="259045"/>
    <xdr:sp macro="" textlink="">
      <xdr:nvSpPr>
        <xdr:cNvPr id="357" name="テキスト ボックス 356"/>
        <xdr:cNvSpPr txBox="1"/>
      </xdr:nvSpPr>
      <xdr:spPr>
        <a:xfrm>
          <a:off x="9372111" y="956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74995</xdr:rowOff>
    </xdr:from>
    <xdr:to>
      <xdr:col>45</xdr:col>
      <xdr:colOff>177800</xdr:colOff>
      <xdr:row>57</xdr:row>
      <xdr:rowOff>56239</xdr:rowOff>
    </xdr:to>
    <xdr:cxnSp macro="">
      <xdr:nvCxnSpPr>
        <xdr:cNvPr id="358" name="直線コネクタ 357"/>
        <xdr:cNvCxnSpPr/>
      </xdr:nvCxnSpPr>
      <xdr:spPr>
        <a:xfrm flipV="1">
          <a:off x="7861300" y="9504745"/>
          <a:ext cx="889000" cy="32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54795</xdr:rowOff>
    </xdr:from>
    <xdr:to>
      <xdr:col>46</xdr:col>
      <xdr:colOff>38100</xdr:colOff>
      <xdr:row>55</xdr:row>
      <xdr:rowOff>156395</xdr:rowOff>
    </xdr:to>
    <xdr:sp macro="" textlink="">
      <xdr:nvSpPr>
        <xdr:cNvPr id="359" name="フローチャート: 判断 358"/>
        <xdr:cNvSpPr/>
      </xdr:nvSpPr>
      <xdr:spPr>
        <a:xfrm>
          <a:off x="8699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147522</xdr:rowOff>
    </xdr:from>
    <xdr:ext cx="534377" cy="259045"/>
    <xdr:sp macro="" textlink="">
      <xdr:nvSpPr>
        <xdr:cNvPr id="360" name="テキスト ボックス 359"/>
        <xdr:cNvSpPr txBox="1"/>
      </xdr:nvSpPr>
      <xdr:spPr>
        <a:xfrm>
          <a:off x="8483111" y="95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56239</xdr:rowOff>
    </xdr:from>
    <xdr:to>
      <xdr:col>41</xdr:col>
      <xdr:colOff>50800</xdr:colOff>
      <xdr:row>57</xdr:row>
      <xdr:rowOff>75736</xdr:rowOff>
    </xdr:to>
    <xdr:cxnSp macro="">
      <xdr:nvCxnSpPr>
        <xdr:cNvPr id="361" name="直線コネクタ 360"/>
        <xdr:cNvCxnSpPr/>
      </xdr:nvCxnSpPr>
      <xdr:spPr>
        <a:xfrm flipV="1">
          <a:off x="6972300" y="9828889"/>
          <a:ext cx="889000" cy="1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138604</xdr:rowOff>
    </xdr:from>
    <xdr:to>
      <xdr:col>41</xdr:col>
      <xdr:colOff>101600</xdr:colOff>
      <xdr:row>56</xdr:row>
      <xdr:rowOff>68754</xdr:rowOff>
    </xdr:to>
    <xdr:sp macro="" textlink="">
      <xdr:nvSpPr>
        <xdr:cNvPr id="362" name="フローチャート: 判断 361"/>
        <xdr:cNvSpPr/>
      </xdr:nvSpPr>
      <xdr:spPr>
        <a:xfrm>
          <a:off x="7810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85281</xdr:rowOff>
    </xdr:from>
    <xdr:ext cx="534377" cy="259045"/>
    <xdr:sp macro="" textlink="">
      <xdr:nvSpPr>
        <xdr:cNvPr id="363" name="テキスト ボックス 362"/>
        <xdr:cNvSpPr txBox="1"/>
      </xdr:nvSpPr>
      <xdr:spPr>
        <a:xfrm>
          <a:off x="7594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144852</xdr:rowOff>
    </xdr:from>
    <xdr:to>
      <xdr:col>36</xdr:col>
      <xdr:colOff>165100</xdr:colOff>
      <xdr:row>56</xdr:row>
      <xdr:rowOff>75002</xdr:rowOff>
    </xdr:to>
    <xdr:sp macro="" textlink="">
      <xdr:nvSpPr>
        <xdr:cNvPr id="364" name="フローチャート: 判断 363"/>
        <xdr:cNvSpPr/>
      </xdr:nvSpPr>
      <xdr:spPr>
        <a:xfrm>
          <a:off x="6921500" y="957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91529</xdr:rowOff>
    </xdr:from>
    <xdr:ext cx="534377" cy="259045"/>
    <xdr:sp macro="" textlink="">
      <xdr:nvSpPr>
        <xdr:cNvPr id="365" name="テキスト ボックス 364"/>
        <xdr:cNvSpPr txBox="1"/>
      </xdr:nvSpPr>
      <xdr:spPr>
        <a:xfrm>
          <a:off x="6705111" y="934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148107</xdr:rowOff>
    </xdr:from>
    <xdr:to>
      <xdr:col>55</xdr:col>
      <xdr:colOff>50800</xdr:colOff>
      <xdr:row>55</xdr:row>
      <xdr:rowOff>78257</xdr:rowOff>
    </xdr:to>
    <xdr:sp macro="" textlink="">
      <xdr:nvSpPr>
        <xdr:cNvPr id="371" name="楕円 370"/>
        <xdr:cNvSpPr/>
      </xdr:nvSpPr>
      <xdr:spPr>
        <a:xfrm>
          <a:off x="10426700" y="940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170984</xdr:rowOff>
    </xdr:from>
    <xdr:ext cx="534377" cy="259045"/>
    <xdr:sp macro="" textlink="">
      <xdr:nvSpPr>
        <xdr:cNvPr id="372" name="普通建設事業費該当値テキスト"/>
        <xdr:cNvSpPr txBox="1"/>
      </xdr:nvSpPr>
      <xdr:spPr>
        <a:xfrm>
          <a:off x="10528300" y="925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7399</xdr:rowOff>
    </xdr:from>
    <xdr:to>
      <xdr:col>50</xdr:col>
      <xdr:colOff>165100</xdr:colOff>
      <xdr:row>54</xdr:row>
      <xdr:rowOff>108999</xdr:rowOff>
    </xdr:to>
    <xdr:sp macro="" textlink="">
      <xdr:nvSpPr>
        <xdr:cNvPr id="373" name="楕円 372"/>
        <xdr:cNvSpPr/>
      </xdr:nvSpPr>
      <xdr:spPr>
        <a:xfrm>
          <a:off x="9588500" y="926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125526</xdr:rowOff>
    </xdr:from>
    <xdr:ext cx="534377" cy="259045"/>
    <xdr:sp macro="" textlink="">
      <xdr:nvSpPr>
        <xdr:cNvPr id="374" name="テキスト ボックス 373"/>
        <xdr:cNvSpPr txBox="1"/>
      </xdr:nvSpPr>
      <xdr:spPr>
        <a:xfrm>
          <a:off x="9372111" y="904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24195</xdr:rowOff>
    </xdr:from>
    <xdr:to>
      <xdr:col>46</xdr:col>
      <xdr:colOff>38100</xdr:colOff>
      <xdr:row>55</xdr:row>
      <xdr:rowOff>125795</xdr:rowOff>
    </xdr:to>
    <xdr:sp macro="" textlink="">
      <xdr:nvSpPr>
        <xdr:cNvPr id="375" name="楕円 374"/>
        <xdr:cNvSpPr/>
      </xdr:nvSpPr>
      <xdr:spPr>
        <a:xfrm>
          <a:off x="8699500" y="945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142322</xdr:rowOff>
    </xdr:from>
    <xdr:ext cx="534377" cy="259045"/>
    <xdr:sp macro="" textlink="">
      <xdr:nvSpPr>
        <xdr:cNvPr id="376" name="テキスト ボックス 375"/>
        <xdr:cNvSpPr txBox="1"/>
      </xdr:nvSpPr>
      <xdr:spPr>
        <a:xfrm>
          <a:off x="8483111" y="922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5439</xdr:rowOff>
    </xdr:from>
    <xdr:to>
      <xdr:col>41</xdr:col>
      <xdr:colOff>101600</xdr:colOff>
      <xdr:row>57</xdr:row>
      <xdr:rowOff>107039</xdr:rowOff>
    </xdr:to>
    <xdr:sp macro="" textlink="">
      <xdr:nvSpPr>
        <xdr:cNvPr id="377" name="楕円 376"/>
        <xdr:cNvSpPr/>
      </xdr:nvSpPr>
      <xdr:spPr>
        <a:xfrm>
          <a:off x="7810500" y="977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98166</xdr:rowOff>
    </xdr:from>
    <xdr:ext cx="534377" cy="259045"/>
    <xdr:sp macro="" textlink="">
      <xdr:nvSpPr>
        <xdr:cNvPr id="378" name="テキスト ボックス 377"/>
        <xdr:cNvSpPr txBox="1"/>
      </xdr:nvSpPr>
      <xdr:spPr>
        <a:xfrm>
          <a:off x="7594111" y="987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24936</xdr:rowOff>
    </xdr:from>
    <xdr:to>
      <xdr:col>36</xdr:col>
      <xdr:colOff>165100</xdr:colOff>
      <xdr:row>57</xdr:row>
      <xdr:rowOff>126536</xdr:rowOff>
    </xdr:to>
    <xdr:sp macro="" textlink="">
      <xdr:nvSpPr>
        <xdr:cNvPr id="379" name="楕円 378"/>
        <xdr:cNvSpPr/>
      </xdr:nvSpPr>
      <xdr:spPr>
        <a:xfrm>
          <a:off x="6921500" y="97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117663</xdr:rowOff>
    </xdr:from>
    <xdr:ext cx="534377" cy="259045"/>
    <xdr:sp macro="" textlink="">
      <xdr:nvSpPr>
        <xdr:cNvPr id="380" name="テキスト ボックス 379"/>
        <xdr:cNvSpPr txBox="1"/>
      </xdr:nvSpPr>
      <xdr:spPr>
        <a:xfrm>
          <a:off x="6705111" y="989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4" name="直線コネクタ 403"/>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7" name="普通建設事業費 （ うち新規整備　）最大値テキスト"/>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08" name="直線コネクタ 407"/>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74701</xdr:rowOff>
    </xdr:from>
    <xdr:to>
      <xdr:col>55</xdr:col>
      <xdr:colOff>0</xdr:colOff>
      <xdr:row>78</xdr:row>
      <xdr:rowOff>104629</xdr:rowOff>
    </xdr:to>
    <xdr:cxnSp macro="">
      <xdr:nvCxnSpPr>
        <xdr:cNvPr id="409" name="直線コネクタ 408"/>
        <xdr:cNvCxnSpPr/>
      </xdr:nvCxnSpPr>
      <xdr:spPr>
        <a:xfrm>
          <a:off x="9639300" y="13447801"/>
          <a:ext cx="838200" cy="2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0" name="普通建設事業費 （ うち新規整備　）平均値テキスト"/>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1" name="フローチャート: 判断 410"/>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74701</xdr:rowOff>
    </xdr:from>
    <xdr:to>
      <xdr:col>50</xdr:col>
      <xdr:colOff>114300</xdr:colOff>
      <xdr:row>78</xdr:row>
      <xdr:rowOff>162122</xdr:rowOff>
    </xdr:to>
    <xdr:cxnSp macro="">
      <xdr:nvCxnSpPr>
        <xdr:cNvPr id="412" name="直線コネクタ 411"/>
        <xdr:cNvCxnSpPr/>
      </xdr:nvCxnSpPr>
      <xdr:spPr>
        <a:xfrm flipV="1">
          <a:off x="8750300" y="13447801"/>
          <a:ext cx="889000" cy="8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154718</xdr:rowOff>
    </xdr:from>
    <xdr:to>
      <xdr:col>50</xdr:col>
      <xdr:colOff>165100</xdr:colOff>
      <xdr:row>77</xdr:row>
      <xdr:rowOff>84868</xdr:rowOff>
    </xdr:to>
    <xdr:sp macro="" textlink="">
      <xdr:nvSpPr>
        <xdr:cNvPr id="413" name="フローチャート: 判断 412"/>
        <xdr:cNvSpPr/>
      </xdr:nvSpPr>
      <xdr:spPr>
        <a:xfrm>
          <a:off x="9588500" y="1318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101395</xdr:rowOff>
    </xdr:from>
    <xdr:ext cx="534377" cy="259045"/>
    <xdr:sp macro="" textlink="">
      <xdr:nvSpPr>
        <xdr:cNvPr id="414" name="テキスト ボックス 413"/>
        <xdr:cNvSpPr txBox="1"/>
      </xdr:nvSpPr>
      <xdr:spPr>
        <a:xfrm>
          <a:off x="9372111" y="1296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103352</xdr:rowOff>
    </xdr:from>
    <xdr:to>
      <xdr:col>45</xdr:col>
      <xdr:colOff>177800</xdr:colOff>
      <xdr:row>78</xdr:row>
      <xdr:rowOff>162122</xdr:rowOff>
    </xdr:to>
    <xdr:cxnSp macro="">
      <xdr:nvCxnSpPr>
        <xdr:cNvPr id="415" name="直線コネクタ 414"/>
        <xdr:cNvCxnSpPr/>
      </xdr:nvCxnSpPr>
      <xdr:spPr>
        <a:xfrm>
          <a:off x="7861300" y="13476452"/>
          <a:ext cx="889000" cy="5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5062</xdr:rowOff>
    </xdr:from>
    <xdr:to>
      <xdr:col>46</xdr:col>
      <xdr:colOff>38100</xdr:colOff>
      <xdr:row>77</xdr:row>
      <xdr:rowOff>106662</xdr:rowOff>
    </xdr:to>
    <xdr:sp macro="" textlink="">
      <xdr:nvSpPr>
        <xdr:cNvPr id="416" name="フローチャート: 判断 415"/>
        <xdr:cNvSpPr/>
      </xdr:nvSpPr>
      <xdr:spPr>
        <a:xfrm>
          <a:off x="8699500" y="1320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123189</xdr:rowOff>
    </xdr:from>
    <xdr:ext cx="534377" cy="259045"/>
    <xdr:sp macro="" textlink="">
      <xdr:nvSpPr>
        <xdr:cNvPr id="417" name="テキスト ボックス 416"/>
        <xdr:cNvSpPr txBox="1"/>
      </xdr:nvSpPr>
      <xdr:spPr>
        <a:xfrm>
          <a:off x="8483111" y="1298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90246</xdr:rowOff>
    </xdr:from>
    <xdr:to>
      <xdr:col>41</xdr:col>
      <xdr:colOff>50800</xdr:colOff>
      <xdr:row>78</xdr:row>
      <xdr:rowOff>103352</xdr:rowOff>
    </xdr:to>
    <xdr:cxnSp macro="">
      <xdr:nvCxnSpPr>
        <xdr:cNvPr id="418" name="直線コネクタ 417"/>
        <xdr:cNvCxnSpPr/>
      </xdr:nvCxnSpPr>
      <xdr:spPr>
        <a:xfrm>
          <a:off x="6972300" y="13463346"/>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66859</xdr:rowOff>
    </xdr:from>
    <xdr:to>
      <xdr:col>41</xdr:col>
      <xdr:colOff>101600</xdr:colOff>
      <xdr:row>77</xdr:row>
      <xdr:rowOff>168459</xdr:rowOff>
    </xdr:to>
    <xdr:sp macro="" textlink="">
      <xdr:nvSpPr>
        <xdr:cNvPr id="419" name="フローチャート: 判断 418"/>
        <xdr:cNvSpPr/>
      </xdr:nvSpPr>
      <xdr:spPr>
        <a:xfrm>
          <a:off x="7810500" y="1326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13536</xdr:rowOff>
    </xdr:from>
    <xdr:ext cx="534377" cy="259045"/>
    <xdr:sp macro="" textlink="">
      <xdr:nvSpPr>
        <xdr:cNvPr id="420" name="テキスト ボックス 419"/>
        <xdr:cNvSpPr txBox="1"/>
      </xdr:nvSpPr>
      <xdr:spPr>
        <a:xfrm>
          <a:off x="7594111" y="1304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29902</xdr:rowOff>
    </xdr:from>
    <xdr:to>
      <xdr:col>36</xdr:col>
      <xdr:colOff>165100</xdr:colOff>
      <xdr:row>77</xdr:row>
      <xdr:rowOff>131502</xdr:rowOff>
    </xdr:to>
    <xdr:sp macro="" textlink="">
      <xdr:nvSpPr>
        <xdr:cNvPr id="421" name="フローチャート: 判断 420"/>
        <xdr:cNvSpPr/>
      </xdr:nvSpPr>
      <xdr:spPr>
        <a:xfrm>
          <a:off x="6921500" y="1323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148029</xdr:rowOff>
    </xdr:from>
    <xdr:ext cx="534377" cy="259045"/>
    <xdr:sp macro="" textlink="">
      <xdr:nvSpPr>
        <xdr:cNvPr id="422" name="テキスト ボックス 421"/>
        <xdr:cNvSpPr txBox="1"/>
      </xdr:nvSpPr>
      <xdr:spPr>
        <a:xfrm>
          <a:off x="6705111" y="1300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53829</xdr:rowOff>
    </xdr:from>
    <xdr:to>
      <xdr:col>55</xdr:col>
      <xdr:colOff>50800</xdr:colOff>
      <xdr:row>78</xdr:row>
      <xdr:rowOff>155429</xdr:rowOff>
    </xdr:to>
    <xdr:sp macro="" textlink="">
      <xdr:nvSpPr>
        <xdr:cNvPr id="428" name="楕円 427"/>
        <xdr:cNvSpPr/>
      </xdr:nvSpPr>
      <xdr:spPr>
        <a:xfrm>
          <a:off x="10426700" y="1342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140206</xdr:rowOff>
    </xdr:from>
    <xdr:ext cx="469744" cy="259045"/>
    <xdr:sp macro="" textlink="">
      <xdr:nvSpPr>
        <xdr:cNvPr id="429" name="普通建設事業費 （ うち新規整備　）該当値テキスト"/>
        <xdr:cNvSpPr txBox="1"/>
      </xdr:nvSpPr>
      <xdr:spPr>
        <a:xfrm>
          <a:off x="10528300" y="1334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23901</xdr:rowOff>
    </xdr:from>
    <xdr:to>
      <xdr:col>50</xdr:col>
      <xdr:colOff>165100</xdr:colOff>
      <xdr:row>78</xdr:row>
      <xdr:rowOff>125501</xdr:rowOff>
    </xdr:to>
    <xdr:sp macro="" textlink="">
      <xdr:nvSpPr>
        <xdr:cNvPr id="430" name="楕円 429"/>
        <xdr:cNvSpPr/>
      </xdr:nvSpPr>
      <xdr:spPr>
        <a:xfrm>
          <a:off x="9588500" y="1339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116628</xdr:rowOff>
    </xdr:from>
    <xdr:ext cx="469744" cy="259045"/>
    <xdr:sp macro="" textlink="">
      <xdr:nvSpPr>
        <xdr:cNvPr id="431" name="テキスト ボックス 430"/>
        <xdr:cNvSpPr txBox="1"/>
      </xdr:nvSpPr>
      <xdr:spPr>
        <a:xfrm>
          <a:off x="9404428" y="1348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111322</xdr:rowOff>
    </xdr:from>
    <xdr:to>
      <xdr:col>46</xdr:col>
      <xdr:colOff>38100</xdr:colOff>
      <xdr:row>79</xdr:row>
      <xdr:rowOff>41472</xdr:rowOff>
    </xdr:to>
    <xdr:sp macro="" textlink="">
      <xdr:nvSpPr>
        <xdr:cNvPr id="432" name="楕円 431"/>
        <xdr:cNvSpPr/>
      </xdr:nvSpPr>
      <xdr:spPr>
        <a:xfrm>
          <a:off x="8699500" y="1348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32599</xdr:rowOff>
    </xdr:from>
    <xdr:ext cx="469744" cy="259045"/>
    <xdr:sp macro="" textlink="">
      <xdr:nvSpPr>
        <xdr:cNvPr id="433" name="テキスト ボックス 432"/>
        <xdr:cNvSpPr txBox="1"/>
      </xdr:nvSpPr>
      <xdr:spPr>
        <a:xfrm>
          <a:off x="8515428" y="1357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52552</xdr:rowOff>
    </xdr:from>
    <xdr:to>
      <xdr:col>41</xdr:col>
      <xdr:colOff>101600</xdr:colOff>
      <xdr:row>78</xdr:row>
      <xdr:rowOff>154152</xdr:rowOff>
    </xdr:to>
    <xdr:sp macro="" textlink="">
      <xdr:nvSpPr>
        <xdr:cNvPr id="434" name="楕円 433"/>
        <xdr:cNvSpPr/>
      </xdr:nvSpPr>
      <xdr:spPr>
        <a:xfrm>
          <a:off x="7810500" y="1342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145279</xdr:rowOff>
    </xdr:from>
    <xdr:ext cx="469744" cy="259045"/>
    <xdr:sp macro="" textlink="">
      <xdr:nvSpPr>
        <xdr:cNvPr id="435" name="テキスト ボックス 434"/>
        <xdr:cNvSpPr txBox="1"/>
      </xdr:nvSpPr>
      <xdr:spPr>
        <a:xfrm>
          <a:off x="7626428" y="1351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39446</xdr:rowOff>
    </xdr:from>
    <xdr:to>
      <xdr:col>36</xdr:col>
      <xdr:colOff>165100</xdr:colOff>
      <xdr:row>78</xdr:row>
      <xdr:rowOff>141046</xdr:rowOff>
    </xdr:to>
    <xdr:sp macro="" textlink="">
      <xdr:nvSpPr>
        <xdr:cNvPr id="436" name="楕円 435"/>
        <xdr:cNvSpPr/>
      </xdr:nvSpPr>
      <xdr:spPr>
        <a:xfrm>
          <a:off x="6921500" y="1341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132173</xdr:rowOff>
    </xdr:from>
    <xdr:ext cx="469744" cy="259045"/>
    <xdr:sp macro="" textlink="">
      <xdr:nvSpPr>
        <xdr:cNvPr id="437" name="テキスト ボックス 436"/>
        <xdr:cNvSpPr txBox="1"/>
      </xdr:nvSpPr>
      <xdr:spPr>
        <a:xfrm>
          <a:off x="6737428" y="1350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3" name="直線コネクタ 462"/>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4" name="普通建設事業費 （ うち更新整備　）最小値テキスト"/>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5" name="直線コネクタ 464"/>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6" name="普通建設事業費 （ うち更新整備　）最大値テキスト"/>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7" name="直線コネクタ 466"/>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32356</xdr:rowOff>
    </xdr:from>
    <xdr:to>
      <xdr:col>55</xdr:col>
      <xdr:colOff>0</xdr:colOff>
      <xdr:row>93</xdr:row>
      <xdr:rowOff>161449</xdr:rowOff>
    </xdr:to>
    <xdr:cxnSp macro="">
      <xdr:nvCxnSpPr>
        <xdr:cNvPr id="468" name="直線コネクタ 467"/>
        <xdr:cNvCxnSpPr/>
      </xdr:nvCxnSpPr>
      <xdr:spPr>
        <a:xfrm>
          <a:off x="9639300" y="15977206"/>
          <a:ext cx="838200" cy="12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115726</xdr:rowOff>
    </xdr:from>
    <xdr:ext cx="534377" cy="259045"/>
    <xdr:sp macro="" textlink="">
      <xdr:nvSpPr>
        <xdr:cNvPr id="469" name="普通建設事業費 （ うち更新整備　）平均値テキスト"/>
        <xdr:cNvSpPr txBox="1"/>
      </xdr:nvSpPr>
      <xdr:spPr>
        <a:xfrm>
          <a:off x="10528300" y="16574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0" name="フローチャート: 判断 469"/>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32356</xdr:rowOff>
    </xdr:from>
    <xdr:to>
      <xdr:col>50</xdr:col>
      <xdr:colOff>114300</xdr:colOff>
      <xdr:row>94</xdr:row>
      <xdr:rowOff>102699</xdr:rowOff>
    </xdr:to>
    <xdr:cxnSp macro="">
      <xdr:nvCxnSpPr>
        <xdr:cNvPr id="471" name="直線コネクタ 470"/>
        <xdr:cNvCxnSpPr/>
      </xdr:nvCxnSpPr>
      <xdr:spPr>
        <a:xfrm flipV="1">
          <a:off x="8750300" y="15977206"/>
          <a:ext cx="889000" cy="24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136024</xdr:rowOff>
    </xdr:from>
    <xdr:to>
      <xdr:col>50</xdr:col>
      <xdr:colOff>165100</xdr:colOff>
      <xdr:row>96</xdr:row>
      <xdr:rowOff>66174</xdr:rowOff>
    </xdr:to>
    <xdr:sp macro="" textlink="">
      <xdr:nvSpPr>
        <xdr:cNvPr id="472" name="フローチャート: 判断 471"/>
        <xdr:cNvSpPr/>
      </xdr:nvSpPr>
      <xdr:spPr>
        <a:xfrm>
          <a:off x="9588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57301</xdr:rowOff>
    </xdr:from>
    <xdr:ext cx="534377" cy="259045"/>
    <xdr:sp macro="" textlink="">
      <xdr:nvSpPr>
        <xdr:cNvPr id="473" name="テキスト ボックス 472"/>
        <xdr:cNvSpPr txBox="1"/>
      </xdr:nvSpPr>
      <xdr:spPr>
        <a:xfrm>
          <a:off x="9372111" y="165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102699</xdr:rowOff>
    </xdr:from>
    <xdr:to>
      <xdr:col>45</xdr:col>
      <xdr:colOff>177800</xdr:colOff>
      <xdr:row>97</xdr:row>
      <xdr:rowOff>126523</xdr:rowOff>
    </xdr:to>
    <xdr:cxnSp macro="">
      <xdr:nvCxnSpPr>
        <xdr:cNvPr id="474" name="直線コネクタ 473"/>
        <xdr:cNvCxnSpPr/>
      </xdr:nvCxnSpPr>
      <xdr:spPr>
        <a:xfrm flipV="1">
          <a:off x="7861300" y="16218999"/>
          <a:ext cx="889000" cy="53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164991</xdr:rowOff>
    </xdr:from>
    <xdr:to>
      <xdr:col>46</xdr:col>
      <xdr:colOff>38100</xdr:colOff>
      <xdr:row>96</xdr:row>
      <xdr:rowOff>95141</xdr:rowOff>
    </xdr:to>
    <xdr:sp macro="" textlink="">
      <xdr:nvSpPr>
        <xdr:cNvPr id="475" name="フローチャート: 判断 474"/>
        <xdr:cNvSpPr/>
      </xdr:nvSpPr>
      <xdr:spPr>
        <a:xfrm>
          <a:off x="8699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86268</xdr:rowOff>
    </xdr:from>
    <xdr:ext cx="534377" cy="259045"/>
    <xdr:sp macro="" textlink="">
      <xdr:nvSpPr>
        <xdr:cNvPr id="476" name="テキスト ボックス 475"/>
        <xdr:cNvSpPr txBox="1"/>
      </xdr:nvSpPr>
      <xdr:spPr>
        <a:xfrm>
          <a:off x="8483111" y="1654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50988</xdr:rowOff>
    </xdr:from>
    <xdr:to>
      <xdr:col>41</xdr:col>
      <xdr:colOff>50800</xdr:colOff>
      <xdr:row>97</xdr:row>
      <xdr:rowOff>126523</xdr:rowOff>
    </xdr:to>
    <xdr:cxnSp macro="">
      <xdr:nvCxnSpPr>
        <xdr:cNvPr id="477" name="直線コネクタ 476"/>
        <xdr:cNvCxnSpPr/>
      </xdr:nvCxnSpPr>
      <xdr:spPr>
        <a:xfrm>
          <a:off x="6972300" y="16681638"/>
          <a:ext cx="889000" cy="7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68376</xdr:rowOff>
    </xdr:from>
    <xdr:to>
      <xdr:col>41</xdr:col>
      <xdr:colOff>101600</xdr:colOff>
      <xdr:row>96</xdr:row>
      <xdr:rowOff>169976</xdr:rowOff>
    </xdr:to>
    <xdr:sp macro="" textlink="">
      <xdr:nvSpPr>
        <xdr:cNvPr id="478" name="フローチャート: 判断 477"/>
        <xdr:cNvSpPr/>
      </xdr:nvSpPr>
      <xdr:spPr>
        <a:xfrm>
          <a:off x="7810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15053</xdr:rowOff>
    </xdr:from>
    <xdr:ext cx="534377" cy="259045"/>
    <xdr:sp macro="" textlink="">
      <xdr:nvSpPr>
        <xdr:cNvPr id="479" name="テキスト ボックス 478"/>
        <xdr:cNvSpPr txBox="1"/>
      </xdr:nvSpPr>
      <xdr:spPr>
        <a:xfrm>
          <a:off x="7594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112151</xdr:rowOff>
    </xdr:from>
    <xdr:to>
      <xdr:col>36</xdr:col>
      <xdr:colOff>165100</xdr:colOff>
      <xdr:row>97</xdr:row>
      <xdr:rowOff>42301</xdr:rowOff>
    </xdr:to>
    <xdr:sp macro="" textlink="">
      <xdr:nvSpPr>
        <xdr:cNvPr id="480" name="フローチャート: 判断 479"/>
        <xdr:cNvSpPr/>
      </xdr:nvSpPr>
      <xdr:spPr>
        <a:xfrm>
          <a:off x="6921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58828</xdr:rowOff>
    </xdr:from>
    <xdr:ext cx="534377" cy="259045"/>
    <xdr:sp macro="" textlink="">
      <xdr:nvSpPr>
        <xdr:cNvPr id="481" name="テキスト ボックス 480"/>
        <xdr:cNvSpPr txBox="1"/>
      </xdr:nvSpPr>
      <xdr:spPr>
        <a:xfrm>
          <a:off x="6705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110649</xdr:rowOff>
    </xdr:from>
    <xdr:to>
      <xdr:col>55</xdr:col>
      <xdr:colOff>50800</xdr:colOff>
      <xdr:row>94</xdr:row>
      <xdr:rowOff>40799</xdr:rowOff>
    </xdr:to>
    <xdr:sp macro="" textlink="">
      <xdr:nvSpPr>
        <xdr:cNvPr id="487" name="楕円 486"/>
        <xdr:cNvSpPr/>
      </xdr:nvSpPr>
      <xdr:spPr>
        <a:xfrm>
          <a:off x="10426700" y="1605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133526</xdr:rowOff>
    </xdr:from>
    <xdr:ext cx="534377" cy="259045"/>
    <xdr:sp macro="" textlink="">
      <xdr:nvSpPr>
        <xdr:cNvPr id="488" name="普通建設事業費 （ うち更新整備　）該当値テキスト"/>
        <xdr:cNvSpPr txBox="1"/>
      </xdr:nvSpPr>
      <xdr:spPr>
        <a:xfrm>
          <a:off x="10528300" y="159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153006</xdr:rowOff>
    </xdr:from>
    <xdr:to>
      <xdr:col>50</xdr:col>
      <xdr:colOff>165100</xdr:colOff>
      <xdr:row>93</xdr:row>
      <xdr:rowOff>83156</xdr:rowOff>
    </xdr:to>
    <xdr:sp macro="" textlink="">
      <xdr:nvSpPr>
        <xdr:cNvPr id="489" name="楕円 488"/>
        <xdr:cNvSpPr/>
      </xdr:nvSpPr>
      <xdr:spPr>
        <a:xfrm>
          <a:off x="9588500" y="1592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99683</xdr:rowOff>
    </xdr:from>
    <xdr:ext cx="534377" cy="259045"/>
    <xdr:sp macro="" textlink="">
      <xdr:nvSpPr>
        <xdr:cNvPr id="490" name="テキスト ボックス 489"/>
        <xdr:cNvSpPr txBox="1"/>
      </xdr:nvSpPr>
      <xdr:spPr>
        <a:xfrm>
          <a:off x="9372111" y="1570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51899</xdr:rowOff>
    </xdr:from>
    <xdr:to>
      <xdr:col>46</xdr:col>
      <xdr:colOff>38100</xdr:colOff>
      <xdr:row>94</xdr:row>
      <xdr:rowOff>153499</xdr:rowOff>
    </xdr:to>
    <xdr:sp macro="" textlink="">
      <xdr:nvSpPr>
        <xdr:cNvPr id="491" name="楕円 490"/>
        <xdr:cNvSpPr/>
      </xdr:nvSpPr>
      <xdr:spPr>
        <a:xfrm>
          <a:off x="8699500" y="16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170026</xdr:rowOff>
    </xdr:from>
    <xdr:ext cx="534377" cy="259045"/>
    <xdr:sp macro="" textlink="">
      <xdr:nvSpPr>
        <xdr:cNvPr id="492" name="テキスト ボックス 491"/>
        <xdr:cNvSpPr txBox="1"/>
      </xdr:nvSpPr>
      <xdr:spPr>
        <a:xfrm>
          <a:off x="8483111" y="1594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75723</xdr:rowOff>
    </xdr:from>
    <xdr:to>
      <xdr:col>41</xdr:col>
      <xdr:colOff>101600</xdr:colOff>
      <xdr:row>98</xdr:row>
      <xdr:rowOff>5873</xdr:rowOff>
    </xdr:to>
    <xdr:sp macro="" textlink="">
      <xdr:nvSpPr>
        <xdr:cNvPr id="493" name="楕円 492"/>
        <xdr:cNvSpPr/>
      </xdr:nvSpPr>
      <xdr:spPr>
        <a:xfrm>
          <a:off x="7810500" y="167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168450</xdr:rowOff>
    </xdr:from>
    <xdr:ext cx="534377" cy="259045"/>
    <xdr:sp macro="" textlink="">
      <xdr:nvSpPr>
        <xdr:cNvPr id="494" name="テキスト ボックス 493"/>
        <xdr:cNvSpPr txBox="1"/>
      </xdr:nvSpPr>
      <xdr:spPr>
        <a:xfrm>
          <a:off x="7594111" y="1679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188</xdr:rowOff>
    </xdr:from>
    <xdr:to>
      <xdr:col>36</xdr:col>
      <xdr:colOff>165100</xdr:colOff>
      <xdr:row>97</xdr:row>
      <xdr:rowOff>101788</xdr:rowOff>
    </xdr:to>
    <xdr:sp macro="" textlink="">
      <xdr:nvSpPr>
        <xdr:cNvPr id="495" name="楕円 494"/>
        <xdr:cNvSpPr/>
      </xdr:nvSpPr>
      <xdr:spPr>
        <a:xfrm>
          <a:off x="6921500" y="1663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92915</xdr:rowOff>
    </xdr:from>
    <xdr:ext cx="534377" cy="259045"/>
    <xdr:sp macro="" textlink="">
      <xdr:nvSpPr>
        <xdr:cNvPr id="496" name="テキスト ボックス 495"/>
        <xdr:cNvSpPr txBox="1"/>
      </xdr:nvSpPr>
      <xdr:spPr>
        <a:xfrm>
          <a:off x="6705111" y="167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2" name="直線コネクタ 521"/>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3" name="災害復旧事業費最小値テキスト"/>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5" name="災害復旧事業費最大値テキスト"/>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6" name="直線コネクタ 525"/>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62760</xdr:rowOff>
    </xdr:from>
    <xdr:to>
      <xdr:col>85</xdr:col>
      <xdr:colOff>127000</xdr:colOff>
      <xdr:row>39</xdr:row>
      <xdr:rowOff>66058</xdr:rowOff>
    </xdr:to>
    <xdr:cxnSp macro="">
      <xdr:nvCxnSpPr>
        <xdr:cNvPr id="527" name="直線コネクタ 526"/>
        <xdr:cNvCxnSpPr/>
      </xdr:nvCxnSpPr>
      <xdr:spPr>
        <a:xfrm>
          <a:off x="15481300" y="6749310"/>
          <a:ext cx="8382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28" name="災害復旧事業費平均値テキスト"/>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29" name="フローチャート: 判断 528"/>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40716</xdr:rowOff>
    </xdr:from>
    <xdr:to>
      <xdr:col>81</xdr:col>
      <xdr:colOff>50800</xdr:colOff>
      <xdr:row>39</xdr:row>
      <xdr:rowOff>62760</xdr:rowOff>
    </xdr:to>
    <xdr:cxnSp macro="">
      <xdr:nvCxnSpPr>
        <xdr:cNvPr id="530" name="直線コネクタ 529"/>
        <xdr:cNvCxnSpPr/>
      </xdr:nvCxnSpPr>
      <xdr:spPr>
        <a:xfrm>
          <a:off x="14592300" y="6727266"/>
          <a:ext cx="8890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78907</xdr:rowOff>
    </xdr:from>
    <xdr:to>
      <xdr:col>81</xdr:col>
      <xdr:colOff>101600</xdr:colOff>
      <xdr:row>39</xdr:row>
      <xdr:rowOff>9057</xdr:rowOff>
    </xdr:to>
    <xdr:sp macro="" textlink="">
      <xdr:nvSpPr>
        <xdr:cNvPr id="531" name="フローチャート: 判断 530"/>
        <xdr:cNvSpPr/>
      </xdr:nvSpPr>
      <xdr:spPr>
        <a:xfrm>
          <a:off x="15430500" y="659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25584</xdr:rowOff>
    </xdr:from>
    <xdr:ext cx="469744" cy="259045"/>
    <xdr:sp macro="" textlink="">
      <xdr:nvSpPr>
        <xdr:cNvPr id="532" name="テキスト ボックス 531"/>
        <xdr:cNvSpPr txBox="1"/>
      </xdr:nvSpPr>
      <xdr:spPr>
        <a:xfrm>
          <a:off x="15246428" y="636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31213</xdr:rowOff>
    </xdr:from>
    <xdr:to>
      <xdr:col>76</xdr:col>
      <xdr:colOff>114300</xdr:colOff>
      <xdr:row>39</xdr:row>
      <xdr:rowOff>40716</xdr:rowOff>
    </xdr:to>
    <xdr:cxnSp macro="">
      <xdr:nvCxnSpPr>
        <xdr:cNvPr id="533" name="直線コネクタ 532"/>
        <xdr:cNvCxnSpPr/>
      </xdr:nvCxnSpPr>
      <xdr:spPr>
        <a:xfrm>
          <a:off x="13703300" y="6717763"/>
          <a:ext cx="889000" cy="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110650</xdr:rowOff>
    </xdr:from>
    <xdr:to>
      <xdr:col>76</xdr:col>
      <xdr:colOff>165100</xdr:colOff>
      <xdr:row>39</xdr:row>
      <xdr:rowOff>40800</xdr:rowOff>
    </xdr:to>
    <xdr:sp macro="" textlink="">
      <xdr:nvSpPr>
        <xdr:cNvPr id="534" name="フローチャート: 判断 533"/>
        <xdr:cNvSpPr/>
      </xdr:nvSpPr>
      <xdr:spPr>
        <a:xfrm>
          <a:off x="14541500" y="662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57327</xdr:rowOff>
    </xdr:from>
    <xdr:ext cx="469744" cy="259045"/>
    <xdr:sp macro="" textlink="">
      <xdr:nvSpPr>
        <xdr:cNvPr id="535" name="テキスト ボックス 534"/>
        <xdr:cNvSpPr txBox="1"/>
      </xdr:nvSpPr>
      <xdr:spPr>
        <a:xfrm>
          <a:off x="14357428" y="640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31213</xdr:rowOff>
    </xdr:from>
    <xdr:to>
      <xdr:col>71</xdr:col>
      <xdr:colOff>177800</xdr:colOff>
      <xdr:row>39</xdr:row>
      <xdr:rowOff>88395</xdr:rowOff>
    </xdr:to>
    <xdr:cxnSp macro="">
      <xdr:nvCxnSpPr>
        <xdr:cNvPr id="536" name="直線コネクタ 535"/>
        <xdr:cNvCxnSpPr/>
      </xdr:nvCxnSpPr>
      <xdr:spPr>
        <a:xfrm flipV="1">
          <a:off x="12814300" y="6717763"/>
          <a:ext cx="889000" cy="5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148467</xdr:rowOff>
    </xdr:from>
    <xdr:to>
      <xdr:col>72</xdr:col>
      <xdr:colOff>38100</xdr:colOff>
      <xdr:row>39</xdr:row>
      <xdr:rowOff>78617</xdr:rowOff>
    </xdr:to>
    <xdr:sp macro="" textlink="">
      <xdr:nvSpPr>
        <xdr:cNvPr id="537" name="フローチャート: 判断 536"/>
        <xdr:cNvSpPr/>
      </xdr:nvSpPr>
      <xdr:spPr>
        <a:xfrm>
          <a:off x="13652500" y="666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95144</xdr:rowOff>
    </xdr:from>
    <xdr:ext cx="469744" cy="259045"/>
    <xdr:sp macro="" textlink="">
      <xdr:nvSpPr>
        <xdr:cNvPr id="538" name="テキスト ボックス 537"/>
        <xdr:cNvSpPr txBox="1"/>
      </xdr:nvSpPr>
      <xdr:spPr>
        <a:xfrm>
          <a:off x="13468428" y="643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5363</xdr:rowOff>
    </xdr:from>
    <xdr:to>
      <xdr:col>67</xdr:col>
      <xdr:colOff>101600</xdr:colOff>
      <xdr:row>39</xdr:row>
      <xdr:rowOff>106963</xdr:rowOff>
    </xdr:to>
    <xdr:sp macro="" textlink="">
      <xdr:nvSpPr>
        <xdr:cNvPr id="539" name="フローチャート: 判断 538"/>
        <xdr:cNvSpPr/>
      </xdr:nvSpPr>
      <xdr:spPr>
        <a:xfrm>
          <a:off x="12763500" y="669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123490</xdr:rowOff>
    </xdr:from>
    <xdr:ext cx="469744" cy="259045"/>
    <xdr:sp macro="" textlink="">
      <xdr:nvSpPr>
        <xdr:cNvPr id="540" name="テキスト ボックス 539"/>
        <xdr:cNvSpPr txBox="1"/>
      </xdr:nvSpPr>
      <xdr:spPr>
        <a:xfrm>
          <a:off x="12579428" y="646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15258</xdr:rowOff>
    </xdr:from>
    <xdr:to>
      <xdr:col>85</xdr:col>
      <xdr:colOff>177800</xdr:colOff>
      <xdr:row>39</xdr:row>
      <xdr:rowOff>116858</xdr:rowOff>
    </xdr:to>
    <xdr:sp macro="" textlink="">
      <xdr:nvSpPr>
        <xdr:cNvPr id="546" name="楕円 545"/>
        <xdr:cNvSpPr/>
      </xdr:nvSpPr>
      <xdr:spPr>
        <a:xfrm>
          <a:off x="16268700" y="67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469744" cy="259045"/>
    <xdr:sp macro="" textlink="">
      <xdr:nvSpPr>
        <xdr:cNvPr id="547" name="災害復旧事業費該当値テキスト"/>
        <xdr:cNvSpPr txBox="1"/>
      </xdr:nvSpPr>
      <xdr:spPr>
        <a:xfrm>
          <a:off x="16370300" y="667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11960</xdr:rowOff>
    </xdr:from>
    <xdr:to>
      <xdr:col>81</xdr:col>
      <xdr:colOff>101600</xdr:colOff>
      <xdr:row>39</xdr:row>
      <xdr:rowOff>113560</xdr:rowOff>
    </xdr:to>
    <xdr:sp macro="" textlink="">
      <xdr:nvSpPr>
        <xdr:cNvPr id="548" name="楕円 547"/>
        <xdr:cNvSpPr/>
      </xdr:nvSpPr>
      <xdr:spPr>
        <a:xfrm>
          <a:off x="15430500" y="669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104687</xdr:rowOff>
    </xdr:from>
    <xdr:ext cx="469744" cy="259045"/>
    <xdr:sp macro="" textlink="">
      <xdr:nvSpPr>
        <xdr:cNvPr id="549" name="テキスト ボックス 548"/>
        <xdr:cNvSpPr txBox="1"/>
      </xdr:nvSpPr>
      <xdr:spPr>
        <a:xfrm>
          <a:off x="15246428" y="679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161366</xdr:rowOff>
    </xdr:from>
    <xdr:to>
      <xdr:col>76</xdr:col>
      <xdr:colOff>165100</xdr:colOff>
      <xdr:row>39</xdr:row>
      <xdr:rowOff>91516</xdr:rowOff>
    </xdr:to>
    <xdr:sp macro="" textlink="">
      <xdr:nvSpPr>
        <xdr:cNvPr id="550" name="楕円 549"/>
        <xdr:cNvSpPr/>
      </xdr:nvSpPr>
      <xdr:spPr>
        <a:xfrm>
          <a:off x="14541500" y="66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82643</xdr:rowOff>
    </xdr:from>
    <xdr:ext cx="469744" cy="259045"/>
    <xdr:sp macro="" textlink="">
      <xdr:nvSpPr>
        <xdr:cNvPr id="551" name="テキスト ボックス 550"/>
        <xdr:cNvSpPr txBox="1"/>
      </xdr:nvSpPr>
      <xdr:spPr>
        <a:xfrm>
          <a:off x="14357428" y="676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151863</xdr:rowOff>
    </xdr:from>
    <xdr:to>
      <xdr:col>72</xdr:col>
      <xdr:colOff>38100</xdr:colOff>
      <xdr:row>39</xdr:row>
      <xdr:rowOff>82013</xdr:rowOff>
    </xdr:to>
    <xdr:sp macro="" textlink="">
      <xdr:nvSpPr>
        <xdr:cNvPr id="552" name="楕円 551"/>
        <xdr:cNvSpPr/>
      </xdr:nvSpPr>
      <xdr:spPr>
        <a:xfrm>
          <a:off x="13652500" y="66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73140</xdr:rowOff>
    </xdr:from>
    <xdr:ext cx="469744" cy="259045"/>
    <xdr:sp macro="" textlink="">
      <xdr:nvSpPr>
        <xdr:cNvPr id="553" name="テキスト ボックス 552"/>
        <xdr:cNvSpPr txBox="1"/>
      </xdr:nvSpPr>
      <xdr:spPr>
        <a:xfrm>
          <a:off x="13468428" y="675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37595</xdr:rowOff>
    </xdr:from>
    <xdr:to>
      <xdr:col>67</xdr:col>
      <xdr:colOff>101600</xdr:colOff>
      <xdr:row>39</xdr:row>
      <xdr:rowOff>139195</xdr:rowOff>
    </xdr:to>
    <xdr:sp macro="" textlink="">
      <xdr:nvSpPr>
        <xdr:cNvPr id="554" name="楕円 553"/>
        <xdr:cNvSpPr/>
      </xdr:nvSpPr>
      <xdr:spPr>
        <a:xfrm>
          <a:off x="12763500" y="672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130322</xdr:rowOff>
    </xdr:from>
    <xdr:ext cx="378565" cy="259045"/>
    <xdr:sp macro="" textlink="">
      <xdr:nvSpPr>
        <xdr:cNvPr id="555" name="テキスト ボックス 554"/>
        <xdr:cNvSpPr txBox="1"/>
      </xdr:nvSpPr>
      <xdr:spPr>
        <a:xfrm>
          <a:off x="12625017" y="6816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28" name="直線コネクタ 627"/>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29" name="公債費最小値テキスト"/>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0" name="直線コネクタ 629"/>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1" name="公債費最大値テキスト"/>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2" name="直線コネクタ 631"/>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111607</xdr:rowOff>
    </xdr:from>
    <xdr:to>
      <xdr:col>85</xdr:col>
      <xdr:colOff>127000</xdr:colOff>
      <xdr:row>76</xdr:row>
      <xdr:rowOff>126631</xdr:rowOff>
    </xdr:to>
    <xdr:cxnSp macro="">
      <xdr:nvCxnSpPr>
        <xdr:cNvPr id="633" name="直線コネクタ 632"/>
        <xdr:cNvCxnSpPr/>
      </xdr:nvCxnSpPr>
      <xdr:spPr>
        <a:xfrm flipV="1">
          <a:off x="15481300" y="13141807"/>
          <a:ext cx="838200" cy="1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4" name="公債費平均値テキスト"/>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5" name="フローチャート: 判断 634"/>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126631</xdr:rowOff>
    </xdr:from>
    <xdr:to>
      <xdr:col>81</xdr:col>
      <xdr:colOff>50800</xdr:colOff>
      <xdr:row>76</xdr:row>
      <xdr:rowOff>142393</xdr:rowOff>
    </xdr:to>
    <xdr:cxnSp macro="">
      <xdr:nvCxnSpPr>
        <xdr:cNvPr id="636" name="直線コネクタ 635"/>
        <xdr:cNvCxnSpPr/>
      </xdr:nvCxnSpPr>
      <xdr:spPr>
        <a:xfrm flipV="1">
          <a:off x="14592300" y="13156831"/>
          <a:ext cx="889000" cy="1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3747</xdr:rowOff>
    </xdr:from>
    <xdr:to>
      <xdr:col>81</xdr:col>
      <xdr:colOff>101600</xdr:colOff>
      <xdr:row>76</xdr:row>
      <xdr:rowOff>105347</xdr:rowOff>
    </xdr:to>
    <xdr:sp macro="" textlink="">
      <xdr:nvSpPr>
        <xdr:cNvPr id="637" name="フローチャート: 判断 636"/>
        <xdr:cNvSpPr/>
      </xdr:nvSpPr>
      <xdr:spPr>
        <a:xfrm>
          <a:off x="15430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121873</xdr:rowOff>
    </xdr:from>
    <xdr:ext cx="534377" cy="259045"/>
    <xdr:sp macro="" textlink="">
      <xdr:nvSpPr>
        <xdr:cNvPr id="638" name="テキスト ボックス 637"/>
        <xdr:cNvSpPr txBox="1"/>
      </xdr:nvSpPr>
      <xdr:spPr>
        <a:xfrm>
          <a:off x="15214111" y="128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117653</xdr:rowOff>
    </xdr:from>
    <xdr:to>
      <xdr:col>76</xdr:col>
      <xdr:colOff>114300</xdr:colOff>
      <xdr:row>76</xdr:row>
      <xdr:rowOff>142393</xdr:rowOff>
    </xdr:to>
    <xdr:cxnSp macro="">
      <xdr:nvCxnSpPr>
        <xdr:cNvPr id="639" name="直線コネクタ 638"/>
        <xdr:cNvCxnSpPr/>
      </xdr:nvCxnSpPr>
      <xdr:spPr>
        <a:xfrm>
          <a:off x="13703300" y="13147853"/>
          <a:ext cx="889000" cy="2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166915</xdr:rowOff>
    </xdr:from>
    <xdr:to>
      <xdr:col>76</xdr:col>
      <xdr:colOff>165100</xdr:colOff>
      <xdr:row>76</xdr:row>
      <xdr:rowOff>97065</xdr:rowOff>
    </xdr:to>
    <xdr:sp macro="" textlink="">
      <xdr:nvSpPr>
        <xdr:cNvPr id="640" name="フローチャート: 判断 639"/>
        <xdr:cNvSpPr/>
      </xdr:nvSpPr>
      <xdr:spPr>
        <a:xfrm>
          <a:off x="14541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113593</xdr:rowOff>
    </xdr:from>
    <xdr:ext cx="534377" cy="259045"/>
    <xdr:sp macro="" textlink="">
      <xdr:nvSpPr>
        <xdr:cNvPr id="641" name="テキスト ボックス 640"/>
        <xdr:cNvSpPr txBox="1"/>
      </xdr:nvSpPr>
      <xdr:spPr>
        <a:xfrm>
          <a:off x="14325111" y="1280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96889</xdr:rowOff>
    </xdr:from>
    <xdr:to>
      <xdr:col>71</xdr:col>
      <xdr:colOff>177800</xdr:colOff>
      <xdr:row>76</xdr:row>
      <xdr:rowOff>117653</xdr:rowOff>
    </xdr:to>
    <xdr:cxnSp macro="">
      <xdr:nvCxnSpPr>
        <xdr:cNvPr id="642" name="直線コネクタ 641"/>
        <xdr:cNvCxnSpPr/>
      </xdr:nvCxnSpPr>
      <xdr:spPr>
        <a:xfrm>
          <a:off x="12814300" y="13127089"/>
          <a:ext cx="8890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159423</xdr:rowOff>
    </xdr:from>
    <xdr:to>
      <xdr:col>72</xdr:col>
      <xdr:colOff>38100</xdr:colOff>
      <xdr:row>76</xdr:row>
      <xdr:rowOff>89573</xdr:rowOff>
    </xdr:to>
    <xdr:sp macro="" textlink="">
      <xdr:nvSpPr>
        <xdr:cNvPr id="643" name="フローチャート: 判断 642"/>
        <xdr:cNvSpPr/>
      </xdr:nvSpPr>
      <xdr:spPr>
        <a:xfrm>
          <a:off x="13652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106100</xdr:rowOff>
    </xdr:from>
    <xdr:ext cx="534377" cy="259045"/>
    <xdr:sp macro="" textlink="">
      <xdr:nvSpPr>
        <xdr:cNvPr id="644" name="テキスト ボックス 643"/>
        <xdr:cNvSpPr txBox="1"/>
      </xdr:nvSpPr>
      <xdr:spPr>
        <a:xfrm>
          <a:off x="13436111" y="127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161455</xdr:rowOff>
    </xdr:from>
    <xdr:to>
      <xdr:col>67</xdr:col>
      <xdr:colOff>101600</xdr:colOff>
      <xdr:row>76</xdr:row>
      <xdr:rowOff>91605</xdr:rowOff>
    </xdr:to>
    <xdr:sp macro="" textlink="">
      <xdr:nvSpPr>
        <xdr:cNvPr id="645" name="フローチャート: 判断 644"/>
        <xdr:cNvSpPr/>
      </xdr:nvSpPr>
      <xdr:spPr>
        <a:xfrm>
          <a:off x="127635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108132</xdr:rowOff>
    </xdr:from>
    <xdr:ext cx="534377" cy="259045"/>
    <xdr:sp macro="" textlink="">
      <xdr:nvSpPr>
        <xdr:cNvPr id="646" name="テキスト ボックス 645"/>
        <xdr:cNvSpPr txBox="1"/>
      </xdr:nvSpPr>
      <xdr:spPr>
        <a:xfrm>
          <a:off x="12547111" y="1279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60807</xdr:rowOff>
    </xdr:from>
    <xdr:to>
      <xdr:col>85</xdr:col>
      <xdr:colOff>177800</xdr:colOff>
      <xdr:row>76</xdr:row>
      <xdr:rowOff>162407</xdr:rowOff>
    </xdr:to>
    <xdr:sp macro="" textlink="">
      <xdr:nvSpPr>
        <xdr:cNvPr id="652" name="楕円 651"/>
        <xdr:cNvSpPr/>
      </xdr:nvSpPr>
      <xdr:spPr>
        <a:xfrm>
          <a:off x="16268700" y="1309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39234</xdr:rowOff>
    </xdr:from>
    <xdr:ext cx="534377" cy="259045"/>
    <xdr:sp macro="" textlink="">
      <xdr:nvSpPr>
        <xdr:cNvPr id="653" name="公債費該当値テキスト"/>
        <xdr:cNvSpPr txBox="1"/>
      </xdr:nvSpPr>
      <xdr:spPr>
        <a:xfrm>
          <a:off x="16370300" y="1306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75831</xdr:rowOff>
    </xdr:from>
    <xdr:to>
      <xdr:col>81</xdr:col>
      <xdr:colOff>101600</xdr:colOff>
      <xdr:row>77</xdr:row>
      <xdr:rowOff>5981</xdr:rowOff>
    </xdr:to>
    <xdr:sp macro="" textlink="">
      <xdr:nvSpPr>
        <xdr:cNvPr id="654" name="楕円 653"/>
        <xdr:cNvSpPr/>
      </xdr:nvSpPr>
      <xdr:spPr>
        <a:xfrm>
          <a:off x="15430500" y="1310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168558</xdr:rowOff>
    </xdr:from>
    <xdr:ext cx="534377" cy="259045"/>
    <xdr:sp macro="" textlink="">
      <xdr:nvSpPr>
        <xdr:cNvPr id="655" name="テキスト ボックス 654"/>
        <xdr:cNvSpPr txBox="1"/>
      </xdr:nvSpPr>
      <xdr:spPr>
        <a:xfrm>
          <a:off x="15214111" y="1319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91593</xdr:rowOff>
    </xdr:from>
    <xdr:to>
      <xdr:col>76</xdr:col>
      <xdr:colOff>165100</xdr:colOff>
      <xdr:row>77</xdr:row>
      <xdr:rowOff>21743</xdr:rowOff>
    </xdr:to>
    <xdr:sp macro="" textlink="">
      <xdr:nvSpPr>
        <xdr:cNvPr id="656" name="楕円 655"/>
        <xdr:cNvSpPr/>
      </xdr:nvSpPr>
      <xdr:spPr>
        <a:xfrm>
          <a:off x="14541500" y="1312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12870</xdr:rowOff>
    </xdr:from>
    <xdr:ext cx="534377" cy="259045"/>
    <xdr:sp macro="" textlink="">
      <xdr:nvSpPr>
        <xdr:cNvPr id="657" name="テキスト ボックス 656"/>
        <xdr:cNvSpPr txBox="1"/>
      </xdr:nvSpPr>
      <xdr:spPr>
        <a:xfrm>
          <a:off x="14325111" y="1321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66853</xdr:rowOff>
    </xdr:from>
    <xdr:to>
      <xdr:col>72</xdr:col>
      <xdr:colOff>38100</xdr:colOff>
      <xdr:row>76</xdr:row>
      <xdr:rowOff>168453</xdr:rowOff>
    </xdr:to>
    <xdr:sp macro="" textlink="">
      <xdr:nvSpPr>
        <xdr:cNvPr id="658" name="楕円 657"/>
        <xdr:cNvSpPr/>
      </xdr:nvSpPr>
      <xdr:spPr>
        <a:xfrm>
          <a:off x="13652500" y="1309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159580</xdr:rowOff>
    </xdr:from>
    <xdr:ext cx="534377" cy="259045"/>
    <xdr:sp macro="" textlink="">
      <xdr:nvSpPr>
        <xdr:cNvPr id="659" name="テキスト ボックス 658"/>
        <xdr:cNvSpPr txBox="1"/>
      </xdr:nvSpPr>
      <xdr:spPr>
        <a:xfrm>
          <a:off x="13436111" y="1318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46089</xdr:rowOff>
    </xdr:from>
    <xdr:to>
      <xdr:col>67</xdr:col>
      <xdr:colOff>101600</xdr:colOff>
      <xdr:row>76</xdr:row>
      <xdr:rowOff>147689</xdr:rowOff>
    </xdr:to>
    <xdr:sp macro="" textlink="">
      <xdr:nvSpPr>
        <xdr:cNvPr id="660" name="楕円 659"/>
        <xdr:cNvSpPr/>
      </xdr:nvSpPr>
      <xdr:spPr>
        <a:xfrm>
          <a:off x="12763500" y="130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138816</xdr:rowOff>
    </xdr:from>
    <xdr:ext cx="534377" cy="259045"/>
    <xdr:sp macro="" textlink="">
      <xdr:nvSpPr>
        <xdr:cNvPr id="661" name="テキスト ボックス 660"/>
        <xdr:cNvSpPr txBox="1"/>
      </xdr:nvSpPr>
      <xdr:spPr>
        <a:xfrm>
          <a:off x="12547111" y="1316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7" name="直線コネクタ 686"/>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88" name="積立金最小値テキスト"/>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89" name="直線コネクタ 688"/>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0" name="積立金最大値テキスト"/>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1" name="直線コネクタ 690"/>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4924</xdr:rowOff>
    </xdr:from>
    <xdr:to>
      <xdr:col>85</xdr:col>
      <xdr:colOff>127000</xdr:colOff>
      <xdr:row>99</xdr:row>
      <xdr:rowOff>74451</xdr:rowOff>
    </xdr:to>
    <xdr:cxnSp macro="">
      <xdr:nvCxnSpPr>
        <xdr:cNvPr id="692" name="直線コネクタ 691"/>
        <xdr:cNvCxnSpPr/>
      </xdr:nvCxnSpPr>
      <xdr:spPr>
        <a:xfrm flipV="1">
          <a:off x="15481300" y="16978474"/>
          <a:ext cx="838200" cy="6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3" name="積立金平均値テキスト"/>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4" name="フローチャート: 判断 693"/>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74451</xdr:rowOff>
    </xdr:from>
    <xdr:to>
      <xdr:col>81</xdr:col>
      <xdr:colOff>50800</xdr:colOff>
      <xdr:row>99</xdr:row>
      <xdr:rowOff>79039</xdr:rowOff>
    </xdr:to>
    <xdr:cxnSp macro="">
      <xdr:nvCxnSpPr>
        <xdr:cNvPr id="695" name="直線コネクタ 694"/>
        <xdr:cNvCxnSpPr/>
      </xdr:nvCxnSpPr>
      <xdr:spPr>
        <a:xfrm flipV="1">
          <a:off x="14592300" y="17048001"/>
          <a:ext cx="889000" cy="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116935</xdr:rowOff>
    </xdr:from>
    <xdr:to>
      <xdr:col>81</xdr:col>
      <xdr:colOff>101600</xdr:colOff>
      <xdr:row>98</xdr:row>
      <xdr:rowOff>47085</xdr:rowOff>
    </xdr:to>
    <xdr:sp macro="" textlink="">
      <xdr:nvSpPr>
        <xdr:cNvPr id="696" name="フローチャート: 判断 695"/>
        <xdr:cNvSpPr/>
      </xdr:nvSpPr>
      <xdr:spPr>
        <a:xfrm>
          <a:off x="15430500" y="167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63612</xdr:rowOff>
    </xdr:from>
    <xdr:ext cx="534377" cy="259045"/>
    <xdr:sp macro="" textlink="">
      <xdr:nvSpPr>
        <xdr:cNvPr id="697" name="テキスト ボックス 696"/>
        <xdr:cNvSpPr txBox="1"/>
      </xdr:nvSpPr>
      <xdr:spPr>
        <a:xfrm>
          <a:off x="15214111" y="1652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99417</xdr:rowOff>
    </xdr:from>
    <xdr:to>
      <xdr:col>76</xdr:col>
      <xdr:colOff>114300</xdr:colOff>
      <xdr:row>99</xdr:row>
      <xdr:rowOff>79039</xdr:rowOff>
    </xdr:to>
    <xdr:cxnSp macro="">
      <xdr:nvCxnSpPr>
        <xdr:cNvPr id="698" name="直線コネクタ 697"/>
        <xdr:cNvCxnSpPr/>
      </xdr:nvCxnSpPr>
      <xdr:spPr>
        <a:xfrm>
          <a:off x="13703300" y="16901517"/>
          <a:ext cx="889000" cy="15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167408</xdr:rowOff>
    </xdr:from>
    <xdr:to>
      <xdr:col>76</xdr:col>
      <xdr:colOff>165100</xdr:colOff>
      <xdr:row>98</xdr:row>
      <xdr:rowOff>97558</xdr:rowOff>
    </xdr:to>
    <xdr:sp macro="" textlink="">
      <xdr:nvSpPr>
        <xdr:cNvPr id="699" name="フローチャート: 判断 698"/>
        <xdr:cNvSpPr/>
      </xdr:nvSpPr>
      <xdr:spPr>
        <a:xfrm>
          <a:off x="14541500" y="1679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114085</xdr:rowOff>
    </xdr:from>
    <xdr:ext cx="534377" cy="259045"/>
    <xdr:sp macro="" textlink="">
      <xdr:nvSpPr>
        <xdr:cNvPr id="700" name="テキスト ボックス 699"/>
        <xdr:cNvSpPr txBox="1"/>
      </xdr:nvSpPr>
      <xdr:spPr>
        <a:xfrm>
          <a:off x="14325111" y="1657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99417</xdr:rowOff>
    </xdr:from>
    <xdr:to>
      <xdr:col>71</xdr:col>
      <xdr:colOff>177800</xdr:colOff>
      <xdr:row>99</xdr:row>
      <xdr:rowOff>80330</xdr:rowOff>
    </xdr:to>
    <xdr:cxnSp macro="">
      <xdr:nvCxnSpPr>
        <xdr:cNvPr id="701" name="直線コネクタ 700"/>
        <xdr:cNvCxnSpPr/>
      </xdr:nvCxnSpPr>
      <xdr:spPr>
        <a:xfrm flipV="1">
          <a:off x="12814300" y="16901517"/>
          <a:ext cx="889000" cy="15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142115</xdr:rowOff>
    </xdr:from>
    <xdr:to>
      <xdr:col>72</xdr:col>
      <xdr:colOff>38100</xdr:colOff>
      <xdr:row>98</xdr:row>
      <xdr:rowOff>72265</xdr:rowOff>
    </xdr:to>
    <xdr:sp macro="" textlink="">
      <xdr:nvSpPr>
        <xdr:cNvPr id="702" name="フローチャート: 判断 701"/>
        <xdr:cNvSpPr/>
      </xdr:nvSpPr>
      <xdr:spPr>
        <a:xfrm>
          <a:off x="13652500" y="1677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88792</xdr:rowOff>
    </xdr:from>
    <xdr:ext cx="534377" cy="259045"/>
    <xdr:sp macro="" textlink="">
      <xdr:nvSpPr>
        <xdr:cNvPr id="703" name="テキスト ボックス 702"/>
        <xdr:cNvSpPr txBox="1"/>
      </xdr:nvSpPr>
      <xdr:spPr>
        <a:xfrm>
          <a:off x="13436111" y="165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22442</xdr:rowOff>
    </xdr:from>
    <xdr:to>
      <xdr:col>67</xdr:col>
      <xdr:colOff>101600</xdr:colOff>
      <xdr:row>98</xdr:row>
      <xdr:rowOff>124042</xdr:rowOff>
    </xdr:to>
    <xdr:sp macro="" textlink="">
      <xdr:nvSpPr>
        <xdr:cNvPr id="704" name="フローチャート: 判断 703"/>
        <xdr:cNvSpPr/>
      </xdr:nvSpPr>
      <xdr:spPr>
        <a:xfrm>
          <a:off x="12763500" y="1682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140569</xdr:rowOff>
    </xdr:from>
    <xdr:ext cx="534377" cy="259045"/>
    <xdr:sp macro="" textlink="">
      <xdr:nvSpPr>
        <xdr:cNvPr id="705" name="テキスト ボックス 704"/>
        <xdr:cNvSpPr txBox="1"/>
      </xdr:nvSpPr>
      <xdr:spPr>
        <a:xfrm>
          <a:off x="12547111" y="1659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125574</xdr:rowOff>
    </xdr:from>
    <xdr:to>
      <xdr:col>85</xdr:col>
      <xdr:colOff>177800</xdr:colOff>
      <xdr:row>99</xdr:row>
      <xdr:rowOff>55724</xdr:rowOff>
    </xdr:to>
    <xdr:sp macro="" textlink="">
      <xdr:nvSpPr>
        <xdr:cNvPr id="711" name="楕円 710"/>
        <xdr:cNvSpPr/>
      </xdr:nvSpPr>
      <xdr:spPr>
        <a:xfrm>
          <a:off x="16268700" y="1692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40501</xdr:rowOff>
    </xdr:from>
    <xdr:ext cx="469744" cy="259045"/>
    <xdr:sp macro="" textlink="">
      <xdr:nvSpPr>
        <xdr:cNvPr id="712" name="積立金該当値テキスト"/>
        <xdr:cNvSpPr txBox="1"/>
      </xdr:nvSpPr>
      <xdr:spPr>
        <a:xfrm>
          <a:off x="16370300" y="1684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23651</xdr:rowOff>
    </xdr:from>
    <xdr:to>
      <xdr:col>81</xdr:col>
      <xdr:colOff>101600</xdr:colOff>
      <xdr:row>99</xdr:row>
      <xdr:rowOff>125251</xdr:rowOff>
    </xdr:to>
    <xdr:sp macro="" textlink="">
      <xdr:nvSpPr>
        <xdr:cNvPr id="713" name="楕円 712"/>
        <xdr:cNvSpPr/>
      </xdr:nvSpPr>
      <xdr:spPr>
        <a:xfrm>
          <a:off x="15430500" y="1699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116378</xdr:rowOff>
    </xdr:from>
    <xdr:ext cx="469744" cy="259045"/>
    <xdr:sp macro="" textlink="">
      <xdr:nvSpPr>
        <xdr:cNvPr id="714" name="テキスト ボックス 713"/>
        <xdr:cNvSpPr txBox="1"/>
      </xdr:nvSpPr>
      <xdr:spPr>
        <a:xfrm>
          <a:off x="15246428" y="1708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28239</xdr:rowOff>
    </xdr:from>
    <xdr:to>
      <xdr:col>76</xdr:col>
      <xdr:colOff>165100</xdr:colOff>
      <xdr:row>99</xdr:row>
      <xdr:rowOff>129839</xdr:rowOff>
    </xdr:to>
    <xdr:sp macro="" textlink="">
      <xdr:nvSpPr>
        <xdr:cNvPr id="715" name="楕円 714"/>
        <xdr:cNvSpPr/>
      </xdr:nvSpPr>
      <xdr:spPr>
        <a:xfrm>
          <a:off x="14541500" y="1700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120966</xdr:rowOff>
    </xdr:from>
    <xdr:ext cx="469744" cy="259045"/>
    <xdr:sp macro="" textlink="">
      <xdr:nvSpPr>
        <xdr:cNvPr id="716" name="テキスト ボックス 715"/>
        <xdr:cNvSpPr txBox="1"/>
      </xdr:nvSpPr>
      <xdr:spPr>
        <a:xfrm>
          <a:off x="14357428" y="1709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48617</xdr:rowOff>
    </xdr:from>
    <xdr:to>
      <xdr:col>72</xdr:col>
      <xdr:colOff>38100</xdr:colOff>
      <xdr:row>98</xdr:row>
      <xdr:rowOff>150217</xdr:rowOff>
    </xdr:to>
    <xdr:sp macro="" textlink="">
      <xdr:nvSpPr>
        <xdr:cNvPr id="717" name="楕円 716"/>
        <xdr:cNvSpPr/>
      </xdr:nvSpPr>
      <xdr:spPr>
        <a:xfrm>
          <a:off x="13652500" y="168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141344</xdr:rowOff>
    </xdr:from>
    <xdr:ext cx="534377" cy="259045"/>
    <xdr:sp macro="" textlink="">
      <xdr:nvSpPr>
        <xdr:cNvPr id="718" name="テキスト ボックス 717"/>
        <xdr:cNvSpPr txBox="1"/>
      </xdr:nvSpPr>
      <xdr:spPr>
        <a:xfrm>
          <a:off x="13436111" y="1694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29530</xdr:rowOff>
    </xdr:from>
    <xdr:to>
      <xdr:col>67</xdr:col>
      <xdr:colOff>101600</xdr:colOff>
      <xdr:row>99</xdr:row>
      <xdr:rowOff>131130</xdr:rowOff>
    </xdr:to>
    <xdr:sp macro="" textlink="">
      <xdr:nvSpPr>
        <xdr:cNvPr id="719" name="楕円 718"/>
        <xdr:cNvSpPr/>
      </xdr:nvSpPr>
      <xdr:spPr>
        <a:xfrm>
          <a:off x="12763500" y="170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122257</xdr:rowOff>
    </xdr:from>
    <xdr:ext cx="469744" cy="259045"/>
    <xdr:sp macro="" textlink="">
      <xdr:nvSpPr>
        <xdr:cNvPr id="720" name="テキスト ボックス 719"/>
        <xdr:cNvSpPr txBox="1"/>
      </xdr:nvSpPr>
      <xdr:spPr>
        <a:xfrm>
          <a:off x="12579428" y="1709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6" name="テキスト ボックス 73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8" name="テキスト ボックス 73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4" name="直線コネクタ 743"/>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7" name="投資及び出資金最大値テキスト"/>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48" name="直線コネクタ 747"/>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0" name="投資及び出資金平均値テキスト"/>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1" name="フローチャート: 判断 750"/>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56896</xdr:rowOff>
    </xdr:from>
    <xdr:to>
      <xdr:col>112</xdr:col>
      <xdr:colOff>38100</xdr:colOff>
      <xdr:row>37</xdr:row>
      <xdr:rowOff>158496</xdr:rowOff>
    </xdr:to>
    <xdr:sp macro="" textlink="">
      <xdr:nvSpPr>
        <xdr:cNvPr id="753" name="フローチャート: 判断 752"/>
        <xdr:cNvSpPr/>
      </xdr:nvSpPr>
      <xdr:spPr>
        <a:xfrm>
          <a:off x="21272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3573</xdr:rowOff>
    </xdr:from>
    <xdr:ext cx="469744" cy="259045"/>
    <xdr:sp macro="" textlink="">
      <xdr:nvSpPr>
        <xdr:cNvPr id="754" name="テキスト ボックス 753"/>
        <xdr:cNvSpPr txBox="1"/>
      </xdr:nvSpPr>
      <xdr:spPr>
        <a:xfrm>
          <a:off x="21088428" y="617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129819</xdr:rowOff>
    </xdr:from>
    <xdr:to>
      <xdr:col>107</xdr:col>
      <xdr:colOff>101600</xdr:colOff>
      <xdr:row>38</xdr:row>
      <xdr:rowOff>59969</xdr:rowOff>
    </xdr:to>
    <xdr:sp macro="" textlink="">
      <xdr:nvSpPr>
        <xdr:cNvPr id="756" name="フローチャート: 判断 755"/>
        <xdr:cNvSpPr/>
      </xdr:nvSpPr>
      <xdr:spPr>
        <a:xfrm>
          <a:off x="203835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76496</xdr:rowOff>
    </xdr:from>
    <xdr:ext cx="469744" cy="259045"/>
    <xdr:sp macro="" textlink="">
      <xdr:nvSpPr>
        <xdr:cNvPr id="757" name="テキスト ボックス 756"/>
        <xdr:cNvSpPr txBox="1"/>
      </xdr:nvSpPr>
      <xdr:spPr>
        <a:xfrm>
          <a:off x="20199428" y="624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143535</xdr:rowOff>
    </xdr:from>
    <xdr:to>
      <xdr:col>102</xdr:col>
      <xdr:colOff>165100</xdr:colOff>
      <xdr:row>38</xdr:row>
      <xdr:rowOff>73685</xdr:rowOff>
    </xdr:to>
    <xdr:sp macro="" textlink="">
      <xdr:nvSpPr>
        <xdr:cNvPr id="759" name="フローチャート: 判断 758"/>
        <xdr:cNvSpPr/>
      </xdr:nvSpPr>
      <xdr:spPr>
        <a:xfrm>
          <a:off x="19494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90212</xdr:rowOff>
    </xdr:from>
    <xdr:ext cx="469744" cy="259045"/>
    <xdr:sp macro="" textlink="">
      <xdr:nvSpPr>
        <xdr:cNvPr id="760" name="テキスト ボックス 759"/>
        <xdr:cNvSpPr txBox="1"/>
      </xdr:nvSpPr>
      <xdr:spPr>
        <a:xfrm>
          <a:off x="19310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163119</xdr:rowOff>
    </xdr:from>
    <xdr:to>
      <xdr:col>98</xdr:col>
      <xdr:colOff>38100</xdr:colOff>
      <xdr:row>38</xdr:row>
      <xdr:rowOff>93269</xdr:rowOff>
    </xdr:to>
    <xdr:sp macro="" textlink="">
      <xdr:nvSpPr>
        <xdr:cNvPr id="761" name="フローチャート: 判断 760"/>
        <xdr:cNvSpPr/>
      </xdr:nvSpPr>
      <xdr:spPr>
        <a:xfrm>
          <a:off x="18605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109796</xdr:rowOff>
    </xdr:from>
    <xdr:ext cx="469744" cy="259045"/>
    <xdr:sp macro="" textlink="">
      <xdr:nvSpPr>
        <xdr:cNvPr id="762" name="テキスト ボックス 761"/>
        <xdr:cNvSpPr txBox="1"/>
      </xdr:nvSpPr>
      <xdr:spPr>
        <a:xfrm>
          <a:off x="18421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1" name="テキスト ボックス 79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5" name="テキスト ボックス 79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1" name="直線コネクタ 800"/>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4" name="貸付金最大値テキスト"/>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5" name="直線コネクタ 804"/>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37440</xdr:rowOff>
    </xdr:from>
    <xdr:to>
      <xdr:col>116</xdr:col>
      <xdr:colOff>63500</xdr:colOff>
      <xdr:row>59</xdr:row>
      <xdr:rowOff>37630</xdr:rowOff>
    </xdr:to>
    <xdr:cxnSp macro="">
      <xdr:nvCxnSpPr>
        <xdr:cNvPr id="806" name="直線コネクタ 805"/>
        <xdr:cNvCxnSpPr/>
      </xdr:nvCxnSpPr>
      <xdr:spPr>
        <a:xfrm>
          <a:off x="21323300" y="10152990"/>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7" name="貸付金平均値テキスト"/>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08" name="フローチャート: 判断 807"/>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37402</xdr:rowOff>
    </xdr:from>
    <xdr:to>
      <xdr:col>111</xdr:col>
      <xdr:colOff>177800</xdr:colOff>
      <xdr:row>59</xdr:row>
      <xdr:rowOff>37440</xdr:rowOff>
    </xdr:to>
    <xdr:cxnSp macro="">
      <xdr:nvCxnSpPr>
        <xdr:cNvPr id="809" name="直線コネクタ 808"/>
        <xdr:cNvCxnSpPr/>
      </xdr:nvCxnSpPr>
      <xdr:spPr>
        <a:xfrm>
          <a:off x="20434300" y="1015295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810" name="フローチャート: 判断 809"/>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811" name="テキスト ボックス 810"/>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37402</xdr:rowOff>
    </xdr:from>
    <xdr:to>
      <xdr:col>107</xdr:col>
      <xdr:colOff>50800</xdr:colOff>
      <xdr:row>59</xdr:row>
      <xdr:rowOff>37744</xdr:rowOff>
    </xdr:to>
    <xdr:cxnSp macro="">
      <xdr:nvCxnSpPr>
        <xdr:cNvPr id="812" name="直線コネクタ 811"/>
        <xdr:cNvCxnSpPr/>
      </xdr:nvCxnSpPr>
      <xdr:spPr>
        <a:xfrm flipV="1">
          <a:off x="19545300" y="10152952"/>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13" name="フローチャート: 判断 812"/>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14" name="テキスト ボックス 813"/>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37744</xdr:rowOff>
    </xdr:from>
    <xdr:to>
      <xdr:col>102</xdr:col>
      <xdr:colOff>114300</xdr:colOff>
      <xdr:row>59</xdr:row>
      <xdr:rowOff>37782</xdr:rowOff>
    </xdr:to>
    <xdr:cxnSp macro="">
      <xdr:nvCxnSpPr>
        <xdr:cNvPr id="815" name="直線コネクタ 814"/>
        <xdr:cNvCxnSpPr/>
      </xdr:nvCxnSpPr>
      <xdr:spPr>
        <a:xfrm flipV="1">
          <a:off x="18656300" y="10153294"/>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16" name="フローチャート: 判断 815"/>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17" name="テキスト ボックス 816"/>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18" name="フローチャート: 判断 817"/>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19" name="テキスト ボックス 818"/>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158280</xdr:rowOff>
    </xdr:from>
    <xdr:to>
      <xdr:col>116</xdr:col>
      <xdr:colOff>114300</xdr:colOff>
      <xdr:row>59</xdr:row>
      <xdr:rowOff>88430</xdr:rowOff>
    </xdr:to>
    <xdr:sp macro="" textlink="">
      <xdr:nvSpPr>
        <xdr:cNvPr id="825" name="楕円 824"/>
        <xdr:cNvSpPr/>
      </xdr:nvSpPr>
      <xdr:spPr>
        <a:xfrm>
          <a:off x="22110700" y="101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73207</xdr:rowOff>
    </xdr:from>
    <xdr:ext cx="378565" cy="259045"/>
    <xdr:sp macro="" textlink="">
      <xdr:nvSpPr>
        <xdr:cNvPr id="826" name="貸付金該当値テキスト"/>
        <xdr:cNvSpPr txBox="1"/>
      </xdr:nvSpPr>
      <xdr:spPr>
        <a:xfrm>
          <a:off x="22212300" y="10017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158090</xdr:rowOff>
    </xdr:from>
    <xdr:to>
      <xdr:col>112</xdr:col>
      <xdr:colOff>38100</xdr:colOff>
      <xdr:row>59</xdr:row>
      <xdr:rowOff>88240</xdr:rowOff>
    </xdr:to>
    <xdr:sp macro="" textlink="">
      <xdr:nvSpPr>
        <xdr:cNvPr id="827" name="楕円 826"/>
        <xdr:cNvSpPr/>
      </xdr:nvSpPr>
      <xdr:spPr>
        <a:xfrm>
          <a:off x="21272500" y="1010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79367</xdr:rowOff>
    </xdr:from>
    <xdr:ext cx="378565" cy="259045"/>
    <xdr:sp macro="" textlink="">
      <xdr:nvSpPr>
        <xdr:cNvPr id="828" name="テキスト ボックス 827"/>
        <xdr:cNvSpPr txBox="1"/>
      </xdr:nvSpPr>
      <xdr:spPr>
        <a:xfrm>
          <a:off x="21134017" y="10194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158052</xdr:rowOff>
    </xdr:from>
    <xdr:to>
      <xdr:col>107</xdr:col>
      <xdr:colOff>101600</xdr:colOff>
      <xdr:row>59</xdr:row>
      <xdr:rowOff>88202</xdr:rowOff>
    </xdr:to>
    <xdr:sp macro="" textlink="">
      <xdr:nvSpPr>
        <xdr:cNvPr id="829" name="楕円 828"/>
        <xdr:cNvSpPr/>
      </xdr:nvSpPr>
      <xdr:spPr>
        <a:xfrm>
          <a:off x="20383500" y="1010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79329</xdr:rowOff>
    </xdr:from>
    <xdr:ext cx="378565" cy="259045"/>
    <xdr:sp macro="" textlink="">
      <xdr:nvSpPr>
        <xdr:cNvPr id="830" name="テキスト ボックス 829"/>
        <xdr:cNvSpPr txBox="1"/>
      </xdr:nvSpPr>
      <xdr:spPr>
        <a:xfrm>
          <a:off x="20245017" y="10194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158394</xdr:rowOff>
    </xdr:from>
    <xdr:to>
      <xdr:col>102</xdr:col>
      <xdr:colOff>165100</xdr:colOff>
      <xdr:row>59</xdr:row>
      <xdr:rowOff>88544</xdr:rowOff>
    </xdr:to>
    <xdr:sp macro="" textlink="">
      <xdr:nvSpPr>
        <xdr:cNvPr id="831" name="楕円 830"/>
        <xdr:cNvSpPr/>
      </xdr:nvSpPr>
      <xdr:spPr>
        <a:xfrm>
          <a:off x="19494500" y="101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79671</xdr:rowOff>
    </xdr:from>
    <xdr:ext cx="378565" cy="259045"/>
    <xdr:sp macro="" textlink="">
      <xdr:nvSpPr>
        <xdr:cNvPr id="832" name="テキスト ボックス 831"/>
        <xdr:cNvSpPr txBox="1"/>
      </xdr:nvSpPr>
      <xdr:spPr>
        <a:xfrm>
          <a:off x="19356017" y="10195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158432</xdr:rowOff>
    </xdr:from>
    <xdr:to>
      <xdr:col>98</xdr:col>
      <xdr:colOff>38100</xdr:colOff>
      <xdr:row>59</xdr:row>
      <xdr:rowOff>88582</xdr:rowOff>
    </xdr:to>
    <xdr:sp macro="" textlink="">
      <xdr:nvSpPr>
        <xdr:cNvPr id="833" name="楕円 832"/>
        <xdr:cNvSpPr/>
      </xdr:nvSpPr>
      <xdr:spPr>
        <a:xfrm>
          <a:off x="18605500" y="1010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79709</xdr:rowOff>
    </xdr:from>
    <xdr:ext cx="378565" cy="259045"/>
    <xdr:sp macro="" textlink="">
      <xdr:nvSpPr>
        <xdr:cNvPr id="834" name="テキスト ボックス 833"/>
        <xdr:cNvSpPr txBox="1"/>
      </xdr:nvSpPr>
      <xdr:spPr>
        <a:xfrm>
          <a:off x="18467017" y="10195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6" name="直線コネクタ 84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7" name="テキスト ボックス 84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8" name="直線コネクタ 84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9" name="テキスト ボックス 84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0" name="直線コネクタ 84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1" name="テキスト ボックス 85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2" name="直線コネクタ 85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3" name="テキスト ボックス 85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4" name="直線コネクタ 85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5" name="テキスト ボックス 854"/>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6" name="直線コネクタ 85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7" name="テキスト ボックス 856"/>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1" name="直線コネクタ 860"/>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2" name="繰出金最小値テキスト"/>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3" name="直線コネクタ 862"/>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4" name="繰出金最大値テキスト"/>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5" name="直線コネクタ 864"/>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9561</xdr:rowOff>
    </xdr:from>
    <xdr:to>
      <xdr:col>116</xdr:col>
      <xdr:colOff>63500</xdr:colOff>
      <xdr:row>74</xdr:row>
      <xdr:rowOff>35687</xdr:rowOff>
    </xdr:to>
    <xdr:cxnSp macro="">
      <xdr:nvCxnSpPr>
        <xdr:cNvPr id="866" name="直線コネクタ 865"/>
        <xdr:cNvCxnSpPr/>
      </xdr:nvCxnSpPr>
      <xdr:spPr>
        <a:xfrm flipV="1">
          <a:off x="21323300" y="1269686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67" name="繰出金平均値テキスト"/>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68" name="フローチャート: 判断 867"/>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35687</xdr:rowOff>
    </xdr:from>
    <xdr:to>
      <xdr:col>111</xdr:col>
      <xdr:colOff>177800</xdr:colOff>
      <xdr:row>74</xdr:row>
      <xdr:rowOff>68932</xdr:rowOff>
    </xdr:to>
    <xdr:cxnSp macro="">
      <xdr:nvCxnSpPr>
        <xdr:cNvPr id="869" name="直線コネクタ 868"/>
        <xdr:cNvCxnSpPr/>
      </xdr:nvCxnSpPr>
      <xdr:spPr>
        <a:xfrm flipV="1">
          <a:off x="20434300" y="12722987"/>
          <a:ext cx="889000" cy="3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79136</xdr:rowOff>
    </xdr:from>
    <xdr:to>
      <xdr:col>112</xdr:col>
      <xdr:colOff>38100</xdr:colOff>
      <xdr:row>77</xdr:row>
      <xdr:rowOff>9286</xdr:rowOff>
    </xdr:to>
    <xdr:sp macro="" textlink="">
      <xdr:nvSpPr>
        <xdr:cNvPr id="870" name="フローチャート: 判断 869"/>
        <xdr:cNvSpPr/>
      </xdr:nvSpPr>
      <xdr:spPr>
        <a:xfrm>
          <a:off x="21272500" y="1310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413</xdr:rowOff>
    </xdr:from>
    <xdr:ext cx="534377" cy="259045"/>
    <xdr:sp macro="" textlink="">
      <xdr:nvSpPr>
        <xdr:cNvPr id="871" name="テキスト ボックス 870"/>
        <xdr:cNvSpPr txBox="1"/>
      </xdr:nvSpPr>
      <xdr:spPr>
        <a:xfrm>
          <a:off x="21056111" y="1320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120693</xdr:rowOff>
    </xdr:from>
    <xdr:to>
      <xdr:col>107</xdr:col>
      <xdr:colOff>50800</xdr:colOff>
      <xdr:row>74</xdr:row>
      <xdr:rowOff>68932</xdr:rowOff>
    </xdr:to>
    <xdr:cxnSp macro="">
      <xdr:nvCxnSpPr>
        <xdr:cNvPr id="872" name="直線コネクタ 871"/>
        <xdr:cNvCxnSpPr/>
      </xdr:nvCxnSpPr>
      <xdr:spPr>
        <a:xfrm>
          <a:off x="19545300" y="12293643"/>
          <a:ext cx="889000" cy="46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63101</xdr:rowOff>
    </xdr:from>
    <xdr:to>
      <xdr:col>107</xdr:col>
      <xdr:colOff>101600</xdr:colOff>
      <xdr:row>75</xdr:row>
      <xdr:rowOff>164700</xdr:rowOff>
    </xdr:to>
    <xdr:sp macro="" textlink="">
      <xdr:nvSpPr>
        <xdr:cNvPr id="873" name="フローチャート: 判断 872"/>
        <xdr:cNvSpPr/>
      </xdr:nvSpPr>
      <xdr:spPr>
        <a:xfrm>
          <a:off x="20383500" y="129218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155829</xdr:rowOff>
    </xdr:from>
    <xdr:ext cx="534377" cy="259045"/>
    <xdr:sp macro="" textlink="">
      <xdr:nvSpPr>
        <xdr:cNvPr id="874" name="テキスト ボックス 873"/>
        <xdr:cNvSpPr txBox="1"/>
      </xdr:nvSpPr>
      <xdr:spPr>
        <a:xfrm>
          <a:off x="20167111" y="1301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106390</xdr:rowOff>
    </xdr:from>
    <xdr:to>
      <xdr:col>102</xdr:col>
      <xdr:colOff>114300</xdr:colOff>
      <xdr:row>71</xdr:row>
      <xdr:rowOff>120693</xdr:rowOff>
    </xdr:to>
    <xdr:cxnSp macro="">
      <xdr:nvCxnSpPr>
        <xdr:cNvPr id="875" name="直線コネクタ 874"/>
        <xdr:cNvCxnSpPr/>
      </xdr:nvCxnSpPr>
      <xdr:spPr>
        <a:xfrm>
          <a:off x="18656300" y="12279340"/>
          <a:ext cx="889000" cy="1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20091</xdr:rowOff>
    </xdr:from>
    <xdr:to>
      <xdr:col>102</xdr:col>
      <xdr:colOff>165100</xdr:colOff>
      <xdr:row>75</xdr:row>
      <xdr:rowOff>121691</xdr:rowOff>
    </xdr:to>
    <xdr:sp macro="" textlink="">
      <xdr:nvSpPr>
        <xdr:cNvPr id="876" name="フローチャート: 判断 875"/>
        <xdr:cNvSpPr/>
      </xdr:nvSpPr>
      <xdr:spPr>
        <a:xfrm>
          <a:off x="19494500" y="128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112819</xdr:rowOff>
    </xdr:from>
    <xdr:ext cx="534377" cy="259045"/>
    <xdr:sp macro="" textlink="">
      <xdr:nvSpPr>
        <xdr:cNvPr id="877" name="テキスト ボックス 876"/>
        <xdr:cNvSpPr txBox="1"/>
      </xdr:nvSpPr>
      <xdr:spPr>
        <a:xfrm>
          <a:off x="19278111" y="129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9380</xdr:rowOff>
    </xdr:from>
    <xdr:to>
      <xdr:col>98</xdr:col>
      <xdr:colOff>38100</xdr:colOff>
      <xdr:row>75</xdr:row>
      <xdr:rowOff>110980</xdr:rowOff>
    </xdr:to>
    <xdr:sp macro="" textlink="">
      <xdr:nvSpPr>
        <xdr:cNvPr id="878" name="フローチャート: 判断 877"/>
        <xdr:cNvSpPr/>
      </xdr:nvSpPr>
      <xdr:spPr>
        <a:xfrm>
          <a:off x="18605500" y="1286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102107</xdr:rowOff>
    </xdr:from>
    <xdr:ext cx="534377" cy="259045"/>
    <xdr:sp macro="" textlink="">
      <xdr:nvSpPr>
        <xdr:cNvPr id="879" name="テキスト ボックス 878"/>
        <xdr:cNvSpPr txBox="1"/>
      </xdr:nvSpPr>
      <xdr:spPr>
        <a:xfrm>
          <a:off x="18389111" y="1296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130211</xdr:rowOff>
    </xdr:from>
    <xdr:to>
      <xdr:col>116</xdr:col>
      <xdr:colOff>114300</xdr:colOff>
      <xdr:row>74</xdr:row>
      <xdr:rowOff>60361</xdr:rowOff>
    </xdr:to>
    <xdr:sp macro="" textlink="">
      <xdr:nvSpPr>
        <xdr:cNvPr id="885" name="楕円 884"/>
        <xdr:cNvSpPr/>
      </xdr:nvSpPr>
      <xdr:spPr>
        <a:xfrm>
          <a:off x="22110700" y="1264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153088</xdr:rowOff>
    </xdr:from>
    <xdr:ext cx="534377" cy="259045"/>
    <xdr:sp macro="" textlink="">
      <xdr:nvSpPr>
        <xdr:cNvPr id="886" name="繰出金該当値テキスト"/>
        <xdr:cNvSpPr txBox="1"/>
      </xdr:nvSpPr>
      <xdr:spPr>
        <a:xfrm>
          <a:off x="22212300" y="1249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156337</xdr:rowOff>
    </xdr:from>
    <xdr:to>
      <xdr:col>112</xdr:col>
      <xdr:colOff>38100</xdr:colOff>
      <xdr:row>74</xdr:row>
      <xdr:rowOff>86487</xdr:rowOff>
    </xdr:to>
    <xdr:sp macro="" textlink="">
      <xdr:nvSpPr>
        <xdr:cNvPr id="887" name="楕円 886"/>
        <xdr:cNvSpPr/>
      </xdr:nvSpPr>
      <xdr:spPr>
        <a:xfrm>
          <a:off x="21272500" y="1267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103014</xdr:rowOff>
    </xdr:from>
    <xdr:ext cx="534377" cy="259045"/>
    <xdr:sp macro="" textlink="">
      <xdr:nvSpPr>
        <xdr:cNvPr id="888" name="テキスト ボックス 887"/>
        <xdr:cNvSpPr txBox="1"/>
      </xdr:nvSpPr>
      <xdr:spPr>
        <a:xfrm>
          <a:off x="21056111" y="1244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18132</xdr:rowOff>
    </xdr:from>
    <xdr:to>
      <xdr:col>107</xdr:col>
      <xdr:colOff>101600</xdr:colOff>
      <xdr:row>74</xdr:row>
      <xdr:rowOff>119732</xdr:rowOff>
    </xdr:to>
    <xdr:sp macro="" textlink="">
      <xdr:nvSpPr>
        <xdr:cNvPr id="889" name="楕円 888"/>
        <xdr:cNvSpPr/>
      </xdr:nvSpPr>
      <xdr:spPr>
        <a:xfrm>
          <a:off x="20383500" y="1270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136259</xdr:rowOff>
    </xdr:from>
    <xdr:ext cx="534377" cy="259045"/>
    <xdr:sp macro="" textlink="">
      <xdr:nvSpPr>
        <xdr:cNvPr id="890" name="テキスト ボックス 889"/>
        <xdr:cNvSpPr txBox="1"/>
      </xdr:nvSpPr>
      <xdr:spPr>
        <a:xfrm>
          <a:off x="20167111" y="1248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69893</xdr:rowOff>
    </xdr:from>
    <xdr:to>
      <xdr:col>102</xdr:col>
      <xdr:colOff>165100</xdr:colOff>
      <xdr:row>72</xdr:row>
      <xdr:rowOff>43</xdr:rowOff>
    </xdr:to>
    <xdr:sp macro="" textlink="">
      <xdr:nvSpPr>
        <xdr:cNvPr id="891" name="楕円 890"/>
        <xdr:cNvSpPr/>
      </xdr:nvSpPr>
      <xdr:spPr>
        <a:xfrm>
          <a:off x="19494500" y="1224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16570</xdr:rowOff>
    </xdr:from>
    <xdr:ext cx="534377" cy="259045"/>
    <xdr:sp macro="" textlink="">
      <xdr:nvSpPr>
        <xdr:cNvPr id="892" name="テキスト ボックス 891"/>
        <xdr:cNvSpPr txBox="1"/>
      </xdr:nvSpPr>
      <xdr:spPr>
        <a:xfrm>
          <a:off x="19278111" y="120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55590</xdr:rowOff>
    </xdr:from>
    <xdr:to>
      <xdr:col>98</xdr:col>
      <xdr:colOff>38100</xdr:colOff>
      <xdr:row>71</xdr:row>
      <xdr:rowOff>157190</xdr:rowOff>
    </xdr:to>
    <xdr:sp macro="" textlink="">
      <xdr:nvSpPr>
        <xdr:cNvPr id="893" name="楕円 892"/>
        <xdr:cNvSpPr/>
      </xdr:nvSpPr>
      <xdr:spPr>
        <a:xfrm>
          <a:off x="18605500" y="1222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2267</xdr:rowOff>
    </xdr:from>
    <xdr:ext cx="534377" cy="259045"/>
    <xdr:sp macro="" textlink="">
      <xdr:nvSpPr>
        <xdr:cNvPr id="894" name="テキスト ボックス 893"/>
        <xdr:cNvSpPr txBox="1"/>
      </xdr:nvSpPr>
      <xdr:spPr>
        <a:xfrm>
          <a:off x="18389111" y="1200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歳出決算総額は、住民一人当たり</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528,103</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円となっている。主な構成項目である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扶助費が類似団体内でも高い数値となっ</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ており、今後も増加見込である。特に</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障がい福祉サービスの給付費が年々増加</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していることが主な悪化要因となっている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普通建設事業費の増加については汚泥再生処理センター</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建設</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および</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火葬炉改修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に伴う一時的な増加であるが、今後も老朽化した施設の更新等を控えているため、</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公共施設等総合管理計画に基づき、事業の取捨選択を徹底していくことで事業費の減少を目指す。 </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また、市税を主とする自主財源の増加も見込めない中、財源を捻出するために、その他の経費を抑制・削減せざるをえないのが現状である。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55,941
55,369
61.76
31,665,200
29,542,604
2,001,651
13,875,216
24,206,246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13970</xdr:rowOff>
    </xdr:from>
    <xdr:to>
      <xdr:col>24</xdr:col>
      <xdr:colOff>63500</xdr:colOff>
      <xdr:row>34</xdr:row>
      <xdr:rowOff>68377</xdr:rowOff>
    </xdr:to>
    <xdr:cxnSp macro="">
      <xdr:nvCxnSpPr>
        <xdr:cNvPr id="59" name="直線コネクタ 58"/>
        <xdr:cNvCxnSpPr/>
      </xdr:nvCxnSpPr>
      <xdr:spPr>
        <a:xfrm>
          <a:off x="3797300" y="5843270"/>
          <a:ext cx="8382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13970</xdr:rowOff>
    </xdr:from>
    <xdr:to>
      <xdr:col>19</xdr:col>
      <xdr:colOff>177800</xdr:colOff>
      <xdr:row>34</xdr:row>
      <xdr:rowOff>55118</xdr:rowOff>
    </xdr:to>
    <xdr:cxnSp macro="">
      <xdr:nvCxnSpPr>
        <xdr:cNvPr id="62" name="直線コネクタ 61"/>
        <xdr:cNvCxnSpPr/>
      </xdr:nvCxnSpPr>
      <xdr:spPr>
        <a:xfrm flipV="1">
          <a:off x="2908300" y="584327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41402</xdr:rowOff>
    </xdr:from>
    <xdr:to>
      <xdr:col>15</xdr:col>
      <xdr:colOff>50800</xdr:colOff>
      <xdr:row>34</xdr:row>
      <xdr:rowOff>55118</xdr:rowOff>
    </xdr:to>
    <xdr:cxnSp macro="">
      <xdr:nvCxnSpPr>
        <xdr:cNvPr id="65" name="直線コネクタ 64"/>
        <xdr:cNvCxnSpPr/>
      </xdr:nvCxnSpPr>
      <xdr:spPr>
        <a:xfrm>
          <a:off x="2019300" y="587070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90644</xdr:rowOff>
    </xdr:from>
    <xdr:ext cx="469744" cy="259045"/>
    <xdr:sp macro="" textlink="">
      <xdr:nvSpPr>
        <xdr:cNvPr id="67" name="テキスト ボックス 66"/>
        <xdr:cNvSpPr txBox="1"/>
      </xdr:nvSpPr>
      <xdr:spPr>
        <a:xfrm>
          <a:off x="2673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13056</xdr:rowOff>
    </xdr:from>
    <xdr:to>
      <xdr:col>10</xdr:col>
      <xdr:colOff>114300</xdr:colOff>
      <xdr:row>34</xdr:row>
      <xdr:rowOff>41402</xdr:rowOff>
    </xdr:to>
    <xdr:cxnSp macro="">
      <xdr:nvCxnSpPr>
        <xdr:cNvPr id="68" name="直線コネクタ 67"/>
        <xdr:cNvCxnSpPr/>
      </xdr:nvCxnSpPr>
      <xdr:spPr>
        <a:xfrm>
          <a:off x="1130300" y="5842356"/>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89273</xdr:rowOff>
    </xdr:from>
    <xdr:ext cx="469744" cy="259045"/>
    <xdr:sp macro="" textlink="">
      <xdr:nvSpPr>
        <xdr:cNvPr id="70" name="テキスト ボックス 69"/>
        <xdr:cNvSpPr txBox="1"/>
      </xdr:nvSpPr>
      <xdr:spPr>
        <a:xfrm>
          <a:off x="1784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95673</xdr:rowOff>
    </xdr:from>
    <xdr:ext cx="469744" cy="259045"/>
    <xdr:sp macro="" textlink="">
      <xdr:nvSpPr>
        <xdr:cNvPr id="72" name="テキスト ボックス 71"/>
        <xdr:cNvSpPr txBox="1"/>
      </xdr:nvSpPr>
      <xdr:spPr>
        <a:xfrm>
          <a:off x="895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17577</xdr:rowOff>
    </xdr:from>
    <xdr:to>
      <xdr:col>24</xdr:col>
      <xdr:colOff>114300</xdr:colOff>
      <xdr:row>34</xdr:row>
      <xdr:rowOff>119177</xdr:rowOff>
    </xdr:to>
    <xdr:sp macro="" textlink="">
      <xdr:nvSpPr>
        <xdr:cNvPr id="78" name="楕円 77"/>
        <xdr:cNvSpPr/>
      </xdr:nvSpPr>
      <xdr:spPr>
        <a:xfrm>
          <a:off x="4584700" y="584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40454</xdr:rowOff>
    </xdr:from>
    <xdr:ext cx="469744" cy="259045"/>
    <xdr:sp macro="" textlink="">
      <xdr:nvSpPr>
        <xdr:cNvPr id="79" name="議会費該当値テキスト"/>
        <xdr:cNvSpPr txBox="1"/>
      </xdr:nvSpPr>
      <xdr:spPr>
        <a:xfrm>
          <a:off x="4686300" y="569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134620</xdr:rowOff>
    </xdr:from>
    <xdr:to>
      <xdr:col>20</xdr:col>
      <xdr:colOff>38100</xdr:colOff>
      <xdr:row>34</xdr:row>
      <xdr:rowOff>64770</xdr:rowOff>
    </xdr:to>
    <xdr:sp macro="" textlink="">
      <xdr:nvSpPr>
        <xdr:cNvPr id="80" name="楕円 79"/>
        <xdr:cNvSpPr/>
      </xdr:nvSpPr>
      <xdr:spPr>
        <a:xfrm>
          <a:off x="3746500" y="57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81297</xdr:rowOff>
    </xdr:from>
    <xdr:ext cx="469744" cy="259045"/>
    <xdr:sp macro="" textlink="">
      <xdr:nvSpPr>
        <xdr:cNvPr id="81" name="テキスト ボックス 80"/>
        <xdr:cNvSpPr txBox="1"/>
      </xdr:nvSpPr>
      <xdr:spPr>
        <a:xfrm>
          <a:off x="3562428" y="556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4318</xdr:rowOff>
    </xdr:from>
    <xdr:to>
      <xdr:col>15</xdr:col>
      <xdr:colOff>101600</xdr:colOff>
      <xdr:row>34</xdr:row>
      <xdr:rowOff>105918</xdr:rowOff>
    </xdr:to>
    <xdr:sp macro="" textlink="">
      <xdr:nvSpPr>
        <xdr:cNvPr id="82" name="楕円 81"/>
        <xdr:cNvSpPr/>
      </xdr:nvSpPr>
      <xdr:spPr>
        <a:xfrm>
          <a:off x="2857500" y="58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122445</xdr:rowOff>
    </xdr:from>
    <xdr:ext cx="469744" cy="259045"/>
    <xdr:sp macro="" textlink="">
      <xdr:nvSpPr>
        <xdr:cNvPr id="83" name="テキスト ボックス 82"/>
        <xdr:cNvSpPr txBox="1"/>
      </xdr:nvSpPr>
      <xdr:spPr>
        <a:xfrm>
          <a:off x="2673428" y="560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162052</xdr:rowOff>
    </xdr:from>
    <xdr:to>
      <xdr:col>10</xdr:col>
      <xdr:colOff>165100</xdr:colOff>
      <xdr:row>34</xdr:row>
      <xdr:rowOff>92202</xdr:rowOff>
    </xdr:to>
    <xdr:sp macro="" textlink="">
      <xdr:nvSpPr>
        <xdr:cNvPr id="84" name="楕円 83"/>
        <xdr:cNvSpPr/>
      </xdr:nvSpPr>
      <xdr:spPr>
        <a:xfrm>
          <a:off x="1968500" y="581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108729</xdr:rowOff>
    </xdr:from>
    <xdr:ext cx="469744" cy="259045"/>
    <xdr:sp macro="" textlink="">
      <xdr:nvSpPr>
        <xdr:cNvPr id="85" name="テキスト ボックス 84"/>
        <xdr:cNvSpPr txBox="1"/>
      </xdr:nvSpPr>
      <xdr:spPr>
        <a:xfrm>
          <a:off x="1784428" y="559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133706</xdr:rowOff>
    </xdr:from>
    <xdr:to>
      <xdr:col>6</xdr:col>
      <xdr:colOff>38100</xdr:colOff>
      <xdr:row>34</xdr:row>
      <xdr:rowOff>63856</xdr:rowOff>
    </xdr:to>
    <xdr:sp macro="" textlink="">
      <xdr:nvSpPr>
        <xdr:cNvPr id="86" name="楕円 85"/>
        <xdr:cNvSpPr/>
      </xdr:nvSpPr>
      <xdr:spPr>
        <a:xfrm>
          <a:off x="1079500" y="579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80383</xdr:rowOff>
    </xdr:from>
    <xdr:ext cx="469744" cy="259045"/>
    <xdr:sp macro="" textlink="">
      <xdr:nvSpPr>
        <xdr:cNvPr id="87" name="テキスト ボックス 86"/>
        <xdr:cNvSpPr txBox="1"/>
      </xdr:nvSpPr>
      <xdr:spPr>
        <a:xfrm>
          <a:off x="895428" y="556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133889</xdr:rowOff>
    </xdr:from>
    <xdr:to>
      <xdr:col>24</xdr:col>
      <xdr:colOff>63500</xdr:colOff>
      <xdr:row>57</xdr:row>
      <xdr:rowOff>115020</xdr:rowOff>
    </xdr:to>
    <xdr:cxnSp macro="">
      <xdr:nvCxnSpPr>
        <xdr:cNvPr id="114" name="直線コネクタ 113"/>
        <xdr:cNvCxnSpPr/>
      </xdr:nvCxnSpPr>
      <xdr:spPr>
        <a:xfrm>
          <a:off x="3797300" y="9392189"/>
          <a:ext cx="838200" cy="49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133889</xdr:rowOff>
    </xdr:from>
    <xdr:to>
      <xdr:col>19</xdr:col>
      <xdr:colOff>177800</xdr:colOff>
      <xdr:row>57</xdr:row>
      <xdr:rowOff>144025</xdr:rowOff>
    </xdr:to>
    <xdr:cxnSp macro="">
      <xdr:nvCxnSpPr>
        <xdr:cNvPr id="117" name="直線コネクタ 116"/>
        <xdr:cNvCxnSpPr/>
      </xdr:nvCxnSpPr>
      <xdr:spPr>
        <a:xfrm flipV="1">
          <a:off x="2908300" y="9392189"/>
          <a:ext cx="889000" cy="52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9933</xdr:rowOff>
    </xdr:from>
    <xdr:to>
      <xdr:col>20</xdr:col>
      <xdr:colOff>38100</xdr:colOff>
      <xdr:row>54</xdr:row>
      <xdr:rowOff>111533</xdr:rowOff>
    </xdr:to>
    <xdr:sp macro="" textlink="">
      <xdr:nvSpPr>
        <xdr:cNvPr id="118" name="フローチャート: 判断 117"/>
        <xdr:cNvSpPr/>
      </xdr:nvSpPr>
      <xdr:spPr>
        <a:xfrm>
          <a:off x="3746500" y="926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128060</xdr:rowOff>
    </xdr:from>
    <xdr:ext cx="599010" cy="259045"/>
    <xdr:sp macro="" textlink="">
      <xdr:nvSpPr>
        <xdr:cNvPr id="119" name="テキスト ボックス 118"/>
        <xdr:cNvSpPr txBox="1"/>
      </xdr:nvSpPr>
      <xdr:spPr>
        <a:xfrm>
          <a:off x="3497795" y="904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64756</xdr:rowOff>
    </xdr:from>
    <xdr:to>
      <xdr:col>15</xdr:col>
      <xdr:colOff>50800</xdr:colOff>
      <xdr:row>57</xdr:row>
      <xdr:rowOff>144025</xdr:rowOff>
    </xdr:to>
    <xdr:cxnSp macro="">
      <xdr:nvCxnSpPr>
        <xdr:cNvPr id="120" name="直線コネクタ 119"/>
        <xdr:cNvCxnSpPr/>
      </xdr:nvCxnSpPr>
      <xdr:spPr>
        <a:xfrm>
          <a:off x="2019300" y="9837406"/>
          <a:ext cx="889000" cy="7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151152</xdr:rowOff>
    </xdr:from>
    <xdr:to>
      <xdr:col>15</xdr:col>
      <xdr:colOff>101600</xdr:colOff>
      <xdr:row>57</xdr:row>
      <xdr:rowOff>81302</xdr:rowOff>
    </xdr:to>
    <xdr:sp macro="" textlink="">
      <xdr:nvSpPr>
        <xdr:cNvPr id="121" name="フローチャート: 判断 120"/>
        <xdr:cNvSpPr/>
      </xdr:nvSpPr>
      <xdr:spPr>
        <a:xfrm>
          <a:off x="28575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97829</xdr:rowOff>
    </xdr:from>
    <xdr:ext cx="534377" cy="259045"/>
    <xdr:sp macro="" textlink="">
      <xdr:nvSpPr>
        <xdr:cNvPr id="122" name="テキスト ボックス 121"/>
        <xdr:cNvSpPr txBox="1"/>
      </xdr:nvSpPr>
      <xdr:spPr>
        <a:xfrm>
          <a:off x="2641111" y="952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64756</xdr:rowOff>
    </xdr:from>
    <xdr:to>
      <xdr:col>10</xdr:col>
      <xdr:colOff>114300</xdr:colOff>
      <xdr:row>57</xdr:row>
      <xdr:rowOff>162492</xdr:rowOff>
    </xdr:to>
    <xdr:cxnSp macro="">
      <xdr:nvCxnSpPr>
        <xdr:cNvPr id="123" name="直線コネクタ 122"/>
        <xdr:cNvCxnSpPr/>
      </xdr:nvCxnSpPr>
      <xdr:spPr>
        <a:xfrm flipV="1">
          <a:off x="1130300" y="9837406"/>
          <a:ext cx="889000" cy="9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157544</xdr:rowOff>
    </xdr:from>
    <xdr:to>
      <xdr:col>10</xdr:col>
      <xdr:colOff>165100</xdr:colOff>
      <xdr:row>57</xdr:row>
      <xdr:rowOff>87694</xdr:rowOff>
    </xdr:to>
    <xdr:sp macro="" textlink="">
      <xdr:nvSpPr>
        <xdr:cNvPr id="124" name="フローチャート: 判断 123"/>
        <xdr:cNvSpPr/>
      </xdr:nvSpPr>
      <xdr:spPr>
        <a:xfrm>
          <a:off x="1968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104221</xdr:rowOff>
    </xdr:from>
    <xdr:ext cx="534377" cy="259045"/>
    <xdr:sp macro="" textlink="">
      <xdr:nvSpPr>
        <xdr:cNvPr id="125" name="テキスト ボックス 124"/>
        <xdr:cNvSpPr txBox="1"/>
      </xdr:nvSpPr>
      <xdr:spPr>
        <a:xfrm>
          <a:off x="1752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11195</xdr:rowOff>
    </xdr:from>
    <xdr:to>
      <xdr:col>6</xdr:col>
      <xdr:colOff>38100</xdr:colOff>
      <xdr:row>57</xdr:row>
      <xdr:rowOff>112795</xdr:rowOff>
    </xdr:to>
    <xdr:sp macro="" textlink="">
      <xdr:nvSpPr>
        <xdr:cNvPr id="126" name="フローチャート: 判断 125"/>
        <xdr:cNvSpPr/>
      </xdr:nvSpPr>
      <xdr:spPr>
        <a:xfrm>
          <a:off x="1079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129322</xdr:rowOff>
    </xdr:from>
    <xdr:ext cx="534377" cy="259045"/>
    <xdr:sp macro="" textlink="">
      <xdr:nvSpPr>
        <xdr:cNvPr id="127" name="テキスト ボックス 126"/>
        <xdr:cNvSpPr txBox="1"/>
      </xdr:nvSpPr>
      <xdr:spPr>
        <a:xfrm>
          <a:off x="863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64220</xdr:rowOff>
    </xdr:from>
    <xdr:to>
      <xdr:col>24</xdr:col>
      <xdr:colOff>114300</xdr:colOff>
      <xdr:row>57</xdr:row>
      <xdr:rowOff>165820</xdr:rowOff>
    </xdr:to>
    <xdr:sp macro="" textlink="">
      <xdr:nvSpPr>
        <xdr:cNvPr id="133" name="楕円 132"/>
        <xdr:cNvSpPr/>
      </xdr:nvSpPr>
      <xdr:spPr>
        <a:xfrm>
          <a:off x="4584700" y="98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150597</xdr:rowOff>
    </xdr:from>
    <xdr:ext cx="534377" cy="259045"/>
    <xdr:sp macro="" textlink="">
      <xdr:nvSpPr>
        <xdr:cNvPr id="134" name="総務費該当値テキスト"/>
        <xdr:cNvSpPr txBox="1"/>
      </xdr:nvSpPr>
      <xdr:spPr>
        <a:xfrm>
          <a:off x="4686300" y="975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83089</xdr:rowOff>
    </xdr:from>
    <xdr:to>
      <xdr:col>20</xdr:col>
      <xdr:colOff>38100</xdr:colOff>
      <xdr:row>55</xdr:row>
      <xdr:rowOff>13239</xdr:rowOff>
    </xdr:to>
    <xdr:sp macro="" textlink="">
      <xdr:nvSpPr>
        <xdr:cNvPr id="135" name="楕円 134"/>
        <xdr:cNvSpPr/>
      </xdr:nvSpPr>
      <xdr:spPr>
        <a:xfrm>
          <a:off x="3746500" y="934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4366</xdr:rowOff>
    </xdr:from>
    <xdr:ext cx="599010" cy="259045"/>
    <xdr:sp macro="" textlink="">
      <xdr:nvSpPr>
        <xdr:cNvPr id="136" name="テキスト ボックス 135"/>
        <xdr:cNvSpPr txBox="1"/>
      </xdr:nvSpPr>
      <xdr:spPr>
        <a:xfrm>
          <a:off x="3497795" y="9434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93225</xdr:rowOff>
    </xdr:from>
    <xdr:to>
      <xdr:col>15</xdr:col>
      <xdr:colOff>101600</xdr:colOff>
      <xdr:row>58</xdr:row>
      <xdr:rowOff>23375</xdr:rowOff>
    </xdr:to>
    <xdr:sp macro="" textlink="">
      <xdr:nvSpPr>
        <xdr:cNvPr id="137" name="楕円 136"/>
        <xdr:cNvSpPr/>
      </xdr:nvSpPr>
      <xdr:spPr>
        <a:xfrm>
          <a:off x="2857500" y="98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14502</xdr:rowOff>
    </xdr:from>
    <xdr:ext cx="534377" cy="259045"/>
    <xdr:sp macro="" textlink="">
      <xdr:nvSpPr>
        <xdr:cNvPr id="138" name="テキスト ボックス 137"/>
        <xdr:cNvSpPr txBox="1"/>
      </xdr:nvSpPr>
      <xdr:spPr>
        <a:xfrm>
          <a:off x="2641111" y="995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13956</xdr:rowOff>
    </xdr:from>
    <xdr:to>
      <xdr:col>10</xdr:col>
      <xdr:colOff>165100</xdr:colOff>
      <xdr:row>57</xdr:row>
      <xdr:rowOff>115556</xdr:rowOff>
    </xdr:to>
    <xdr:sp macro="" textlink="">
      <xdr:nvSpPr>
        <xdr:cNvPr id="139" name="楕円 138"/>
        <xdr:cNvSpPr/>
      </xdr:nvSpPr>
      <xdr:spPr>
        <a:xfrm>
          <a:off x="1968500" y="978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106683</xdr:rowOff>
    </xdr:from>
    <xdr:ext cx="534377" cy="259045"/>
    <xdr:sp macro="" textlink="">
      <xdr:nvSpPr>
        <xdr:cNvPr id="140" name="テキスト ボックス 139"/>
        <xdr:cNvSpPr txBox="1"/>
      </xdr:nvSpPr>
      <xdr:spPr>
        <a:xfrm>
          <a:off x="1752111" y="987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111692</xdr:rowOff>
    </xdr:from>
    <xdr:to>
      <xdr:col>6</xdr:col>
      <xdr:colOff>38100</xdr:colOff>
      <xdr:row>58</xdr:row>
      <xdr:rowOff>41842</xdr:rowOff>
    </xdr:to>
    <xdr:sp macro="" textlink="">
      <xdr:nvSpPr>
        <xdr:cNvPr id="141" name="楕円 140"/>
        <xdr:cNvSpPr/>
      </xdr:nvSpPr>
      <xdr:spPr>
        <a:xfrm>
          <a:off x="1079500" y="988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32969</xdr:rowOff>
    </xdr:from>
    <xdr:ext cx="534377" cy="259045"/>
    <xdr:sp macro="" textlink="">
      <xdr:nvSpPr>
        <xdr:cNvPr id="142" name="テキスト ボックス 141"/>
        <xdr:cNvSpPr txBox="1"/>
      </xdr:nvSpPr>
      <xdr:spPr>
        <a:xfrm>
          <a:off x="863111" y="997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139185</xdr:rowOff>
    </xdr:from>
    <xdr:to>
      <xdr:col>24</xdr:col>
      <xdr:colOff>63500</xdr:colOff>
      <xdr:row>73</xdr:row>
      <xdr:rowOff>119383</xdr:rowOff>
    </xdr:to>
    <xdr:cxnSp macro="">
      <xdr:nvCxnSpPr>
        <xdr:cNvPr id="176" name="直線コネクタ 175"/>
        <xdr:cNvCxnSpPr/>
      </xdr:nvCxnSpPr>
      <xdr:spPr>
        <a:xfrm flipV="1">
          <a:off x="3797300" y="12483585"/>
          <a:ext cx="838200" cy="15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107180</xdr:rowOff>
    </xdr:from>
    <xdr:ext cx="599010" cy="259045"/>
    <xdr:sp macro="" textlink="">
      <xdr:nvSpPr>
        <xdr:cNvPr id="177" name="民生費平均値テキスト"/>
        <xdr:cNvSpPr txBox="1"/>
      </xdr:nvSpPr>
      <xdr:spPr>
        <a:xfrm>
          <a:off x="4686300" y="129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119383</xdr:rowOff>
    </xdr:from>
    <xdr:to>
      <xdr:col>19</xdr:col>
      <xdr:colOff>177800</xdr:colOff>
      <xdr:row>73</xdr:row>
      <xdr:rowOff>163808</xdr:rowOff>
    </xdr:to>
    <xdr:cxnSp macro="">
      <xdr:nvCxnSpPr>
        <xdr:cNvPr id="179" name="直線コネクタ 178"/>
        <xdr:cNvCxnSpPr/>
      </xdr:nvCxnSpPr>
      <xdr:spPr>
        <a:xfrm flipV="1">
          <a:off x="2908300" y="12635233"/>
          <a:ext cx="889000" cy="4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142650</xdr:rowOff>
    </xdr:from>
    <xdr:to>
      <xdr:col>20</xdr:col>
      <xdr:colOff>38100</xdr:colOff>
      <xdr:row>78</xdr:row>
      <xdr:rowOff>72800</xdr:rowOff>
    </xdr:to>
    <xdr:sp macro="" textlink="">
      <xdr:nvSpPr>
        <xdr:cNvPr id="180" name="フローチャート: 判断 179"/>
        <xdr:cNvSpPr/>
      </xdr:nvSpPr>
      <xdr:spPr>
        <a:xfrm>
          <a:off x="3746500" y="1334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63927</xdr:rowOff>
    </xdr:from>
    <xdr:ext cx="599010" cy="259045"/>
    <xdr:sp macro="" textlink="">
      <xdr:nvSpPr>
        <xdr:cNvPr id="181" name="テキスト ボックス 180"/>
        <xdr:cNvSpPr txBox="1"/>
      </xdr:nvSpPr>
      <xdr:spPr>
        <a:xfrm>
          <a:off x="3497795" y="1343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163808</xdr:rowOff>
    </xdr:from>
    <xdr:to>
      <xdr:col>15</xdr:col>
      <xdr:colOff>50800</xdr:colOff>
      <xdr:row>74</xdr:row>
      <xdr:rowOff>86084</xdr:rowOff>
    </xdr:to>
    <xdr:cxnSp macro="">
      <xdr:nvCxnSpPr>
        <xdr:cNvPr id="182" name="直線コネクタ 181"/>
        <xdr:cNvCxnSpPr/>
      </xdr:nvCxnSpPr>
      <xdr:spPr>
        <a:xfrm flipV="1">
          <a:off x="2019300" y="12679658"/>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22377</xdr:rowOff>
    </xdr:from>
    <xdr:to>
      <xdr:col>15</xdr:col>
      <xdr:colOff>101600</xdr:colOff>
      <xdr:row>78</xdr:row>
      <xdr:rowOff>123977</xdr:rowOff>
    </xdr:to>
    <xdr:sp macro="" textlink="">
      <xdr:nvSpPr>
        <xdr:cNvPr id="183" name="フローチャート: 判断 182"/>
        <xdr:cNvSpPr/>
      </xdr:nvSpPr>
      <xdr:spPr>
        <a:xfrm>
          <a:off x="2857500" y="1339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115104</xdr:rowOff>
    </xdr:from>
    <xdr:ext cx="599010" cy="259045"/>
    <xdr:sp macro="" textlink="">
      <xdr:nvSpPr>
        <xdr:cNvPr id="184" name="テキスト ボックス 183"/>
        <xdr:cNvSpPr txBox="1"/>
      </xdr:nvSpPr>
      <xdr:spPr>
        <a:xfrm>
          <a:off x="2608795" y="13488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80931</xdr:rowOff>
    </xdr:from>
    <xdr:to>
      <xdr:col>10</xdr:col>
      <xdr:colOff>114300</xdr:colOff>
      <xdr:row>74</xdr:row>
      <xdr:rowOff>86084</xdr:rowOff>
    </xdr:to>
    <xdr:cxnSp macro="">
      <xdr:nvCxnSpPr>
        <xdr:cNvPr id="185" name="直線コネクタ 184"/>
        <xdr:cNvCxnSpPr/>
      </xdr:nvCxnSpPr>
      <xdr:spPr>
        <a:xfrm>
          <a:off x="1130300" y="12768231"/>
          <a:ext cx="889000" cy="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75585</xdr:rowOff>
    </xdr:from>
    <xdr:to>
      <xdr:col>10</xdr:col>
      <xdr:colOff>165100</xdr:colOff>
      <xdr:row>79</xdr:row>
      <xdr:rowOff>5735</xdr:rowOff>
    </xdr:to>
    <xdr:sp macro="" textlink="">
      <xdr:nvSpPr>
        <xdr:cNvPr id="186" name="フローチャート: 判断 185"/>
        <xdr:cNvSpPr/>
      </xdr:nvSpPr>
      <xdr:spPr>
        <a:xfrm>
          <a:off x="1968500" y="1344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168312</xdr:rowOff>
    </xdr:from>
    <xdr:ext cx="599010" cy="259045"/>
    <xdr:sp macro="" textlink="">
      <xdr:nvSpPr>
        <xdr:cNvPr id="187" name="テキスト ボックス 186"/>
        <xdr:cNvSpPr txBox="1"/>
      </xdr:nvSpPr>
      <xdr:spPr>
        <a:xfrm>
          <a:off x="1719795" y="1354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56114</xdr:rowOff>
    </xdr:from>
    <xdr:to>
      <xdr:col>6</xdr:col>
      <xdr:colOff>38100</xdr:colOff>
      <xdr:row>78</xdr:row>
      <xdr:rowOff>157714</xdr:rowOff>
    </xdr:to>
    <xdr:sp macro="" textlink="">
      <xdr:nvSpPr>
        <xdr:cNvPr id="188" name="フローチャート: 判断 187"/>
        <xdr:cNvSpPr/>
      </xdr:nvSpPr>
      <xdr:spPr>
        <a:xfrm>
          <a:off x="1079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148841</xdr:rowOff>
    </xdr:from>
    <xdr:ext cx="599010" cy="259045"/>
    <xdr:sp macro="" textlink="">
      <xdr:nvSpPr>
        <xdr:cNvPr id="189" name="テキスト ボックス 188"/>
        <xdr:cNvSpPr txBox="1"/>
      </xdr:nvSpPr>
      <xdr:spPr>
        <a:xfrm>
          <a:off x="830795" y="1352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88385</xdr:rowOff>
    </xdr:from>
    <xdr:to>
      <xdr:col>24</xdr:col>
      <xdr:colOff>114300</xdr:colOff>
      <xdr:row>73</xdr:row>
      <xdr:rowOff>18535</xdr:rowOff>
    </xdr:to>
    <xdr:sp macro="" textlink="">
      <xdr:nvSpPr>
        <xdr:cNvPr id="195" name="楕円 194"/>
        <xdr:cNvSpPr/>
      </xdr:nvSpPr>
      <xdr:spPr>
        <a:xfrm>
          <a:off x="4584700" y="1243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111262</xdr:rowOff>
    </xdr:from>
    <xdr:ext cx="599010" cy="259045"/>
    <xdr:sp macro="" textlink="">
      <xdr:nvSpPr>
        <xdr:cNvPr id="196" name="民生費該当値テキスト"/>
        <xdr:cNvSpPr txBox="1"/>
      </xdr:nvSpPr>
      <xdr:spPr>
        <a:xfrm>
          <a:off x="4686300" y="1228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68583</xdr:rowOff>
    </xdr:from>
    <xdr:to>
      <xdr:col>20</xdr:col>
      <xdr:colOff>38100</xdr:colOff>
      <xdr:row>73</xdr:row>
      <xdr:rowOff>170183</xdr:rowOff>
    </xdr:to>
    <xdr:sp macro="" textlink="">
      <xdr:nvSpPr>
        <xdr:cNvPr id="197" name="楕円 196"/>
        <xdr:cNvSpPr/>
      </xdr:nvSpPr>
      <xdr:spPr>
        <a:xfrm>
          <a:off x="3746500" y="1258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15260</xdr:rowOff>
    </xdr:from>
    <xdr:ext cx="599010" cy="259045"/>
    <xdr:sp macro="" textlink="">
      <xdr:nvSpPr>
        <xdr:cNvPr id="198" name="テキスト ボックス 197"/>
        <xdr:cNvSpPr txBox="1"/>
      </xdr:nvSpPr>
      <xdr:spPr>
        <a:xfrm>
          <a:off x="3497795" y="1235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113008</xdr:rowOff>
    </xdr:from>
    <xdr:to>
      <xdr:col>15</xdr:col>
      <xdr:colOff>101600</xdr:colOff>
      <xdr:row>74</xdr:row>
      <xdr:rowOff>43158</xdr:rowOff>
    </xdr:to>
    <xdr:sp macro="" textlink="">
      <xdr:nvSpPr>
        <xdr:cNvPr id="199" name="楕円 198"/>
        <xdr:cNvSpPr/>
      </xdr:nvSpPr>
      <xdr:spPr>
        <a:xfrm>
          <a:off x="2857500" y="1262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59685</xdr:rowOff>
    </xdr:from>
    <xdr:ext cx="599010" cy="259045"/>
    <xdr:sp macro="" textlink="">
      <xdr:nvSpPr>
        <xdr:cNvPr id="200" name="テキスト ボックス 199"/>
        <xdr:cNvSpPr txBox="1"/>
      </xdr:nvSpPr>
      <xdr:spPr>
        <a:xfrm>
          <a:off x="2608795" y="12404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35284</xdr:rowOff>
    </xdr:from>
    <xdr:to>
      <xdr:col>10</xdr:col>
      <xdr:colOff>165100</xdr:colOff>
      <xdr:row>74</xdr:row>
      <xdr:rowOff>136884</xdr:rowOff>
    </xdr:to>
    <xdr:sp macro="" textlink="">
      <xdr:nvSpPr>
        <xdr:cNvPr id="201" name="楕円 200"/>
        <xdr:cNvSpPr/>
      </xdr:nvSpPr>
      <xdr:spPr>
        <a:xfrm>
          <a:off x="1968500" y="1272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153411</xdr:rowOff>
    </xdr:from>
    <xdr:ext cx="599010" cy="259045"/>
    <xdr:sp macro="" textlink="">
      <xdr:nvSpPr>
        <xdr:cNvPr id="202" name="テキスト ボックス 201"/>
        <xdr:cNvSpPr txBox="1"/>
      </xdr:nvSpPr>
      <xdr:spPr>
        <a:xfrm>
          <a:off x="1719795" y="12497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30131</xdr:rowOff>
    </xdr:from>
    <xdr:to>
      <xdr:col>6</xdr:col>
      <xdr:colOff>38100</xdr:colOff>
      <xdr:row>74</xdr:row>
      <xdr:rowOff>131731</xdr:rowOff>
    </xdr:to>
    <xdr:sp macro="" textlink="">
      <xdr:nvSpPr>
        <xdr:cNvPr id="203" name="楕円 202"/>
        <xdr:cNvSpPr/>
      </xdr:nvSpPr>
      <xdr:spPr>
        <a:xfrm>
          <a:off x="1079500" y="1271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148258</xdr:rowOff>
    </xdr:from>
    <xdr:ext cx="599010" cy="259045"/>
    <xdr:sp macro="" textlink="">
      <xdr:nvSpPr>
        <xdr:cNvPr id="204" name="テキスト ボックス 203"/>
        <xdr:cNvSpPr txBox="1"/>
      </xdr:nvSpPr>
      <xdr:spPr>
        <a:xfrm>
          <a:off x="830795" y="1249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89205</xdr:rowOff>
    </xdr:from>
    <xdr:to>
      <xdr:col>24</xdr:col>
      <xdr:colOff>63500</xdr:colOff>
      <xdr:row>97</xdr:row>
      <xdr:rowOff>106959</xdr:rowOff>
    </xdr:to>
    <xdr:cxnSp macro="">
      <xdr:nvCxnSpPr>
        <xdr:cNvPr id="234" name="直線コネクタ 233"/>
        <xdr:cNvCxnSpPr/>
      </xdr:nvCxnSpPr>
      <xdr:spPr>
        <a:xfrm flipV="1">
          <a:off x="3797300" y="16548405"/>
          <a:ext cx="838200" cy="18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143845</xdr:rowOff>
    </xdr:from>
    <xdr:ext cx="534377" cy="259045"/>
    <xdr:sp macro="" textlink="">
      <xdr:nvSpPr>
        <xdr:cNvPr id="235" name="衛生費平均値テキスト"/>
        <xdr:cNvSpPr txBox="1"/>
      </xdr:nvSpPr>
      <xdr:spPr>
        <a:xfrm>
          <a:off x="4686300" y="1677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23546</xdr:rowOff>
    </xdr:from>
    <xdr:to>
      <xdr:col>19</xdr:col>
      <xdr:colOff>177800</xdr:colOff>
      <xdr:row>97</xdr:row>
      <xdr:rowOff>106959</xdr:rowOff>
    </xdr:to>
    <xdr:cxnSp macro="">
      <xdr:nvCxnSpPr>
        <xdr:cNvPr id="237" name="直線コネクタ 236"/>
        <xdr:cNvCxnSpPr/>
      </xdr:nvCxnSpPr>
      <xdr:spPr>
        <a:xfrm>
          <a:off x="2908300" y="16654196"/>
          <a:ext cx="889000" cy="8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165240</xdr:rowOff>
    </xdr:from>
    <xdr:to>
      <xdr:col>20</xdr:col>
      <xdr:colOff>38100</xdr:colOff>
      <xdr:row>98</xdr:row>
      <xdr:rowOff>95390</xdr:rowOff>
    </xdr:to>
    <xdr:sp macro="" textlink="">
      <xdr:nvSpPr>
        <xdr:cNvPr id="238" name="フローチャート: 判断 237"/>
        <xdr:cNvSpPr/>
      </xdr:nvSpPr>
      <xdr:spPr>
        <a:xfrm>
          <a:off x="3746500" y="1679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86517</xdr:rowOff>
    </xdr:from>
    <xdr:ext cx="534377" cy="259045"/>
    <xdr:sp macro="" textlink="">
      <xdr:nvSpPr>
        <xdr:cNvPr id="239" name="テキスト ボックス 238"/>
        <xdr:cNvSpPr txBox="1"/>
      </xdr:nvSpPr>
      <xdr:spPr>
        <a:xfrm>
          <a:off x="3530111" y="1688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23546</xdr:rowOff>
    </xdr:from>
    <xdr:to>
      <xdr:col>15</xdr:col>
      <xdr:colOff>50800</xdr:colOff>
      <xdr:row>98</xdr:row>
      <xdr:rowOff>135610</xdr:rowOff>
    </xdr:to>
    <xdr:cxnSp macro="">
      <xdr:nvCxnSpPr>
        <xdr:cNvPr id="240" name="直線コネクタ 239"/>
        <xdr:cNvCxnSpPr/>
      </xdr:nvCxnSpPr>
      <xdr:spPr>
        <a:xfrm flipV="1">
          <a:off x="2019300" y="16654196"/>
          <a:ext cx="889000" cy="28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59919</xdr:rowOff>
    </xdr:from>
    <xdr:to>
      <xdr:col>15</xdr:col>
      <xdr:colOff>101600</xdr:colOff>
      <xdr:row>98</xdr:row>
      <xdr:rowOff>161519</xdr:rowOff>
    </xdr:to>
    <xdr:sp macro="" textlink="">
      <xdr:nvSpPr>
        <xdr:cNvPr id="241" name="フローチャート: 判断 240"/>
        <xdr:cNvSpPr/>
      </xdr:nvSpPr>
      <xdr:spPr>
        <a:xfrm>
          <a:off x="2857500" y="1686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152646</xdr:rowOff>
    </xdr:from>
    <xdr:ext cx="534377" cy="259045"/>
    <xdr:sp macro="" textlink="">
      <xdr:nvSpPr>
        <xdr:cNvPr id="242" name="テキスト ボックス 241"/>
        <xdr:cNvSpPr txBox="1"/>
      </xdr:nvSpPr>
      <xdr:spPr>
        <a:xfrm>
          <a:off x="2641111" y="1695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129146</xdr:rowOff>
    </xdr:from>
    <xdr:to>
      <xdr:col>10</xdr:col>
      <xdr:colOff>114300</xdr:colOff>
      <xdr:row>98</xdr:row>
      <xdr:rowOff>135610</xdr:rowOff>
    </xdr:to>
    <xdr:cxnSp macro="">
      <xdr:nvCxnSpPr>
        <xdr:cNvPr id="243" name="直線コネクタ 242"/>
        <xdr:cNvCxnSpPr/>
      </xdr:nvCxnSpPr>
      <xdr:spPr>
        <a:xfrm>
          <a:off x="1130300" y="16931246"/>
          <a:ext cx="889000" cy="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64833</xdr:rowOff>
    </xdr:from>
    <xdr:to>
      <xdr:col>10</xdr:col>
      <xdr:colOff>165100</xdr:colOff>
      <xdr:row>98</xdr:row>
      <xdr:rowOff>166433</xdr:rowOff>
    </xdr:to>
    <xdr:sp macro="" textlink="">
      <xdr:nvSpPr>
        <xdr:cNvPr id="244" name="フローチャート: 判断 243"/>
        <xdr:cNvSpPr/>
      </xdr:nvSpPr>
      <xdr:spPr>
        <a:xfrm>
          <a:off x="1968500" y="1686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11510</xdr:rowOff>
    </xdr:from>
    <xdr:ext cx="534377" cy="259045"/>
    <xdr:sp macro="" textlink="">
      <xdr:nvSpPr>
        <xdr:cNvPr id="245" name="テキスト ボックス 244"/>
        <xdr:cNvSpPr txBox="1"/>
      </xdr:nvSpPr>
      <xdr:spPr>
        <a:xfrm>
          <a:off x="1752111" y="1664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93917</xdr:rowOff>
    </xdr:from>
    <xdr:to>
      <xdr:col>6</xdr:col>
      <xdr:colOff>38100</xdr:colOff>
      <xdr:row>99</xdr:row>
      <xdr:rowOff>24067</xdr:rowOff>
    </xdr:to>
    <xdr:sp macro="" textlink="">
      <xdr:nvSpPr>
        <xdr:cNvPr id="246" name="フローチャート: 判断 245"/>
        <xdr:cNvSpPr/>
      </xdr:nvSpPr>
      <xdr:spPr>
        <a:xfrm>
          <a:off x="1079500" y="168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15194</xdr:rowOff>
    </xdr:from>
    <xdr:ext cx="534377" cy="259045"/>
    <xdr:sp macro="" textlink="">
      <xdr:nvSpPr>
        <xdr:cNvPr id="247" name="テキスト ボックス 246"/>
        <xdr:cNvSpPr txBox="1"/>
      </xdr:nvSpPr>
      <xdr:spPr>
        <a:xfrm>
          <a:off x="863111" y="1698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38405</xdr:rowOff>
    </xdr:from>
    <xdr:to>
      <xdr:col>24</xdr:col>
      <xdr:colOff>114300</xdr:colOff>
      <xdr:row>96</xdr:row>
      <xdr:rowOff>140005</xdr:rowOff>
    </xdr:to>
    <xdr:sp macro="" textlink="">
      <xdr:nvSpPr>
        <xdr:cNvPr id="253" name="楕円 252"/>
        <xdr:cNvSpPr/>
      </xdr:nvSpPr>
      <xdr:spPr>
        <a:xfrm>
          <a:off x="4584700" y="1649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61282</xdr:rowOff>
    </xdr:from>
    <xdr:ext cx="534377" cy="259045"/>
    <xdr:sp macro="" textlink="">
      <xdr:nvSpPr>
        <xdr:cNvPr id="254" name="衛生費該当値テキスト"/>
        <xdr:cNvSpPr txBox="1"/>
      </xdr:nvSpPr>
      <xdr:spPr>
        <a:xfrm>
          <a:off x="4686300" y="1634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56159</xdr:rowOff>
    </xdr:from>
    <xdr:to>
      <xdr:col>20</xdr:col>
      <xdr:colOff>38100</xdr:colOff>
      <xdr:row>97</xdr:row>
      <xdr:rowOff>157759</xdr:rowOff>
    </xdr:to>
    <xdr:sp macro="" textlink="">
      <xdr:nvSpPr>
        <xdr:cNvPr id="255" name="楕円 254"/>
        <xdr:cNvSpPr/>
      </xdr:nvSpPr>
      <xdr:spPr>
        <a:xfrm>
          <a:off x="3746500" y="1668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2836</xdr:rowOff>
    </xdr:from>
    <xdr:ext cx="534377" cy="259045"/>
    <xdr:sp macro="" textlink="">
      <xdr:nvSpPr>
        <xdr:cNvPr id="256" name="テキスト ボックス 255"/>
        <xdr:cNvSpPr txBox="1"/>
      </xdr:nvSpPr>
      <xdr:spPr>
        <a:xfrm>
          <a:off x="3530111" y="1646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144196</xdr:rowOff>
    </xdr:from>
    <xdr:to>
      <xdr:col>15</xdr:col>
      <xdr:colOff>101600</xdr:colOff>
      <xdr:row>97</xdr:row>
      <xdr:rowOff>74346</xdr:rowOff>
    </xdr:to>
    <xdr:sp macro="" textlink="">
      <xdr:nvSpPr>
        <xdr:cNvPr id="257" name="楕円 256"/>
        <xdr:cNvSpPr/>
      </xdr:nvSpPr>
      <xdr:spPr>
        <a:xfrm>
          <a:off x="2857500" y="1660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90873</xdr:rowOff>
    </xdr:from>
    <xdr:ext cx="534377" cy="259045"/>
    <xdr:sp macro="" textlink="">
      <xdr:nvSpPr>
        <xdr:cNvPr id="258" name="テキスト ボックス 257"/>
        <xdr:cNvSpPr txBox="1"/>
      </xdr:nvSpPr>
      <xdr:spPr>
        <a:xfrm>
          <a:off x="2641111" y="1637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84810</xdr:rowOff>
    </xdr:from>
    <xdr:to>
      <xdr:col>10</xdr:col>
      <xdr:colOff>165100</xdr:colOff>
      <xdr:row>99</xdr:row>
      <xdr:rowOff>14960</xdr:rowOff>
    </xdr:to>
    <xdr:sp macro="" textlink="">
      <xdr:nvSpPr>
        <xdr:cNvPr id="259" name="楕円 258"/>
        <xdr:cNvSpPr/>
      </xdr:nvSpPr>
      <xdr:spPr>
        <a:xfrm>
          <a:off x="1968500" y="1688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6087</xdr:rowOff>
    </xdr:from>
    <xdr:ext cx="534377" cy="259045"/>
    <xdr:sp macro="" textlink="">
      <xdr:nvSpPr>
        <xdr:cNvPr id="260" name="テキスト ボックス 259"/>
        <xdr:cNvSpPr txBox="1"/>
      </xdr:nvSpPr>
      <xdr:spPr>
        <a:xfrm>
          <a:off x="1752111" y="1697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78346</xdr:rowOff>
    </xdr:from>
    <xdr:to>
      <xdr:col>6</xdr:col>
      <xdr:colOff>38100</xdr:colOff>
      <xdr:row>99</xdr:row>
      <xdr:rowOff>8496</xdr:rowOff>
    </xdr:to>
    <xdr:sp macro="" textlink="">
      <xdr:nvSpPr>
        <xdr:cNvPr id="261" name="楕円 260"/>
        <xdr:cNvSpPr/>
      </xdr:nvSpPr>
      <xdr:spPr>
        <a:xfrm>
          <a:off x="1079500" y="1688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25023</xdr:rowOff>
    </xdr:from>
    <xdr:ext cx="534377" cy="259045"/>
    <xdr:sp macro="" textlink="">
      <xdr:nvSpPr>
        <xdr:cNvPr id="262" name="テキスト ボックス 261"/>
        <xdr:cNvSpPr txBox="1"/>
      </xdr:nvSpPr>
      <xdr:spPr>
        <a:xfrm>
          <a:off x="863111" y="1665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147701</xdr:rowOff>
    </xdr:from>
    <xdr:to>
      <xdr:col>55</xdr:col>
      <xdr:colOff>0</xdr:colOff>
      <xdr:row>38</xdr:row>
      <xdr:rowOff>148082</xdr:rowOff>
    </xdr:to>
    <xdr:cxnSp macro="">
      <xdr:nvCxnSpPr>
        <xdr:cNvPr id="291" name="直線コネクタ 290"/>
        <xdr:cNvCxnSpPr/>
      </xdr:nvCxnSpPr>
      <xdr:spPr>
        <a:xfrm flipV="1">
          <a:off x="9639300" y="6662801"/>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2" name="労働費平均値テキスト"/>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148082</xdr:rowOff>
    </xdr:from>
    <xdr:to>
      <xdr:col>50</xdr:col>
      <xdr:colOff>114300</xdr:colOff>
      <xdr:row>38</xdr:row>
      <xdr:rowOff>148463</xdr:rowOff>
    </xdr:to>
    <xdr:cxnSp macro="">
      <xdr:nvCxnSpPr>
        <xdr:cNvPr id="294" name="直線コネクタ 293"/>
        <xdr:cNvCxnSpPr/>
      </xdr:nvCxnSpPr>
      <xdr:spPr>
        <a:xfrm flipV="1">
          <a:off x="8750300" y="666318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37084</xdr:rowOff>
    </xdr:from>
    <xdr:to>
      <xdr:col>50</xdr:col>
      <xdr:colOff>165100</xdr:colOff>
      <xdr:row>36</xdr:row>
      <xdr:rowOff>138684</xdr:rowOff>
    </xdr:to>
    <xdr:sp macro="" textlink="">
      <xdr:nvSpPr>
        <xdr:cNvPr id="295" name="フローチャート: 判断 294"/>
        <xdr:cNvSpPr/>
      </xdr:nvSpPr>
      <xdr:spPr>
        <a:xfrm>
          <a:off x="9588500" y="62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155211</xdr:rowOff>
    </xdr:from>
    <xdr:ext cx="469744" cy="259045"/>
    <xdr:sp macro="" textlink="">
      <xdr:nvSpPr>
        <xdr:cNvPr id="296" name="テキスト ボックス 295"/>
        <xdr:cNvSpPr txBox="1"/>
      </xdr:nvSpPr>
      <xdr:spPr>
        <a:xfrm>
          <a:off x="9404428" y="598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148463</xdr:rowOff>
    </xdr:to>
    <xdr:cxnSp macro="">
      <xdr:nvCxnSpPr>
        <xdr:cNvPr id="297" name="直線コネクタ 296"/>
        <xdr:cNvCxnSpPr/>
      </xdr:nvCxnSpPr>
      <xdr:spPr>
        <a:xfrm>
          <a:off x="7861300" y="6654800"/>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159766</xdr:rowOff>
    </xdr:from>
    <xdr:to>
      <xdr:col>46</xdr:col>
      <xdr:colOff>38100</xdr:colOff>
      <xdr:row>36</xdr:row>
      <xdr:rowOff>89916</xdr:rowOff>
    </xdr:to>
    <xdr:sp macro="" textlink="">
      <xdr:nvSpPr>
        <xdr:cNvPr id="298" name="フローチャート: 判断 297"/>
        <xdr:cNvSpPr/>
      </xdr:nvSpPr>
      <xdr:spPr>
        <a:xfrm>
          <a:off x="8699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106443</xdr:rowOff>
    </xdr:from>
    <xdr:ext cx="469744" cy="259045"/>
    <xdr:sp macro="" textlink="">
      <xdr:nvSpPr>
        <xdr:cNvPr id="299" name="テキスト ボックス 298"/>
        <xdr:cNvSpPr txBox="1"/>
      </xdr:nvSpPr>
      <xdr:spPr>
        <a:xfrm>
          <a:off x="8515428" y="593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121031</xdr:rowOff>
    </xdr:from>
    <xdr:to>
      <xdr:col>41</xdr:col>
      <xdr:colOff>50800</xdr:colOff>
      <xdr:row>38</xdr:row>
      <xdr:rowOff>139700</xdr:rowOff>
    </xdr:to>
    <xdr:cxnSp macro="">
      <xdr:nvCxnSpPr>
        <xdr:cNvPr id="300" name="直線コネクタ 299"/>
        <xdr:cNvCxnSpPr/>
      </xdr:nvCxnSpPr>
      <xdr:spPr>
        <a:xfrm>
          <a:off x="6972300" y="6636131"/>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131191</xdr:rowOff>
    </xdr:from>
    <xdr:to>
      <xdr:col>41</xdr:col>
      <xdr:colOff>101600</xdr:colOff>
      <xdr:row>36</xdr:row>
      <xdr:rowOff>61341</xdr:rowOff>
    </xdr:to>
    <xdr:sp macro="" textlink="">
      <xdr:nvSpPr>
        <xdr:cNvPr id="301" name="フローチャート: 判断 300"/>
        <xdr:cNvSpPr/>
      </xdr:nvSpPr>
      <xdr:spPr>
        <a:xfrm>
          <a:off x="7810500" y="613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77868</xdr:rowOff>
    </xdr:from>
    <xdr:ext cx="469744" cy="259045"/>
    <xdr:sp macro="" textlink="">
      <xdr:nvSpPr>
        <xdr:cNvPr id="302" name="テキスト ボックス 301"/>
        <xdr:cNvSpPr txBox="1"/>
      </xdr:nvSpPr>
      <xdr:spPr>
        <a:xfrm>
          <a:off x="7626428" y="590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123190</xdr:rowOff>
    </xdr:from>
    <xdr:to>
      <xdr:col>36</xdr:col>
      <xdr:colOff>165100</xdr:colOff>
      <xdr:row>36</xdr:row>
      <xdr:rowOff>53340</xdr:rowOff>
    </xdr:to>
    <xdr:sp macro="" textlink="">
      <xdr:nvSpPr>
        <xdr:cNvPr id="303" name="フローチャート: 判断 302"/>
        <xdr:cNvSpPr/>
      </xdr:nvSpPr>
      <xdr:spPr>
        <a:xfrm>
          <a:off x="6921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69867</xdr:rowOff>
    </xdr:from>
    <xdr:ext cx="469744" cy="259045"/>
    <xdr:sp macro="" textlink="">
      <xdr:nvSpPr>
        <xdr:cNvPr id="304" name="テキスト ボックス 303"/>
        <xdr:cNvSpPr txBox="1"/>
      </xdr:nvSpPr>
      <xdr:spPr>
        <a:xfrm>
          <a:off x="6737428" y="58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96901</xdr:rowOff>
    </xdr:from>
    <xdr:to>
      <xdr:col>55</xdr:col>
      <xdr:colOff>50800</xdr:colOff>
      <xdr:row>39</xdr:row>
      <xdr:rowOff>27051</xdr:rowOff>
    </xdr:to>
    <xdr:sp macro="" textlink="">
      <xdr:nvSpPr>
        <xdr:cNvPr id="310" name="楕円 309"/>
        <xdr:cNvSpPr/>
      </xdr:nvSpPr>
      <xdr:spPr>
        <a:xfrm>
          <a:off x="104267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11828</xdr:rowOff>
    </xdr:from>
    <xdr:ext cx="378565" cy="259045"/>
    <xdr:sp macro="" textlink="">
      <xdr:nvSpPr>
        <xdr:cNvPr id="311" name="労働費該当値テキスト"/>
        <xdr:cNvSpPr txBox="1"/>
      </xdr:nvSpPr>
      <xdr:spPr>
        <a:xfrm>
          <a:off x="10528300" y="652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97282</xdr:rowOff>
    </xdr:from>
    <xdr:to>
      <xdr:col>50</xdr:col>
      <xdr:colOff>165100</xdr:colOff>
      <xdr:row>39</xdr:row>
      <xdr:rowOff>27432</xdr:rowOff>
    </xdr:to>
    <xdr:sp macro="" textlink="">
      <xdr:nvSpPr>
        <xdr:cNvPr id="312" name="楕円 311"/>
        <xdr:cNvSpPr/>
      </xdr:nvSpPr>
      <xdr:spPr>
        <a:xfrm>
          <a:off x="9588500" y="661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18559</xdr:rowOff>
    </xdr:from>
    <xdr:ext cx="378565" cy="259045"/>
    <xdr:sp macro="" textlink="">
      <xdr:nvSpPr>
        <xdr:cNvPr id="313" name="テキスト ボックス 312"/>
        <xdr:cNvSpPr txBox="1"/>
      </xdr:nvSpPr>
      <xdr:spPr>
        <a:xfrm>
          <a:off x="9450017" y="6705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97663</xdr:rowOff>
    </xdr:from>
    <xdr:to>
      <xdr:col>46</xdr:col>
      <xdr:colOff>38100</xdr:colOff>
      <xdr:row>39</xdr:row>
      <xdr:rowOff>27813</xdr:rowOff>
    </xdr:to>
    <xdr:sp macro="" textlink="">
      <xdr:nvSpPr>
        <xdr:cNvPr id="314" name="楕円 313"/>
        <xdr:cNvSpPr/>
      </xdr:nvSpPr>
      <xdr:spPr>
        <a:xfrm>
          <a:off x="8699500" y="66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18940</xdr:rowOff>
    </xdr:from>
    <xdr:ext cx="378565" cy="259045"/>
    <xdr:sp macro="" textlink="">
      <xdr:nvSpPr>
        <xdr:cNvPr id="315" name="テキスト ボックス 314"/>
        <xdr:cNvSpPr txBox="1"/>
      </xdr:nvSpPr>
      <xdr:spPr>
        <a:xfrm>
          <a:off x="8561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10177</xdr:rowOff>
    </xdr:from>
    <xdr:ext cx="378565" cy="259045"/>
    <xdr:sp macro="" textlink="">
      <xdr:nvSpPr>
        <xdr:cNvPr id="317" name="テキスト ボックス 316"/>
        <xdr:cNvSpPr txBox="1"/>
      </xdr:nvSpPr>
      <xdr:spPr>
        <a:xfrm>
          <a:off x="7672017" y="6696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70231</xdr:rowOff>
    </xdr:from>
    <xdr:to>
      <xdr:col>36</xdr:col>
      <xdr:colOff>165100</xdr:colOff>
      <xdr:row>39</xdr:row>
      <xdr:rowOff>381</xdr:rowOff>
    </xdr:to>
    <xdr:sp macro="" textlink="">
      <xdr:nvSpPr>
        <xdr:cNvPr id="318" name="楕円 317"/>
        <xdr:cNvSpPr/>
      </xdr:nvSpPr>
      <xdr:spPr>
        <a:xfrm>
          <a:off x="6921500" y="658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162958</xdr:rowOff>
    </xdr:from>
    <xdr:ext cx="378565" cy="259045"/>
    <xdr:sp macro="" textlink="">
      <xdr:nvSpPr>
        <xdr:cNvPr id="319" name="テキスト ボックス 318"/>
        <xdr:cNvSpPr txBox="1"/>
      </xdr:nvSpPr>
      <xdr:spPr>
        <a:xfrm>
          <a:off x="6783017" y="6678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128407</xdr:rowOff>
    </xdr:from>
    <xdr:to>
      <xdr:col>55</xdr:col>
      <xdr:colOff>0</xdr:colOff>
      <xdr:row>57</xdr:row>
      <xdr:rowOff>130762</xdr:rowOff>
    </xdr:to>
    <xdr:cxnSp macro="">
      <xdr:nvCxnSpPr>
        <xdr:cNvPr id="346" name="直線コネクタ 345"/>
        <xdr:cNvCxnSpPr/>
      </xdr:nvCxnSpPr>
      <xdr:spPr>
        <a:xfrm>
          <a:off x="9639300" y="9901057"/>
          <a:ext cx="8382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91239</xdr:rowOff>
    </xdr:from>
    <xdr:ext cx="469744" cy="259045"/>
    <xdr:sp macro="" textlink="">
      <xdr:nvSpPr>
        <xdr:cNvPr id="347" name="農林水産業費平均値テキスト"/>
        <xdr:cNvSpPr txBox="1"/>
      </xdr:nvSpPr>
      <xdr:spPr>
        <a:xfrm>
          <a:off x="10528300" y="9863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128407</xdr:rowOff>
    </xdr:from>
    <xdr:to>
      <xdr:col>50</xdr:col>
      <xdr:colOff>114300</xdr:colOff>
      <xdr:row>57</xdr:row>
      <xdr:rowOff>159794</xdr:rowOff>
    </xdr:to>
    <xdr:cxnSp macro="">
      <xdr:nvCxnSpPr>
        <xdr:cNvPr id="349" name="直線コネクタ 348"/>
        <xdr:cNvCxnSpPr/>
      </xdr:nvCxnSpPr>
      <xdr:spPr>
        <a:xfrm flipV="1">
          <a:off x="8750300" y="9901057"/>
          <a:ext cx="889000" cy="3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141112</xdr:rowOff>
    </xdr:from>
    <xdr:to>
      <xdr:col>50</xdr:col>
      <xdr:colOff>165100</xdr:colOff>
      <xdr:row>57</xdr:row>
      <xdr:rowOff>71262</xdr:rowOff>
    </xdr:to>
    <xdr:sp macro="" textlink="">
      <xdr:nvSpPr>
        <xdr:cNvPr id="350" name="フローチャート: 判断 349"/>
        <xdr:cNvSpPr/>
      </xdr:nvSpPr>
      <xdr:spPr>
        <a:xfrm>
          <a:off x="9588500" y="974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87789</xdr:rowOff>
    </xdr:from>
    <xdr:ext cx="534377" cy="259045"/>
    <xdr:sp macro="" textlink="">
      <xdr:nvSpPr>
        <xdr:cNvPr id="351" name="テキスト ボックス 350"/>
        <xdr:cNvSpPr txBox="1"/>
      </xdr:nvSpPr>
      <xdr:spPr>
        <a:xfrm>
          <a:off x="9372111" y="951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110325</xdr:rowOff>
    </xdr:from>
    <xdr:to>
      <xdr:col>45</xdr:col>
      <xdr:colOff>177800</xdr:colOff>
      <xdr:row>57</xdr:row>
      <xdr:rowOff>159794</xdr:rowOff>
    </xdr:to>
    <xdr:cxnSp macro="">
      <xdr:nvCxnSpPr>
        <xdr:cNvPr id="352" name="直線コネクタ 351"/>
        <xdr:cNvCxnSpPr/>
      </xdr:nvCxnSpPr>
      <xdr:spPr>
        <a:xfrm>
          <a:off x="7861300" y="9882975"/>
          <a:ext cx="889000" cy="4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121772</xdr:rowOff>
    </xdr:from>
    <xdr:to>
      <xdr:col>46</xdr:col>
      <xdr:colOff>38100</xdr:colOff>
      <xdr:row>57</xdr:row>
      <xdr:rowOff>51922</xdr:rowOff>
    </xdr:to>
    <xdr:sp macro="" textlink="">
      <xdr:nvSpPr>
        <xdr:cNvPr id="353" name="フローチャート: 判断 352"/>
        <xdr:cNvSpPr/>
      </xdr:nvSpPr>
      <xdr:spPr>
        <a:xfrm>
          <a:off x="8699500" y="972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68449</xdr:rowOff>
    </xdr:from>
    <xdr:ext cx="534377" cy="259045"/>
    <xdr:sp macro="" textlink="">
      <xdr:nvSpPr>
        <xdr:cNvPr id="354" name="テキスト ボックス 353"/>
        <xdr:cNvSpPr txBox="1"/>
      </xdr:nvSpPr>
      <xdr:spPr>
        <a:xfrm>
          <a:off x="8483111" y="949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110325</xdr:rowOff>
    </xdr:from>
    <xdr:to>
      <xdr:col>41</xdr:col>
      <xdr:colOff>50800</xdr:colOff>
      <xdr:row>57</xdr:row>
      <xdr:rowOff>143060</xdr:rowOff>
    </xdr:to>
    <xdr:cxnSp macro="">
      <xdr:nvCxnSpPr>
        <xdr:cNvPr id="355" name="直線コネクタ 354"/>
        <xdr:cNvCxnSpPr/>
      </xdr:nvCxnSpPr>
      <xdr:spPr>
        <a:xfrm flipV="1">
          <a:off x="6972300" y="9882975"/>
          <a:ext cx="889000" cy="3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139581</xdr:rowOff>
    </xdr:from>
    <xdr:to>
      <xdr:col>41</xdr:col>
      <xdr:colOff>101600</xdr:colOff>
      <xdr:row>57</xdr:row>
      <xdr:rowOff>69731</xdr:rowOff>
    </xdr:to>
    <xdr:sp macro="" textlink="">
      <xdr:nvSpPr>
        <xdr:cNvPr id="356" name="フローチャート: 判断 355"/>
        <xdr:cNvSpPr/>
      </xdr:nvSpPr>
      <xdr:spPr>
        <a:xfrm>
          <a:off x="7810500" y="974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86258</xdr:rowOff>
    </xdr:from>
    <xdr:ext cx="534377" cy="259045"/>
    <xdr:sp macro="" textlink="">
      <xdr:nvSpPr>
        <xdr:cNvPr id="357" name="テキスト ボックス 356"/>
        <xdr:cNvSpPr txBox="1"/>
      </xdr:nvSpPr>
      <xdr:spPr>
        <a:xfrm>
          <a:off x="7594111" y="951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144564</xdr:rowOff>
    </xdr:from>
    <xdr:to>
      <xdr:col>36</xdr:col>
      <xdr:colOff>165100</xdr:colOff>
      <xdr:row>57</xdr:row>
      <xdr:rowOff>74714</xdr:rowOff>
    </xdr:to>
    <xdr:sp macro="" textlink="">
      <xdr:nvSpPr>
        <xdr:cNvPr id="358" name="フローチャート: 判断 357"/>
        <xdr:cNvSpPr/>
      </xdr:nvSpPr>
      <xdr:spPr>
        <a:xfrm>
          <a:off x="6921500" y="974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91241</xdr:rowOff>
    </xdr:from>
    <xdr:ext cx="534377" cy="259045"/>
    <xdr:sp macro="" textlink="">
      <xdr:nvSpPr>
        <xdr:cNvPr id="359" name="テキスト ボックス 358"/>
        <xdr:cNvSpPr txBox="1"/>
      </xdr:nvSpPr>
      <xdr:spPr>
        <a:xfrm>
          <a:off x="6705111" y="952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79962</xdr:rowOff>
    </xdr:from>
    <xdr:to>
      <xdr:col>55</xdr:col>
      <xdr:colOff>50800</xdr:colOff>
      <xdr:row>58</xdr:row>
      <xdr:rowOff>10112</xdr:rowOff>
    </xdr:to>
    <xdr:sp macro="" textlink="">
      <xdr:nvSpPr>
        <xdr:cNvPr id="365" name="楕円 364"/>
        <xdr:cNvSpPr/>
      </xdr:nvSpPr>
      <xdr:spPr>
        <a:xfrm>
          <a:off x="10426700" y="985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102839</xdr:rowOff>
    </xdr:from>
    <xdr:ext cx="469744" cy="259045"/>
    <xdr:sp macro="" textlink="">
      <xdr:nvSpPr>
        <xdr:cNvPr id="366" name="農林水産業費該当値テキスト"/>
        <xdr:cNvSpPr txBox="1"/>
      </xdr:nvSpPr>
      <xdr:spPr>
        <a:xfrm>
          <a:off x="10528300" y="970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77607</xdr:rowOff>
    </xdr:from>
    <xdr:to>
      <xdr:col>50</xdr:col>
      <xdr:colOff>165100</xdr:colOff>
      <xdr:row>58</xdr:row>
      <xdr:rowOff>7757</xdr:rowOff>
    </xdr:to>
    <xdr:sp macro="" textlink="">
      <xdr:nvSpPr>
        <xdr:cNvPr id="367" name="楕円 366"/>
        <xdr:cNvSpPr/>
      </xdr:nvSpPr>
      <xdr:spPr>
        <a:xfrm>
          <a:off x="9588500" y="9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170334</xdr:rowOff>
    </xdr:from>
    <xdr:ext cx="469744" cy="259045"/>
    <xdr:sp macro="" textlink="">
      <xdr:nvSpPr>
        <xdr:cNvPr id="368" name="テキスト ボックス 367"/>
        <xdr:cNvSpPr txBox="1"/>
      </xdr:nvSpPr>
      <xdr:spPr>
        <a:xfrm>
          <a:off x="9404428" y="99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108994</xdr:rowOff>
    </xdr:from>
    <xdr:to>
      <xdr:col>46</xdr:col>
      <xdr:colOff>38100</xdr:colOff>
      <xdr:row>58</xdr:row>
      <xdr:rowOff>39144</xdr:rowOff>
    </xdr:to>
    <xdr:sp macro="" textlink="">
      <xdr:nvSpPr>
        <xdr:cNvPr id="369" name="楕円 368"/>
        <xdr:cNvSpPr/>
      </xdr:nvSpPr>
      <xdr:spPr>
        <a:xfrm>
          <a:off x="8699500" y="988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30271</xdr:rowOff>
    </xdr:from>
    <xdr:ext cx="469744" cy="259045"/>
    <xdr:sp macro="" textlink="">
      <xdr:nvSpPr>
        <xdr:cNvPr id="370" name="テキスト ボックス 369"/>
        <xdr:cNvSpPr txBox="1"/>
      </xdr:nvSpPr>
      <xdr:spPr>
        <a:xfrm>
          <a:off x="8515428" y="997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59525</xdr:rowOff>
    </xdr:from>
    <xdr:to>
      <xdr:col>41</xdr:col>
      <xdr:colOff>101600</xdr:colOff>
      <xdr:row>57</xdr:row>
      <xdr:rowOff>161125</xdr:rowOff>
    </xdr:to>
    <xdr:sp macro="" textlink="">
      <xdr:nvSpPr>
        <xdr:cNvPr id="371" name="楕円 370"/>
        <xdr:cNvSpPr/>
      </xdr:nvSpPr>
      <xdr:spPr>
        <a:xfrm>
          <a:off x="7810500" y="983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152252</xdr:rowOff>
    </xdr:from>
    <xdr:ext cx="469744" cy="259045"/>
    <xdr:sp macro="" textlink="">
      <xdr:nvSpPr>
        <xdr:cNvPr id="372" name="テキスト ボックス 371"/>
        <xdr:cNvSpPr txBox="1"/>
      </xdr:nvSpPr>
      <xdr:spPr>
        <a:xfrm>
          <a:off x="7626428" y="992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92260</xdr:rowOff>
    </xdr:from>
    <xdr:to>
      <xdr:col>36</xdr:col>
      <xdr:colOff>165100</xdr:colOff>
      <xdr:row>58</xdr:row>
      <xdr:rowOff>22410</xdr:rowOff>
    </xdr:to>
    <xdr:sp macro="" textlink="">
      <xdr:nvSpPr>
        <xdr:cNvPr id="373" name="楕円 372"/>
        <xdr:cNvSpPr/>
      </xdr:nvSpPr>
      <xdr:spPr>
        <a:xfrm>
          <a:off x="6921500" y="98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13537</xdr:rowOff>
    </xdr:from>
    <xdr:ext cx="469744" cy="259045"/>
    <xdr:sp macro="" textlink="">
      <xdr:nvSpPr>
        <xdr:cNvPr id="374" name="テキスト ボックス 373"/>
        <xdr:cNvSpPr txBox="1"/>
      </xdr:nvSpPr>
      <xdr:spPr>
        <a:xfrm>
          <a:off x="6737428" y="99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121892</xdr:rowOff>
    </xdr:from>
    <xdr:to>
      <xdr:col>55</xdr:col>
      <xdr:colOff>0</xdr:colOff>
      <xdr:row>78</xdr:row>
      <xdr:rowOff>11798</xdr:rowOff>
    </xdr:to>
    <xdr:cxnSp macro="">
      <xdr:nvCxnSpPr>
        <xdr:cNvPr id="401" name="直線コネクタ 400"/>
        <xdr:cNvCxnSpPr/>
      </xdr:nvCxnSpPr>
      <xdr:spPr>
        <a:xfrm>
          <a:off x="9639300" y="13323542"/>
          <a:ext cx="838200" cy="6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402" name="商工費平均値テキスト"/>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121892</xdr:rowOff>
    </xdr:from>
    <xdr:to>
      <xdr:col>50</xdr:col>
      <xdr:colOff>114300</xdr:colOff>
      <xdr:row>78</xdr:row>
      <xdr:rowOff>50522</xdr:rowOff>
    </xdr:to>
    <xdr:cxnSp macro="">
      <xdr:nvCxnSpPr>
        <xdr:cNvPr id="404" name="直線コネクタ 403"/>
        <xdr:cNvCxnSpPr/>
      </xdr:nvCxnSpPr>
      <xdr:spPr>
        <a:xfrm flipV="1">
          <a:off x="8750300" y="13323542"/>
          <a:ext cx="889000" cy="10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6" name="テキスト ボックス 405"/>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39322</xdr:rowOff>
    </xdr:from>
    <xdr:to>
      <xdr:col>45</xdr:col>
      <xdr:colOff>177800</xdr:colOff>
      <xdr:row>78</xdr:row>
      <xdr:rowOff>50522</xdr:rowOff>
    </xdr:to>
    <xdr:cxnSp macro="">
      <xdr:nvCxnSpPr>
        <xdr:cNvPr id="407" name="直線コネクタ 406"/>
        <xdr:cNvCxnSpPr/>
      </xdr:nvCxnSpPr>
      <xdr:spPr>
        <a:xfrm>
          <a:off x="7861300" y="13412422"/>
          <a:ext cx="889000" cy="1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9" name="テキスト ボックス 408"/>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152685</xdr:rowOff>
    </xdr:from>
    <xdr:to>
      <xdr:col>41</xdr:col>
      <xdr:colOff>50800</xdr:colOff>
      <xdr:row>78</xdr:row>
      <xdr:rowOff>39322</xdr:rowOff>
    </xdr:to>
    <xdr:cxnSp macro="">
      <xdr:nvCxnSpPr>
        <xdr:cNvPr id="410" name="直線コネクタ 409"/>
        <xdr:cNvCxnSpPr/>
      </xdr:nvCxnSpPr>
      <xdr:spPr>
        <a:xfrm>
          <a:off x="6972300" y="13354335"/>
          <a:ext cx="889000" cy="5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2" name="テキスト ボックス 411"/>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4" name="テキスト ボックス 413"/>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132448</xdr:rowOff>
    </xdr:from>
    <xdr:to>
      <xdr:col>55</xdr:col>
      <xdr:colOff>50800</xdr:colOff>
      <xdr:row>78</xdr:row>
      <xdr:rowOff>62598</xdr:rowOff>
    </xdr:to>
    <xdr:sp macro="" textlink="">
      <xdr:nvSpPr>
        <xdr:cNvPr id="420" name="楕円 419"/>
        <xdr:cNvSpPr/>
      </xdr:nvSpPr>
      <xdr:spPr>
        <a:xfrm>
          <a:off x="10426700" y="133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47375</xdr:rowOff>
    </xdr:from>
    <xdr:ext cx="469744" cy="259045"/>
    <xdr:sp macro="" textlink="">
      <xdr:nvSpPr>
        <xdr:cNvPr id="421" name="商工費該当値テキスト"/>
        <xdr:cNvSpPr txBox="1"/>
      </xdr:nvSpPr>
      <xdr:spPr>
        <a:xfrm>
          <a:off x="10528300" y="1324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71092</xdr:rowOff>
    </xdr:from>
    <xdr:to>
      <xdr:col>50</xdr:col>
      <xdr:colOff>165100</xdr:colOff>
      <xdr:row>78</xdr:row>
      <xdr:rowOff>1242</xdr:rowOff>
    </xdr:to>
    <xdr:sp macro="" textlink="">
      <xdr:nvSpPr>
        <xdr:cNvPr id="422" name="楕円 421"/>
        <xdr:cNvSpPr/>
      </xdr:nvSpPr>
      <xdr:spPr>
        <a:xfrm>
          <a:off x="9588500" y="1327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163819</xdr:rowOff>
    </xdr:from>
    <xdr:ext cx="469744" cy="259045"/>
    <xdr:sp macro="" textlink="">
      <xdr:nvSpPr>
        <xdr:cNvPr id="423" name="テキスト ボックス 422"/>
        <xdr:cNvSpPr txBox="1"/>
      </xdr:nvSpPr>
      <xdr:spPr>
        <a:xfrm>
          <a:off x="9404428" y="1336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171172</xdr:rowOff>
    </xdr:from>
    <xdr:to>
      <xdr:col>46</xdr:col>
      <xdr:colOff>38100</xdr:colOff>
      <xdr:row>78</xdr:row>
      <xdr:rowOff>101322</xdr:rowOff>
    </xdr:to>
    <xdr:sp macro="" textlink="">
      <xdr:nvSpPr>
        <xdr:cNvPr id="424" name="楕円 423"/>
        <xdr:cNvSpPr/>
      </xdr:nvSpPr>
      <xdr:spPr>
        <a:xfrm>
          <a:off x="8699500" y="1337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92449</xdr:rowOff>
    </xdr:from>
    <xdr:ext cx="469744" cy="259045"/>
    <xdr:sp macro="" textlink="">
      <xdr:nvSpPr>
        <xdr:cNvPr id="425" name="テキスト ボックス 424"/>
        <xdr:cNvSpPr txBox="1"/>
      </xdr:nvSpPr>
      <xdr:spPr>
        <a:xfrm>
          <a:off x="8515428" y="1346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159972</xdr:rowOff>
    </xdr:from>
    <xdr:to>
      <xdr:col>41</xdr:col>
      <xdr:colOff>101600</xdr:colOff>
      <xdr:row>78</xdr:row>
      <xdr:rowOff>90122</xdr:rowOff>
    </xdr:to>
    <xdr:sp macro="" textlink="">
      <xdr:nvSpPr>
        <xdr:cNvPr id="426" name="楕円 425"/>
        <xdr:cNvSpPr/>
      </xdr:nvSpPr>
      <xdr:spPr>
        <a:xfrm>
          <a:off x="7810500" y="1336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81249</xdr:rowOff>
    </xdr:from>
    <xdr:ext cx="469744" cy="259045"/>
    <xdr:sp macro="" textlink="">
      <xdr:nvSpPr>
        <xdr:cNvPr id="427" name="テキスト ボックス 426"/>
        <xdr:cNvSpPr txBox="1"/>
      </xdr:nvSpPr>
      <xdr:spPr>
        <a:xfrm>
          <a:off x="7626428" y="1345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101885</xdr:rowOff>
    </xdr:from>
    <xdr:to>
      <xdr:col>36</xdr:col>
      <xdr:colOff>165100</xdr:colOff>
      <xdr:row>78</xdr:row>
      <xdr:rowOff>32035</xdr:rowOff>
    </xdr:to>
    <xdr:sp macro="" textlink="">
      <xdr:nvSpPr>
        <xdr:cNvPr id="428" name="楕円 427"/>
        <xdr:cNvSpPr/>
      </xdr:nvSpPr>
      <xdr:spPr>
        <a:xfrm>
          <a:off x="6921500" y="1330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23162</xdr:rowOff>
    </xdr:from>
    <xdr:ext cx="469744" cy="259045"/>
    <xdr:sp macro="" textlink="">
      <xdr:nvSpPr>
        <xdr:cNvPr id="429" name="テキスト ボックス 428"/>
        <xdr:cNvSpPr txBox="1"/>
      </xdr:nvSpPr>
      <xdr:spPr>
        <a:xfrm>
          <a:off x="6737428" y="1339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104166</xdr:rowOff>
    </xdr:from>
    <xdr:to>
      <xdr:col>55</xdr:col>
      <xdr:colOff>0</xdr:colOff>
      <xdr:row>94</xdr:row>
      <xdr:rowOff>104166</xdr:rowOff>
    </xdr:to>
    <xdr:cxnSp macro="">
      <xdr:nvCxnSpPr>
        <xdr:cNvPr id="458" name="直線コネクタ 457"/>
        <xdr:cNvCxnSpPr/>
      </xdr:nvCxnSpPr>
      <xdr:spPr>
        <a:xfrm>
          <a:off x="9639300" y="162204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145190</xdr:rowOff>
    </xdr:from>
    <xdr:ext cx="534377" cy="259045"/>
    <xdr:sp macro="" textlink="">
      <xdr:nvSpPr>
        <xdr:cNvPr id="459" name="土木費平均値テキスト"/>
        <xdr:cNvSpPr txBox="1"/>
      </xdr:nvSpPr>
      <xdr:spPr>
        <a:xfrm>
          <a:off x="10528300" y="16432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104166</xdr:rowOff>
    </xdr:from>
    <xdr:to>
      <xdr:col>50</xdr:col>
      <xdr:colOff>114300</xdr:colOff>
      <xdr:row>95</xdr:row>
      <xdr:rowOff>60947</xdr:rowOff>
    </xdr:to>
    <xdr:cxnSp macro="">
      <xdr:nvCxnSpPr>
        <xdr:cNvPr id="461" name="直線コネクタ 460"/>
        <xdr:cNvCxnSpPr/>
      </xdr:nvCxnSpPr>
      <xdr:spPr>
        <a:xfrm flipV="1">
          <a:off x="8750300" y="16220466"/>
          <a:ext cx="889000" cy="12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110426</xdr:rowOff>
    </xdr:from>
    <xdr:to>
      <xdr:col>50</xdr:col>
      <xdr:colOff>165100</xdr:colOff>
      <xdr:row>96</xdr:row>
      <xdr:rowOff>40576</xdr:rowOff>
    </xdr:to>
    <xdr:sp macro="" textlink="">
      <xdr:nvSpPr>
        <xdr:cNvPr id="462" name="フローチャート: 判断 461"/>
        <xdr:cNvSpPr/>
      </xdr:nvSpPr>
      <xdr:spPr>
        <a:xfrm>
          <a:off x="9588500" y="1639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31703</xdr:rowOff>
    </xdr:from>
    <xdr:ext cx="534377" cy="259045"/>
    <xdr:sp macro="" textlink="">
      <xdr:nvSpPr>
        <xdr:cNvPr id="463" name="テキスト ボックス 462"/>
        <xdr:cNvSpPr txBox="1"/>
      </xdr:nvSpPr>
      <xdr:spPr>
        <a:xfrm>
          <a:off x="9372111" y="1649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60947</xdr:rowOff>
    </xdr:from>
    <xdr:to>
      <xdr:col>45</xdr:col>
      <xdr:colOff>177800</xdr:colOff>
      <xdr:row>95</xdr:row>
      <xdr:rowOff>136423</xdr:rowOff>
    </xdr:to>
    <xdr:cxnSp macro="">
      <xdr:nvCxnSpPr>
        <xdr:cNvPr id="464" name="直線コネクタ 463"/>
        <xdr:cNvCxnSpPr/>
      </xdr:nvCxnSpPr>
      <xdr:spPr>
        <a:xfrm flipV="1">
          <a:off x="7861300" y="16348697"/>
          <a:ext cx="889000" cy="7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120790</xdr:rowOff>
    </xdr:from>
    <xdr:to>
      <xdr:col>46</xdr:col>
      <xdr:colOff>38100</xdr:colOff>
      <xdr:row>96</xdr:row>
      <xdr:rowOff>50940</xdr:rowOff>
    </xdr:to>
    <xdr:sp macro="" textlink="">
      <xdr:nvSpPr>
        <xdr:cNvPr id="465" name="フローチャート: 判断 464"/>
        <xdr:cNvSpPr/>
      </xdr:nvSpPr>
      <xdr:spPr>
        <a:xfrm>
          <a:off x="8699500" y="164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42067</xdr:rowOff>
    </xdr:from>
    <xdr:ext cx="534377" cy="259045"/>
    <xdr:sp macro="" textlink="">
      <xdr:nvSpPr>
        <xdr:cNvPr id="466" name="テキスト ボックス 465"/>
        <xdr:cNvSpPr txBox="1"/>
      </xdr:nvSpPr>
      <xdr:spPr>
        <a:xfrm>
          <a:off x="8483111" y="1650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136423</xdr:rowOff>
    </xdr:from>
    <xdr:to>
      <xdr:col>41</xdr:col>
      <xdr:colOff>50800</xdr:colOff>
      <xdr:row>96</xdr:row>
      <xdr:rowOff>19813</xdr:rowOff>
    </xdr:to>
    <xdr:cxnSp macro="">
      <xdr:nvCxnSpPr>
        <xdr:cNvPr id="467" name="直線コネクタ 466"/>
        <xdr:cNvCxnSpPr/>
      </xdr:nvCxnSpPr>
      <xdr:spPr>
        <a:xfrm flipV="1">
          <a:off x="6972300" y="16424173"/>
          <a:ext cx="889000" cy="5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126251</xdr:rowOff>
    </xdr:from>
    <xdr:to>
      <xdr:col>41</xdr:col>
      <xdr:colOff>101600</xdr:colOff>
      <xdr:row>96</xdr:row>
      <xdr:rowOff>56401</xdr:rowOff>
    </xdr:to>
    <xdr:sp macro="" textlink="">
      <xdr:nvSpPr>
        <xdr:cNvPr id="468" name="フローチャート: 判断 467"/>
        <xdr:cNvSpPr/>
      </xdr:nvSpPr>
      <xdr:spPr>
        <a:xfrm>
          <a:off x="7810500" y="1641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47528</xdr:rowOff>
    </xdr:from>
    <xdr:ext cx="534377" cy="259045"/>
    <xdr:sp macro="" textlink="">
      <xdr:nvSpPr>
        <xdr:cNvPr id="469" name="テキスト ボックス 468"/>
        <xdr:cNvSpPr txBox="1"/>
      </xdr:nvSpPr>
      <xdr:spPr>
        <a:xfrm>
          <a:off x="7594111" y="1650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110961</xdr:rowOff>
    </xdr:from>
    <xdr:to>
      <xdr:col>36</xdr:col>
      <xdr:colOff>165100</xdr:colOff>
      <xdr:row>96</xdr:row>
      <xdr:rowOff>41111</xdr:rowOff>
    </xdr:to>
    <xdr:sp macro="" textlink="">
      <xdr:nvSpPr>
        <xdr:cNvPr id="470" name="フローチャート: 判断 469"/>
        <xdr:cNvSpPr/>
      </xdr:nvSpPr>
      <xdr:spPr>
        <a:xfrm>
          <a:off x="6921500" y="1639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57638</xdr:rowOff>
    </xdr:from>
    <xdr:ext cx="534377" cy="259045"/>
    <xdr:sp macro="" textlink="">
      <xdr:nvSpPr>
        <xdr:cNvPr id="471" name="テキスト ボックス 470"/>
        <xdr:cNvSpPr txBox="1"/>
      </xdr:nvSpPr>
      <xdr:spPr>
        <a:xfrm>
          <a:off x="6705111" y="161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53366</xdr:rowOff>
    </xdr:from>
    <xdr:to>
      <xdr:col>55</xdr:col>
      <xdr:colOff>50800</xdr:colOff>
      <xdr:row>94</xdr:row>
      <xdr:rowOff>154966</xdr:rowOff>
    </xdr:to>
    <xdr:sp macro="" textlink="">
      <xdr:nvSpPr>
        <xdr:cNvPr id="477" name="楕円 476"/>
        <xdr:cNvSpPr/>
      </xdr:nvSpPr>
      <xdr:spPr>
        <a:xfrm>
          <a:off x="10426700" y="1616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76243</xdr:rowOff>
    </xdr:from>
    <xdr:ext cx="534377" cy="259045"/>
    <xdr:sp macro="" textlink="">
      <xdr:nvSpPr>
        <xdr:cNvPr id="478" name="土木費該当値テキスト"/>
        <xdr:cNvSpPr txBox="1"/>
      </xdr:nvSpPr>
      <xdr:spPr>
        <a:xfrm>
          <a:off x="10528300" y="1602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53366</xdr:rowOff>
    </xdr:from>
    <xdr:to>
      <xdr:col>50</xdr:col>
      <xdr:colOff>165100</xdr:colOff>
      <xdr:row>94</xdr:row>
      <xdr:rowOff>154966</xdr:rowOff>
    </xdr:to>
    <xdr:sp macro="" textlink="">
      <xdr:nvSpPr>
        <xdr:cNvPr id="479" name="楕円 478"/>
        <xdr:cNvSpPr/>
      </xdr:nvSpPr>
      <xdr:spPr>
        <a:xfrm>
          <a:off x="9588500" y="1616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43</xdr:rowOff>
    </xdr:from>
    <xdr:ext cx="534377" cy="259045"/>
    <xdr:sp macro="" textlink="">
      <xdr:nvSpPr>
        <xdr:cNvPr id="480" name="テキスト ボックス 479"/>
        <xdr:cNvSpPr txBox="1"/>
      </xdr:nvSpPr>
      <xdr:spPr>
        <a:xfrm>
          <a:off x="9372111" y="1594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10147</xdr:rowOff>
    </xdr:from>
    <xdr:to>
      <xdr:col>46</xdr:col>
      <xdr:colOff>38100</xdr:colOff>
      <xdr:row>95</xdr:row>
      <xdr:rowOff>111747</xdr:rowOff>
    </xdr:to>
    <xdr:sp macro="" textlink="">
      <xdr:nvSpPr>
        <xdr:cNvPr id="481" name="楕円 480"/>
        <xdr:cNvSpPr/>
      </xdr:nvSpPr>
      <xdr:spPr>
        <a:xfrm>
          <a:off x="8699500" y="1629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128274</xdr:rowOff>
    </xdr:from>
    <xdr:ext cx="534377" cy="259045"/>
    <xdr:sp macro="" textlink="">
      <xdr:nvSpPr>
        <xdr:cNvPr id="482" name="テキスト ボックス 481"/>
        <xdr:cNvSpPr txBox="1"/>
      </xdr:nvSpPr>
      <xdr:spPr>
        <a:xfrm>
          <a:off x="8483111" y="160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85623</xdr:rowOff>
    </xdr:from>
    <xdr:to>
      <xdr:col>41</xdr:col>
      <xdr:colOff>101600</xdr:colOff>
      <xdr:row>96</xdr:row>
      <xdr:rowOff>15773</xdr:rowOff>
    </xdr:to>
    <xdr:sp macro="" textlink="">
      <xdr:nvSpPr>
        <xdr:cNvPr id="483" name="楕円 482"/>
        <xdr:cNvSpPr/>
      </xdr:nvSpPr>
      <xdr:spPr>
        <a:xfrm>
          <a:off x="7810500" y="1637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32300</xdr:rowOff>
    </xdr:from>
    <xdr:ext cx="534377" cy="259045"/>
    <xdr:sp macro="" textlink="">
      <xdr:nvSpPr>
        <xdr:cNvPr id="484" name="テキスト ボックス 483"/>
        <xdr:cNvSpPr txBox="1"/>
      </xdr:nvSpPr>
      <xdr:spPr>
        <a:xfrm>
          <a:off x="7594111" y="161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140463</xdr:rowOff>
    </xdr:from>
    <xdr:to>
      <xdr:col>36</xdr:col>
      <xdr:colOff>165100</xdr:colOff>
      <xdr:row>96</xdr:row>
      <xdr:rowOff>70613</xdr:rowOff>
    </xdr:to>
    <xdr:sp macro="" textlink="">
      <xdr:nvSpPr>
        <xdr:cNvPr id="485" name="楕円 484"/>
        <xdr:cNvSpPr/>
      </xdr:nvSpPr>
      <xdr:spPr>
        <a:xfrm>
          <a:off x="6921500" y="1642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61740</xdr:rowOff>
    </xdr:from>
    <xdr:ext cx="534377" cy="259045"/>
    <xdr:sp macro="" textlink="">
      <xdr:nvSpPr>
        <xdr:cNvPr id="486" name="テキスト ボックス 485"/>
        <xdr:cNvSpPr txBox="1"/>
      </xdr:nvSpPr>
      <xdr:spPr>
        <a:xfrm>
          <a:off x="6705111" y="1652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168458</xdr:rowOff>
    </xdr:from>
    <xdr:to>
      <xdr:col>85</xdr:col>
      <xdr:colOff>127000</xdr:colOff>
      <xdr:row>38</xdr:row>
      <xdr:rowOff>50774</xdr:rowOff>
    </xdr:to>
    <xdr:cxnSp macro="">
      <xdr:nvCxnSpPr>
        <xdr:cNvPr id="514" name="直線コネクタ 513"/>
        <xdr:cNvCxnSpPr/>
      </xdr:nvCxnSpPr>
      <xdr:spPr>
        <a:xfrm>
          <a:off x="15481300" y="6512108"/>
          <a:ext cx="838200" cy="5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5" name="消防費平均値テキスト"/>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168458</xdr:rowOff>
    </xdr:from>
    <xdr:to>
      <xdr:col>81</xdr:col>
      <xdr:colOff>50800</xdr:colOff>
      <xdr:row>38</xdr:row>
      <xdr:rowOff>36236</xdr:rowOff>
    </xdr:to>
    <xdr:cxnSp macro="">
      <xdr:nvCxnSpPr>
        <xdr:cNvPr id="517" name="直線コネクタ 516"/>
        <xdr:cNvCxnSpPr/>
      </xdr:nvCxnSpPr>
      <xdr:spPr>
        <a:xfrm flipV="1">
          <a:off x="14592300" y="6512108"/>
          <a:ext cx="889000" cy="3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8" name="フローチャート: 判断 517"/>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19" name="テキスト ボックス 518"/>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36236</xdr:rowOff>
    </xdr:from>
    <xdr:to>
      <xdr:col>76</xdr:col>
      <xdr:colOff>114300</xdr:colOff>
      <xdr:row>38</xdr:row>
      <xdr:rowOff>68880</xdr:rowOff>
    </xdr:to>
    <xdr:cxnSp macro="">
      <xdr:nvCxnSpPr>
        <xdr:cNvPr id="520" name="直線コネクタ 519"/>
        <xdr:cNvCxnSpPr/>
      </xdr:nvCxnSpPr>
      <xdr:spPr>
        <a:xfrm flipV="1">
          <a:off x="13703300" y="6551336"/>
          <a:ext cx="889000" cy="3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1" name="フローチャート: 判断 520"/>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22" name="テキスト ボックス 521"/>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68880</xdr:rowOff>
    </xdr:from>
    <xdr:to>
      <xdr:col>71</xdr:col>
      <xdr:colOff>177800</xdr:colOff>
      <xdr:row>38</xdr:row>
      <xdr:rowOff>77155</xdr:rowOff>
    </xdr:to>
    <xdr:cxnSp macro="">
      <xdr:nvCxnSpPr>
        <xdr:cNvPr id="523" name="直線コネクタ 522"/>
        <xdr:cNvCxnSpPr/>
      </xdr:nvCxnSpPr>
      <xdr:spPr>
        <a:xfrm flipV="1">
          <a:off x="12814300" y="6583980"/>
          <a:ext cx="8890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4" name="フローチャート: 判断 523"/>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5" name="テキスト ボックス 524"/>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6" name="フローチャート: 判断 525"/>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7" name="テキスト ボックス 526"/>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171424</xdr:rowOff>
    </xdr:from>
    <xdr:to>
      <xdr:col>85</xdr:col>
      <xdr:colOff>177800</xdr:colOff>
      <xdr:row>38</xdr:row>
      <xdr:rowOff>101574</xdr:rowOff>
    </xdr:to>
    <xdr:sp macro="" textlink="">
      <xdr:nvSpPr>
        <xdr:cNvPr id="533" name="楕円 532"/>
        <xdr:cNvSpPr/>
      </xdr:nvSpPr>
      <xdr:spPr>
        <a:xfrm>
          <a:off x="16268700" y="651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149851</xdr:rowOff>
    </xdr:from>
    <xdr:ext cx="534377" cy="259045"/>
    <xdr:sp macro="" textlink="">
      <xdr:nvSpPr>
        <xdr:cNvPr id="534" name="消防費該当値テキスト"/>
        <xdr:cNvSpPr txBox="1"/>
      </xdr:nvSpPr>
      <xdr:spPr>
        <a:xfrm>
          <a:off x="16370300" y="649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117658</xdr:rowOff>
    </xdr:from>
    <xdr:to>
      <xdr:col>81</xdr:col>
      <xdr:colOff>101600</xdr:colOff>
      <xdr:row>38</xdr:row>
      <xdr:rowOff>47808</xdr:rowOff>
    </xdr:to>
    <xdr:sp macro="" textlink="">
      <xdr:nvSpPr>
        <xdr:cNvPr id="535" name="楕円 534"/>
        <xdr:cNvSpPr/>
      </xdr:nvSpPr>
      <xdr:spPr>
        <a:xfrm>
          <a:off x="15430500" y="646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38935</xdr:rowOff>
    </xdr:from>
    <xdr:ext cx="534377" cy="259045"/>
    <xdr:sp macro="" textlink="">
      <xdr:nvSpPr>
        <xdr:cNvPr id="536" name="テキスト ボックス 535"/>
        <xdr:cNvSpPr txBox="1"/>
      </xdr:nvSpPr>
      <xdr:spPr>
        <a:xfrm>
          <a:off x="15214111" y="655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156886</xdr:rowOff>
    </xdr:from>
    <xdr:to>
      <xdr:col>76</xdr:col>
      <xdr:colOff>165100</xdr:colOff>
      <xdr:row>38</xdr:row>
      <xdr:rowOff>87036</xdr:rowOff>
    </xdr:to>
    <xdr:sp macro="" textlink="">
      <xdr:nvSpPr>
        <xdr:cNvPr id="537" name="楕円 536"/>
        <xdr:cNvSpPr/>
      </xdr:nvSpPr>
      <xdr:spPr>
        <a:xfrm>
          <a:off x="14541500" y="65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78163</xdr:rowOff>
    </xdr:from>
    <xdr:ext cx="534377" cy="259045"/>
    <xdr:sp macro="" textlink="">
      <xdr:nvSpPr>
        <xdr:cNvPr id="538" name="テキスト ボックス 537"/>
        <xdr:cNvSpPr txBox="1"/>
      </xdr:nvSpPr>
      <xdr:spPr>
        <a:xfrm>
          <a:off x="14325111" y="659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18080</xdr:rowOff>
    </xdr:from>
    <xdr:to>
      <xdr:col>72</xdr:col>
      <xdr:colOff>38100</xdr:colOff>
      <xdr:row>38</xdr:row>
      <xdr:rowOff>119680</xdr:rowOff>
    </xdr:to>
    <xdr:sp macro="" textlink="">
      <xdr:nvSpPr>
        <xdr:cNvPr id="539" name="楕円 538"/>
        <xdr:cNvSpPr/>
      </xdr:nvSpPr>
      <xdr:spPr>
        <a:xfrm>
          <a:off x="13652500" y="653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110807</xdr:rowOff>
    </xdr:from>
    <xdr:ext cx="534377" cy="259045"/>
    <xdr:sp macro="" textlink="">
      <xdr:nvSpPr>
        <xdr:cNvPr id="540" name="テキスト ボックス 539"/>
        <xdr:cNvSpPr txBox="1"/>
      </xdr:nvSpPr>
      <xdr:spPr>
        <a:xfrm>
          <a:off x="13436111" y="662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26355</xdr:rowOff>
    </xdr:from>
    <xdr:to>
      <xdr:col>67</xdr:col>
      <xdr:colOff>101600</xdr:colOff>
      <xdr:row>38</xdr:row>
      <xdr:rowOff>127955</xdr:rowOff>
    </xdr:to>
    <xdr:sp macro="" textlink="">
      <xdr:nvSpPr>
        <xdr:cNvPr id="541" name="楕円 540"/>
        <xdr:cNvSpPr/>
      </xdr:nvSpPr>
      <xdr:spPr>
        <a:xfrm>
          <a:off x="12763500" y="65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119082</xdr:rowOff>
    </xdr:from>
    <xdr:ext cx="534377" cy="259045"/>
    <xdr:sp macro="" textlink="">
      <xdr:nvSpPr>
        <xdr:cNvPr id="542" name="テキスト ボックス 541"/>
        <xdr:cNvSpPr txBox="1"/>
      </xdr:nvSpPr>
      <xdr:spPr>
        <a:xfrm>
          <a:off x="12547111" y="663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26315</xdr:rowOff>
    </xdr:from>
    <xdr:to>
      <xdr:col>85</xdr:col>
      <xdr:colOff>127000</xdr:colOff>
      <xdr:row>57</xdr:row>
      <xdr:rowOff>51624</xdr:rowOff>
    </xdr:to>
    <xdr:cxnSp macro="">
      <xdr:nvCxnSpPr>
        <xdr:cNvPr id="574" name="直線コネクタ 573"/>
        <xdr:cNvCxnSpPr/>
      </xdr:nvCxnSpPr>
      <xdr:spPr>
        <a:xfrm>
          <a:off x="15481300" y="9798965"/>
          <a:ext cx="8382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5" name="教育費平均値テキスト"/>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26315</xdr:rowOff>
    </xdr:from>
    <xdr:to>
      <xdr:col>81</xdr:col>
      <xdr:colOff>50800</xdr:colOff>
      <xdr:row>57</xdr:row>
      <xdr:rowOff>164323</xdr:rowOff>
    </xdr:to>
    <xdr:cxnSp macro="">
      <xdr:nvCxnSpPr>
        <xdr:cNvPr id="577" name="直線コネクタ 576"/>
        <xdr:cNvCxnSpPr/>
      </xdr:nvCxnSpPr>
      <xdr:spPr>
        <a:xfrm flipV="1">
          <a:off x="14592300" y="9798965"/>
          <a:ext cx="889000" cy="13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136792</xdr:rowOff>
    </xdr:from>
    <xdr:to>
      <xdr:col>81</xdr:col>
      <xdr:colOff>101600</xdr:colOff>
      <xdr:row>56</xdr:row>
      <xdr:rowOff>66942</xdr:rowOff>
    </xdr:to>
    <xdr:sp macro="" textlink="">
      <xdr:nvSpPr>
        <xdr:cNvPr id="578" name="フローチャート: 判断 577"/>
        <xdr:cNvSpPr/>
      </xdr:nvSpPr>
      <xdr:spPr>
        <a:xfrm>
          <a:off x="154305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83469</xdr:rowOff>
    </xdr:from>
    <xdr:ext cx="534377" cy="259045"/>
    <xdr:sp macro="" textlink="">
      <xdr:nvSpPr>
        <xdr:cNvPr id="579" name="テキスト ボックス 578"/>
        <xdr:cNvSpPr txBox="1"/>
      </xdr:nvSpPr>
      <xdr:spPr>
        <a:xfrm>
          <a:off x="15214111" y="934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164323</xdr:rowOff>
    </xdr:from>
    <xdr:to>
      <xdr:col>76</xdr:col>
      <xdr:colOff>114300</xdr:colOff>
      <xdr:row>58</xdr:row>
      <xdr:rowOff>59723</xdr:rowOff>
    </xdr:to>
    <xdr:cxnSp macro="">
      <xdr:nvCxnSpPr>
        <xdr:cNvPr id="580" name="直線コネクタ 579"/>
        <xdr:cNvCxnSpPr/>
      </xdr:nvCxnSpPr>
      <xdr:spPr>
        <a:xfrm flipV="1">
          <a:off x="13703300" y="9936973"/>
          <a:ext cx="889000" cy="6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14932</xdr:rowOff>
    </xdr:from>
    <xdr:to>
      <xdr:col>76</xdr:col>
      <xdr:colOff>165100</xdr:colOff>
      <xdr:row>56</xdr:row>
      <xdr:rowOff>116532</xdr:rowOff>
    </xdr:to>
    <xdr:sp macro="" textlink="">
      <xdr:nvSpPr>
        <xdr:cNvPr id="581" name="フローチャート: 判断 580"/>
        <xdr:cNvSpPr/>
      </xdr:nvSpPr>
      <xdr:spPr>
        <a:xfrm>
          <a:off x="14541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133059</xdr:rowOff>
    </xdr:from>
    <xdr:ext cx="534377" cy="259045"/>
    <xdr:sp macro="" textlink="">
      <xdr:nvSpPr>
        <xdr:cNvPr id="582" name="テキスト ボックス 581"/>
        <xdr:cNvSpPr txBox="1"/>
      </xdr:nvSpPr>
      <xdr:spPr>
        <a:xfrm>
          <a:off x="14325111" y="9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59723</xdr:rowOff>
    </xdr:from>
    <xdr:to>
      <xdr:col>71</xdr:col>
      <xdr:colOff>177800</xdr:colOff>
      <xdr:row>58</xdr:row>
      <xdr:rowOff>79790</xdr:rowOff>
    </xdr:to>
    <xdr:cxnSp macro="">
      <xdr:nvCxnSpPr>
        <xdr:cNvPr id="583" name="直線コネクタ 582"/>
        <xdr:cNvCxnSpPr/>
      </xdr:nvCxnSpPr>
      <xdr:spPr>
        <a:xfrm flipV="1">
          <a:off x="12814300" y="10003823"/>
          <a:ext cx="889000" cy="2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113833</xdr:rowOff>
    </xdr:from>
    <xdr:to>
      <xdr:col>72</xdr:col>
      <xdr:colOff>38100</xdr:colOff>
      <xdr:row>57</xdr:row>
      <xdr:rowOff>43983</xdr:rowOff>
    </xdr:to>
    <xdr:sp macro="" textlink="">
      <xdr:nvSpPr>
        <xdr:cNvPr id="584" name="フローチャート: 判断 583"/>
        <xdr:cNvSpPr/>
      </xdr:nvSpPr>
      <xdr:spPr>
        <a:xfrm>
          <a:off x="13652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60510</xdr:rowOff>
    </xdr:from>
    <xdr:ext cx="534377" cy="259045"/>
    <xdr:sp macro="" textlink="">
      <xdr:nvSpPr>
        <xdr:cNvPr id="585" name="テキスト ボックス 584"/>
        <xdr:cNvSpPr txBox="1"/>
      </xdr:nvSpPr>
      <xdr:spPr>
        <a:xfrm>
          <a:off x="13436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131665</xdr:rowOff>
    </xdr:from>
    <xdr:to>
      <xdr:col>67</xdr:col>
      <xdr:colOff>101600</xdr:colOff>
      <xdr:row>57</xdr:row>
      <xdr:rowOff>61815</xdr:rowOff>
    </xdr:to>
    <xdr:sp macro="" textlink="">
      <xdr:nvSpPr>
        <xdr:cNvPr id="586" name="フローチャート: 判断 585"/>
        <xdr:cNvSpPr/>
      </xdr:nvSpPr>
      <xdr:spPr>
        <a:xfrm>
          <a:off x="12763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78342</xdr:rowOff>
    </xdr:from>
    <xdr:ext cx="534377" cy="259045"/>
    <xdr:sp macro="" textlink="">
      <xdr:nvSpPr>
        <xdr:cNvPr id="587" name="テキスト ボックス 586"/>
        <xdr:cNvSpPr txBox="1"/>
      </xdr:nvSpPr>
      <xdr:spPr>
        <a:xfrm>
          <a:off x="12547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824</xdr:rowOff>
    </xdr:from>
    <xdr:to>
      <xdr:col>85</xdr:col>
      <xdr:colOff>177800</xdr:colOff>
      <xdr:row>57</xdr:row>
      <xdr:rowOff>102424</xdr:rowOff>
    </xdr:to>
    <xdr:sp macro="" textlink="">
      <xdr:nvSpPr>
        <xdr:cNvPr id="593" name="楕円 592"/>
        <xdr:cNvSpPr/>
      </xdr:nvSpPr>
      <xdr:spPr>
        <a:xfrm>
          <a:off x="16268700" y="977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150701</xdr:rowOff>
    </xdr:from>
    <xdr:ext cx="534377" cy="259045"/>
    <xdr:sp macro="" textlink="">
      <xdr:nvSpPr>
        <xdr:cNvPr id="594" name="教育費該当値テキスト"/>
        <xdr:cNvSpPr txBox="1"/>
      </xdr:nvSpPr>
      <xdr:spPr>
        <a:xfrm>
          <a:off x="16370300" y="975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146965</xdr:rowOff>
    </xdr:from>
    <xdr:to>
      <xdr:col>81</xdr:col>
      <xdr:colOff>101600</xdr:colOff>
      <xdr:row>57</xdr:row>
      <xdr:rowOff>77115</xdr:rowOff>
    </xdr:to>
    <xdr:sp macro="" textlink="">
      <xdr:nvSpPr>
        <xdr:cNvPr id="595" name="楕円 594"/>
        <xdr:cNvSpPr/>
      </xdr:nvSpPr>
      <xdr:spPr>
        <a:xfrm>
          <a:off x="15430500" y="974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68242</xdr:rowOff>
    </xdr:from>
    <xdr:ext cx="534377" cy="259045"/>
    <xdr:sp macro="" textlink="">
      <xdr:nvSpPr>
        <xdr:cNvPr id="596" name="テキスト ボックス 595"/>
        <xdr:cNvSpPr txBox="1"/>
      </xdr:nvSpPr>
      <xdr:spPr>
        <a:xfrm>
          <a:off x="15214111" y="984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113523</xdr:rowOff>
    </xdr:from>
    <xdr:to>
      <xdr:col>76</xdr:col>
      <xdr:colOff>165100</xdr:colOff>
      <xdr:row>58</xdr:row>
      <xdr:rowOff>43673</xdr:rowOff>
    </xdr:to>
    <xdr:sp macro="" textlink="">
      <xdr:nvSpPr>
        <xdr:cNvPr id="597" name="楕円 596"/>
        <xdr:cNvSpPr/>
      </xdr:nvSpPr>
      <xdr:spPr>
        <a:xfrm>
          <a:off x="14541500" y="988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34800</xdr:rowOff>
    </xdr:from>
    <xdr:ext cx="534377" cy="259045"/>
    <xdr:sp macro="" textlink="">
      <xdr:nvSpPr>
        <xdr:cNvPr id="598" name="テキスト ボックス 597"/>
        <xdr:cNvSpPr txBox="1"/>
      </xdr:nvSpPr>
      <xdr:spPr>
        <a:xfrm>
          <a:off x="14325111" y="997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8923</xdr:rowOff>
    </xdr:from>
    <xdr:to>
      <xdr:col>72</xdr:col>
      <xdr:colOff>38100</xdr:colOff>
      <xdr:row>58</xdr:row>
      <xdr:rowOff>110523</xdr:rowOff>
    </xdr:to>
    <xdr:sp macro="" textlink="">
      <xdr:nvSpPr>
        <xdr:cNvPr id="599" name="楕円 598"/>
        <xdr:cNvSpPr/>
      </xdr:nvSpPr>
      <xdr:spPr>
        <a:xfrm>
          <a:off x="13652500" y="995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101650</xdr:rowOff>
    </xdr:from>
    <xdr:ext cx="534377" cy="259045"/>
    <xdr:sp macro="" textlink="">
      <xdr:nvSpPr>
        <xdr:cNvPr id="600" name="テキスト ボックス 599"/>
        <xdr:cNvSpPr txBox="1"/>
      </xdr:nvSpPr>
      <xdr:spPr>
        <a:xfrm>
          <a:off x="13436111" y="1004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28990</xdr:rowOff>
    </xdr:from>
    <xdr:to>
      <xdr:col>67</xdr:col>
      <xdr:colOff>101600</xdr:colOff>
      <xdr:row>58</xdr:row>
      <xdr:rowOff>130590</xdr:rowOff>
    </xdr:to>
    <xdr:sp macro="" textlink="">
      <xdr:nvSpPr>
        <xdr:cNvPr id="601" name="楕円 600"/>
        <xdr:cNvSpPr/>
      </xdr:nvSpPr>
      <xdr:spPr>
        <a:xfrm>
          <a:off x="12763500" y="997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121717</xdr:rowOff>
    </xdr:from>
    <xdr:ext cx="534377" cy="259045"/>
    <xdr:sp macro="" textlink="">
      <xdr:nvSpPr>
        <xdr:cNvPr id="602" name="テキスト ボックス 601"/>
        <xdr:cNvSpPr txBox="1"/>
      </xdr:nvSpPr>
      <xdr:spPr>
        <a:xfrm>
          <a:off x="12547111" y="100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62761</xdr:rowOff>
    </xdr:from>
    <xdr:to>
      <xdr:col>85</xdr:col>
      <xdr:colOff>127000</xdr:colOff>
      <xdr:row>79</xdr:row>
      <xdr:rowOff>66058</xdr:rowOff>
    </xdr:to>
    <xdr:cxnSp macro="">
      <xdr:nvCxnSpPr>
        <xdr:cNvPr id="633" name="直線コネクタ 632"/>
        <xdr:cNvCxnSpPr/>
      </xdr:nvCxnSpPr>
      <xdr:spPr>
        <a:xfrm>
          <a:off x="15481300" y="13607311"/>
          <a:ext cx="838200" cy="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40717</xdr:rowOff>
    </xdr:from>
    <xdr:to>
      <xdr:col>81</xdr:col>
      <xdr:colOff>50800</xdr:colOff>
      <xdr:row>79</xdr:row>
      <xdr:rowOff>62761</xdr:rowOff>
    </xdr:to>
    <xdr:cxnSp macro="">
      <xdr:nvCxnSpPr>
        <xdr:cNvPr id="636" name="直線コネクタ 635"/>
        <xdr:cNvCxnSpPr/>
      </xdr:nvCxnSpPr>
      <xdr:spPr>
        <a:xfrm>
          <a:off x="14592300" y="13585267"/>
          <a:ext cx="8890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78612</xdr:rowOff>
    </xdr:from>
    <xdr:to>
      <xdr:col>81</xdr:col>
      <xdr:colOff>101600</xdr:colOff>
      <xdr:row>79</xdr:row>
      <xdr:rowOff>8762</xdr:rowOff>
    </xdr:to>
    <xdr:sp macro="" textlink="">
      <xdr:nvSpPr>
        <xdr:cNvPr id="637" name="フローチャート: 判断 636"/>
        <xdr:cNvSpPr/>
      </xdr:nvSpPr>
      <xdr:spPr>
        <a:xfrm>
          <a:off x="15430500" y="1345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25289</xdr:rowOff>
    </xdr:from>
    <xdr:ext cx="469744" cy="259045"/>
    <xdr:sp macro="" textlink="">
      <xdr:nvSpPr>
        <xdr:cNvPr id="638" name="テキスト ボックス 637"/>
        <xdr:cNvSpPr txBox="1"/>
      </xdr:nvSpPr>
      <xdr:spPr>
        <a:xfrm>
          <a:off x="15246428" y="1322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31214</xdr:rowOff>
    </xdr:from>
    <xdr:to>
      <xdr:col>76</xdr:col>
      <xdr:colOff>114300</xdr:colOff>
      <xdr:row>79</xdr:row>
      <xdr:rowOff>40717</xdr:rowOff>
    </xdr:to>
    <xdr:cxnSp macro="">
      <xdr:nvCxnSpPr>
        <xdr:cNvPr id="639" name="直線コネクタ 638"/>
        <xdr:cNvCxnSpPr/>
      </xdr:nvCxnSpPr>
      <xdr:spPr>
        <a:xfrm>
          <a:off x="13703300" y="13575764"/>
          <a:ext cx="889000" cy="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110649</xdr:rowOff>
    </xdr:from>
    <xdr:to>
      <xdr:col>76</xdr:col>
      <xdr:colOff>165100</xdr:colOff>
      <xdr:row>79</xdr:row>
      <xdr:rowOff>40799</xdr:rowOff>
    </xdr:to>
    <xdr:sp macro="" textlink="">
      <xdr:nvSpPr>
        <xdr:cNvPr id="640" name="フローチャート: 判断 639"/>
        <xdr:cNvSpPr/>
      </xdr:nvSpPr>
      <xdr:spPr>
        <a:xfrm>
          <a:off x="14541500" y="13483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57326</xdr:rowOff>
    </xdr:from>
    <xdr:ext cx="469744" cy="259045"/>
    <xdr:sp macro="" textlink="">
      <xdr:nvSpPr>
        <xdr:cNvPr id="641" name="テキスト ボックス 640"/>
        <xdr:cNvSpPr txBox="1"/>
      </xdr:nvSpPr>
      <xdr:spPr>
        <a:xfrm>
          <a:off x="14357428" y="1325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31214</xdr:rowOff>
    </xdr:from>
    <xdr:to>
      <xdr:col>71</xdr:col>
      <xdr:colOff>177800</xdr:colOff>
      <xdr:row>79</xdr:row>
      <xdr:rowOff>88396</xdr:rowOff>
    </xdr:to>
    <xdr:cxnSp macro="">
      <xdr:nvCxnSpPr>
        <xdr:cNvPr id="642" name="直線コネクタ 641"/>
        <xdr:cNvCxnSpPr/>
      </xdr:nvCxnSpPr>
      <xdr:spPr>
        <a:xfrm flipV="1">
          <a:off x="12814300" y="13575764"/>
          <a:ext cx="889000" cy="5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148434</xdr:rowOff>
    </xdr:from>
    <xdr:to>
      <xdr:col>72</xdr:col>
      <xdr:colOff>38100</xdr:colOff>
      <xdr:row>79</xdr:row>
      <xdr:rowOff>78584</xdr:rowOff>
    </xdr:to>
    <xdr:sp macro="" textlink="">
      <xdr:nvSpPr>
        <xdr:cNvPr id="643" name="フローチャート: 判断 642"/>
        <xdr:cNvSpPr/>
      </xdr:nvSpPr>
      <xdr:spPr>
        <a:xfrm>
          <a:off x="13652500" y="1352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95111</xdr:rowOff>
    </xdr:from>
    <xdr:ext cx="469744" cy="259045"/>
    <xdr:sp macro="" textlink="">
      <xdr:nvSpPr>
        <xdr:cNvPr id="644" name="テキスト ボックス 643"/>
        <xdr:cNvSpPr txBox="1"/>
      </xdr:nvSpPr>
      <xdr:spPr>
        <a:xfrm>
          <a:off x="13468428" y="132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5362</xdr:rowOff>
    </xdr:from>
    <xdr:to>
      <xdr:col>67</xdr:col>
      <xdr:colOff>101600</xdr:colOff>
      <xdr:row>79</xdr:row>
      <xdr:rowOff>106962</xdr:rowOff>
    </xdr:to>
    <xdr:sp macro="" textlink="">
      <xdr:nvSpPr>
        <xdr:cNvPr id="645" name="フローチャート: 判断 644"/>
        <xdr:cNvSpPr/>
      </xdr:nvSpPr>
      <xdr:spPr>
        <a:xfrm>
          <a:off x="12763500" y="135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123489</xdr:rowOff>
    </xdr:from>
    <xdr:ext cx="469744" cy="259045"/>
    <xdr:sp macro="" textlink="">
      <xdr:nvSpPr>
        <xdr:cNvPr id="646" name="テキスト ボックス 645"/>
        <xdr:cNvSpPr txBox="1"/>
      </xdr:nvSpPr>
      <xdr:spPr>
        <a:xfrm>
          <a:off x="12579428" y="133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15258</xdr:rowOff>
    </xdr:from>
    <xdr:to>
      <xdr:col>85</xdr:col>
      <xdr:colOff>177800</xdr:colOff>
      <xdr:row>79</xdr:row>
      <xdr:rowOff>116858</xdr:rowOff>
    </xdr:to>
    <xdr:sp macro="" textlink="">
      <xdr:nvSpPr>
        <xdr:cNvPr id="652" name="楕円 651"/>
        <xdr:cNvSpPr/>
      </xdr:nvSpPr>
      <xdr:spPr>
        <a:xfrm>
          <a:off x="16268700" y="1355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469744" cy="259045"/>
    <xdr:sp macro="" textlink="">
      <xdr:nvSpPr>
        <xdr:cNvPr id="653" name="災害復旧費該当値テキスト"/>
        <xdr:cNvSpPr txBox="1"/>
      </xdr:nvSpPr>
      <xdr:spPr>
        <a:xfrm>
          <a:off x="16370300" y="1353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11961</xdr:rowOff>
    </xdr:from>
    <xdr:to>
      <xdr:col>81</xdr:col>
      <xdr:colOff>101600</xdr:colOff>
      <xdr:row>79</xdr:row>
      <xdr:rowOff>113561</xdr:rowOff>
    </xdr:to>
    <xdr:sp macro="" textlink="">
      <xdr:nvSpPr>
        <xdr:cNvPr id="654" name="楕円 653"/>
        <xdr:cNvSpPr/>
      </xdr:nvSpPr>
      <xdr:spPr>
        <a:xfrm>
          <a:off x="15430500" y="1355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104688</xdr:rowOff>
    </xdr:from>
    <xdr:ext cx="469744" cy="259045"/>
    <xdr:sp macro="" textlink="">
      <xdr:nvSpPr>
        <xdr:cNvPr id="655" name="テキスト ボックス 654"/>
        <xdr:cNvSpPr txBox="1"/>
      </xdr:nvSpPr>
      <xdr:spPr>
        <a:xfrm>
          <a:off x="15246428" y="1364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161367</xdr:rowOff>
    </xdr:from>
    <xdr:to>
      <xdr:col>76</xdr:col>
      <xdr:colOff>165100</xdr:colOff>
      <xdr:row>79</xdr:row>
      <xdr:rowOff>91517</xdr:rowOff>
    </xdr:to>
    <xdr:sp macro="" textlink="">
      <xdr:nvSpPr>
        <xdr:cNvPr id="656" name="楕円 655"/>
        <xdr:cNvSpPr/>
      </xdr:nvSpPr>
      <xdr:spPr>
        <a:xfrm>
          <a:off x="14541500" y="135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82644</xdr:rowOff>
    </xdr:from>
    <xdr:ext cx="469744" cy="259045"/>
    <xdr:sp macro="" textlink="">
      <xdr:nvSpPr>
        <xdr:cNvPr id="657" name="テキスト ボックス 656"/>
        <xdr:cNvSpPr txBox="1"/>
      </xdr:nvSpPr>
      <xdr:spPr>
        <a:xfrm>
          <a:off x="14357428" y="1362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151864</xdr:rowOff>
    </xdr:from>
    <xdr:to>
      <xdr:col>72</xdr:col>
      <xdr:colOff>38100</xdr:colOff>
      <xdr:row>79</xdr:row>
      <xdr:rowOff>82014</xdr:rowOff>
    </xdr:to>
    <xdr:sp macro="" textlink="">
      <xdr:nvSpPr>
        <xdr:cNvPr id="658" name="楕円 657"/>
        <xdr:cNvSpPr/>
      </xdr:nvSpPr>
      <xdr:spPr>
        <a:xfrm>
          <a:off x="13652500" y="1352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73141</xdr:rowOff>
    </xdr:from>
    <xdr:ext cx="469744" cy="259045"/>
    <xdr:sp macro="" textlink="">
      <xdr:nvSpPr>
        <xdr:cNvPr id="659" name="テキスト ボックス 658"/>
        <xdr:cNvSpPr txBox="1"/>
      </xdr:nvSpPr>
      <xdr:spPr>
        <a:xfrm>
          <a:off x="13468428" y="1361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37596</xdr:rowOff>
    </xdr:from>
    <xdr:to>
      <xdr:col>67</xdr:col>
      <xdr:colOff>101600</xdr:colOff>
      <xdr:row>79</xdr:row>
      <xdr:rowOff>139196</xdr:rowOff>
    </xdr:to>
    <xdr:sp macro="" textlink="">
      <xdr:nvSpPr>
        <xdr:cNvPr id="660" name="楕円 659"/>
        <xdr:cNvSpPr/>
      </xdr:nvSpPr>
      <xdr:spPr>
        <a:xfrm>
          <a:off x="12763500" y="1358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130323</xdr:rowOff>
    </xdr:from>
    <xdr:ext cx="378565" cy="259045"/>
    <xdr:sp macro="" textlink="">
      <xdr:nvSpPr>
        <xdr:cNvPr id="661" name="テキスト ボックス 660"/>
        <xdr:cNvSpPr txBox="1"/>
      </xdr:nvSpPr>
      <xdr:spPr>
        <a:xfrm>
          <a:off x="12625017" y="13674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111607</xdr:rowOff>
    </xdr:from>
    <xdr:to>
      <xdr:col>85</xdr:col>
      <xdr:colOff>127000</xdr:colOff>
      <xdr:row>96</xdr:row>
      <xdr:rowOff>126631</xdr:rowOff>
    </xdr:to>
    <xdr:cxnSp macro="">
      <xdr:nvCxnSpPr>
        <xdr:cNvPr id="690" name="直線コネクタ 689"/>
        <xdr:cNvCxnSpPr/>
      </xdr:nvCxnSpPr>
      <xdr:spPr>
        <a:xfrm flipV="1">
          <a:off x="15481300" y="16570807"/>
          <a:ext cx="838200" cy="1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91" name="公債費平均値テキスト"/>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126631</xdr:rowOff>
    </xdr:from>
    <xdr:to>
      <xdr:col>81</xdr:col>
      <xdr:colOff>50800</xdr:colOff>
      <xdr:row>96</xdr:row>
      <xdr:rowOff>142393</xdr:rowOff>
    </xdr:to>
    <xdr:cxnSp macro="">
      <xdr:nvCxnSpPr>
        <xdr:cNvPr id="693" name="直線コネクタ 692"/>
        <xdr:cNvCxnSpPr/>
      </xdr:nvCxnSpPr>
      <xdr:spPr>
        <a:xfrm flipV="1">
          <a:off x="14592300" y="16585831"/>
          <a:ext cx="889000" cy="1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3733</xdr:rowOff>
    </xdr:from>
    <xdr:to>
      <xdr:col>81</xdr:col>
      <xdr:colOff>101600</xdr:colOff>
      <xdr:row>96</xdr:row>
      <xdr:rowOff>105333</xdr:rowOff>
    </xdr:to>
    <xdr:sp macro="" textlink="">
      <xdr:nvSpPr>
        <xdr:cNvPr id="694" name="フローチャート: 判断 693"/>
        <xdr:cNvSpPr/>
      </xdr:nvSpPr>
      <xdr:spPr>
        <a:xfrm>
          <a:off x="15430500" y="1646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121860</xdr:rowOff>
    </xdr:from>
    <xdr:ext cx="534377" cy="259045"/>
    <xdr:sp macro="" textlink="">
      <xdr:nvSpPr>
        <xdr:cNvPr id="695" name="テキスト ボックス 694"/>
        <xdr:cNvSpPr txBox="1"/>
      </xdr:nvSpPr>
      <xdr:spPr>
        <a:xfrm>
          <a:off x="15214111" y="1623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117653</xdr:rowOff>
    </xdr:from>
    <xdr:to>
      <xdr:col>76</xdr:col>
      <xdr:colOff>114300</xdr:colOff>
      <xdr:row>96</xdr:row>
      <xdr:rowOff>142393</xdr:rowOff>
    </xdr:to>
    <xdr:cxnSp macro="">
      <xdr:nvCxnSpPr>
        <xdr:cNvPr id="696" name="直線コネクタ 695"/>
        <xdr:cNvCxnSpPr/>
      </xdr:nvCxnSpPr>
      <xdr:spPr>
        <a:xfrm>
          <a:off x="13703300" y="16576853"/>
          <a:ext cx="889000" cy="2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166903</xdr:rowOff>
    </xdr:from>
    <xdr:to>
      <xdr:col>76</xdr:col>
      <xdr:colOff>165100</xdr:colOff>
      <xdr:row>96</xdr:row>
      <xdr:rowOff>97053</xdr:rowOff>
    </xdr:to>
    <xdr:sp macro="" textlink="">
      <xdr:nvSpPr>
        <xdr:cNvPr id="697" name="フローチャート: 判断 696"/>
        <xdr:cNvSpPr/>
      </xdr:nvSpPr>
      <xdr:spPr>
        <a:xfrm>
          <a:off x="14541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113580</xdr:rowOff>
    </xdr:from>
    <xdr:ext cx="534377" cy="259045"/>
    <xdr:sp macro="" textlink="">
      <xdr:nvSpPr>
        <xdr:cNvPr id="698" name="テキスト ボックス 697"/>
        <xdr:cNvSpPr txBox="1"/>
      </xdr:nvSpPr>
      <xdr:spPr>
        <a:xfrm>
          <a:off x="14325111" y="1622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96889</xdr:rowOff>
    </xdr:from>
    <xdr:to>
      <xdr:col>71</xdr:col>
      <xdr:colOff>177800</xdr:colOff>
      <xdr:row>96</xdr:row>
      <xdr:rowOff>117653</xdr:rowOff>
    </xdr:to>
    <xdr:cxnSp macro="">
      <xdr:nvCxnSpPr>
        <xdr:cNvPr id="699" name="直線コネクタ 698"/>
        <xdr:cNvCxnSpPr/>
      </xdr:nvCxnSpPr>
      <xdr:spPr>
        <a:xfrm>
          <a:off x="12814300" y="16556089"/>
          <a:ext cx="8890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159283</xdr:rowOff>
    </xdr:from>
    <xdr:to>
      <xdr:col>72</xdr:col>
      <xdr:colOff>38100</xdr:colOff>
      <xdr:row>96</xdr:row>
      <xdr:rowOff>89433</xdr:rowOff>
    </xdr:to>
    <xdr:sp macro="" textlink="">
      <xdr:nvSpPr>
        <xdr:cNvPr id="700" name="フローチャート: 判断 699"/>
        <xdr:cNvSpPr/>
      </xdr:nvSpPr>
      <xdr:spPr>
        <a:xfrm>
          <a:off x="13652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105960</xdr:rowOff>
    </xdr:from>
    <xdr:ext cx="534377" cy="259045"/>
    <xdr:sp macro="" textlink="">
      <xdr:nvSpPr>
        <xdr:cNvPr id="701" name="テキスト ボックス 700"/>
        <xdr:cNvSpPr txBox="1"/>
      </xdr:nvSpPr>
      <xdr:spPr>
        <a:xfrm>
          <a:off x="13436111" y="162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161443</xdr:rowOff>
    </xdr:from>
    <xdr:to>
      <xdr:col>67</xdr:col>
      <xdr:colOff>101600</xdr:colOff>
      <xdr:row>96</xdr:row>
      <xdr:rowOff>91593</xdr:rowOff>
    </xdr:to>
    <xdr:sp macro="" textlink="">
      <xdr:nvSpPr>
        <xdr:cNvPr id="702" name="フローチャート: 判断 701"/>
        <xdr:cNvSpPr/>
      </xdr:nvSpPr>
      <xdr:spPr>
        <a:xfrm>
          <a:off x="127635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108120</xdr:rowOff>
    </xdr:from>
    <xdr:ext cx="534377" cy="259045"/>
    <xdr:sp macro="" textlink="">
      <xdr:nvSpPr>
        <xdr:cNvPr id="703" name="テキスト ボックス 702"/>
        <xdr:cNvSpPr txBox="1"/>
      </xdr:nvSpPr>
      <xdr:spPr>
        <a:xfrm>
          <a:off x="12547111" y="1622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60807</xdr:rowOff>
    </xdr:from>
    <xdr:to>
      <xdr:col>85</xdr:col>
      <xdr:colOff>177800</xdr:colOff>
      <xdr:row>96</xdr:row>
      <xdr:rowOff>162407</xdr:rowOff>
    </xdr:to>
    <xdr:sp macro="" textlink="">
      <xdr:nvSpPr>
        <xdr:cNvPr id="709" name="楕円 708"/>
        <xdr:cNvSpPr/>
      </xdr:nvSpPr>
      <xdr:spPr>
        <a:xfrm>
          <a:off x="16268700" y="1652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39234</xdr:rowOff>
    </xdr:from>
    <xdr:ext cx="534377" cy="259045"/>
    <xdr:sp macro="" textlink="">
      <xdr:nvSpPr>
        <xdr:cNvPr id="710" name="公債費該当値テキスト"/>
        <xdr:cNvSpPr txBox="1"/>
      </xdr:nvSpPr>
      <xdr:spPr>
        <a:xfrm>
          <a:off x="16370300" y="1649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75831</xdr:rowOff>
    </xdr:from>
    <xdr:to>
      <xdr:col>81</xdr:col>
      <xdr:colOff>101600</xdr:colOff>
      <xdr:row>97</xdr:row>
      <xdr:rowOff>5981</xdr:rowOff>
    </xdr:to>
    <xdr:sp macro="" textlink="">
      <xdr:nvSpPr>
        <xdr:cNvPr id="711" name="楕円 710"/>
        <xdr:cNvSpPr/>
      </xdr:nvSpPr>
      <xdr:spPr>
        <a:xfrm>
          <a:off x="15430500" y="1653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168558</xdr:rowOff>
    </xdr:from>
    <xdr:ext cx="534377" cy="259045"/>
    <xdr:sp macro="" textlink="">
      <xdr:nvSpPr>
        <xdr:cNvPr id="712" name="テキスト ボックス 711"/>
        <xdr:cNvSpPr txBox="1"/>
      </xdr:nvSpPr>
      <xdr:spPr>
        <a:xfrm>
          <a:off x="15214111" y="1662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91593</xdr:rowOff>
    </xdr:from>
    <xdr:to>
      <xdr:col>76</xdr:col>
      <xdr:colOff>165100</xdr:colOff>
      <xdr:row>97</xdr:row>
      <xdr:rowOff>21743</xdr:rowOff>
    </xdr:to>
    <xdr:sp macro="" textlink="">
      <xdr:nvSpPr>
        <xdr:cNvPr id="713" name="楕円 712"/>
        <xdr:cNvSpPr/>
      </xdr:nvSpPr>
      <xdr:spPr>
        <a:xfrm>
          <a:off x="14541500" y="1655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12870</xdr:rowOff>
    </xdr:from>
    <xdr:ext cx="534377" cy="259045"/>
    <xdr:sp macro="" textlink="">
      <xdr:nvSpPr>
        <xdr:cNvPr id="714" name="テキスト ボックス 713"/>
        <xdr:cNvSpPr txBox="1"/>
      </xdr:nvSpPr>
      <xdr:spPr>
        <a:xfrm>
          <a:off x="14325111" y="1664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66853</xdr:rowOff>
    </xdr:from>
    <xdr:to>
      <xdr:col>72</xdr:col>
      <xdr:colOff>38100</xdr:colOff>
      <xdr:row>96</xdr:row>
      <xdr:rowOff>168453</xdr:rowOff>
    </xdr:to>
    <xdr:sp macro="" textlink="">
      <xdr:nvSpPr>
        <xdr:cNvPr id="715" name="楕円 714"/>
        <xdr:cNvSpPr/>
      </xdr:nvSpPr>
      <xdr:spPr>
        <a:xfrm>
          <a:off x="13652500" y="1652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159580</xdr:rowOff>
    </xdr:from>
    <xdr:ext cx="534377" cy="259045"/>
    <xdr:sp macro="" textlink="">
      <xdr:nvSpPr>
        <xdr:cNvPr id="716" name="テキスト ボックス 715"/>
        <xdr:cNvSpPr txBox="1"/>
      </xdr:nvSpPr>
      <xdr:spPr>
        <a:xfrm>
          <a:off x="13436111" y="166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46089</xdr:rowOff>
    </xdr:from>
    <xdr:to>
      <xdr:col>67</xdr:col>
      <xdr:colOff>101600</xdr:colOff>
      <xdr:row>96</xdr:row>
      <xdr:rowOff>147689</xdr:rowOff>
    </xdr:to>
    <xdr:sp macro="" textlink="">
      <xdr:nvSpPr>
        <xdr:cNvPr id="717" name="楕円 716"/>
        <xdr:cNvSpPr/>
      </xdr:nvSpPr>
      <xdr:spPr>
        <a:xfrm>
          <a:off x="12763500" y="1650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138816</xdr:rowOff>
    </xdr:from>
    <xdr:ext cx="534377" cy="259045"/>
    <xdr:sp macro="" textlink="">
      <xdr:nvSpPr>
        <xdr:cNvPr id="718" name="テキスト ボックス 717"/>
        <xdr:cNvSpPr txBox="1"/>
      </xdr:nvSpPr>
      <xdr:spPr>
        <a:xfrm>
          <a:off x="12547111" y="1659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36159</xdr:rowOff>
    </xdr:from>
    <xdr:to>
      <xdr:col>112</xdr:col>
      <xdr:colOff>38100</xdr:colOff>
      <xdr:row>39</xdr:row>
      <xdr:rowOff>137759</xdr:rowOff>
    </xdr:to>
    <xdr:sp macro="" textlink="">
      <xdr:nvSpPr>
        <xdr:cNvPr id="753" name="フローチャート: 判断 752"/>
        <xdr:cNvSpPr/>
      </xdr:nvSpPr>
      <xdr:spPr>
        <a:xfrm>
          <a:off x="21272500" y="67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154286</xdr:rowOff>
    </xdr:from>
    <xdr:ext cx="313932" cy="259045"/>
    <xdr:sp macro="" textlink="">
      <xdr:nvSpPr>
        <xdr:cNvPr id="754" name="テキスト ボックス 753"/>
        <xdr:cNvSpPr txBox="1"/>
      </xdr:nvSpPr>
      <xdr:spPr>
        <a:xfrm>
          <a:off x="21166333" y="6497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33546</xdr:rowOff>
    </xdr:from>
    <xdr:to>
      <xdr:col>107</xdr:col>
      <xdr:colOff>101600</xdr:colOff>
      <xdr:row>39</xdr:row>
      <xdr:rowOff>135146</xdr:rowOff>
    </xdr:to>
    <xdr:sp macro="" textlink="">
      <xdr:nvSpPr>
        <xdr:cNvPr id="756" name="フローチャート: 判断 755"/>
        <xdr:cNvSpPr/>
      </xdr:nvSpPr>
      <xdr:spPr>
        <a:xfrm>
          <a:off x="20383500" y="672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151673</xdr:rowOff>
    </xdr:from>
    <xdr:ext cx="313932" cy="259045"/>
    <xdr:sp macro="" textlink="">
      <xdr:nvSpPr>
        <xdr:cNvPr id="757" name="テキスト ボックス 756"/>
        <xdr:cNvSpPr txBox="1"/>
      </xdr:nvSpPr>
      <xdr:spPr>
        <a:xfrm>
          <a:off x="20277333" y="6495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33546</xdr:rowOff>
    </xdr:from>
    <xdr:to>
      <xdr:col>102</xdr:col>
      <xdr:colOff>165100</xdr:colOff>
      <xdr:row>39</xdr:row>
      <xdr:rowOff>135146</xdr:rowOff>
    </xdr:to>
    <xdr:sp macro="" textlink="">
      <xdr:nvSpPr>
        <xdr:cNvPr id="759" name="フローチャート: 判断 758"/>
        <xdr:cNvSpPr/>
      </xdr:nvSpPr>
      <xdr:spPr>
        <a:xfrm>
          <a:off x="19494500" y="672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151673</xdr:rowOff>
    </xdr:from>
    <xdr:ext cx="313932" cy="259045"/>
    <xdr:sp macro="" textlink="">
      <xdr:nvSpPr>
        <xdr:cNvPr id="760" name="テキスト ボックス 759"/>
        <xdr:cNvSpPr txBox="1"/>
      </xdr:nvSpPr>
      <xdr:spPr>
        <a:xfrm>
          <a:off x="19388333" y="6495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11176</xdr:rowOff>
    </xdr:from>
    <xdr:to>
      <xdr:col>98</xdr:col>
      <xdr:colOff>38100</xdr:colOff>
      <xdr:row>39</xdr:row>
      <xdr:rowOff>112776</xdr:rowOff>
    </xdr:to>
    <xdr:sp macro="" textlink="">
      <xdr:nvSpPr>
        <xdr:cNvPr id="761" name="フローチャート: 判断 760"/>
        <xdr:cNvSpPr/>
      </xdr:nvSpPr>
      <xdr:spPr>
        <a:xfrm>
          <a:off x="18605500" y="669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129303</xdr:rowOff>
    </xdr:from>
    <xdr:ext cx="378565" cy="259045"/>
    <xdr:sp macro="" textlink="">
      <xdr:nvSpPr>
        <xdr:cNvPr id="762" name="テキスト ボックス 761"/>
        <xdr:cNvSpPr txBox="1"/>
      </xdr:nvSpPr>
      <xdr:spPr>
        <a:xfrm>
          <a:off x="18467017" y="6472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住民一人あたりの民生費のコストが類似団体平均のおよそ</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倍と著しく高額である。令和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年度決算においては決算総額の</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46.6</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％が民生費からの支出となっている。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また、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民生費</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のうち</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児童福祉行政に要する経費である児童福祉費が年々増加しており、令和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年度決算でも前年比＋</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％となっている。特に障がい児通所給付費は今後も</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増え続ける見込みであり、支出抑制が困難なものとなっている。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また、衛生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費</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が住民一人あたり</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14,898</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円増加しているのは</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新型コロナウイルスワクチン接種事業費、汚泥再生処理センター建設費、火葬炉改修費の増が主な要因である。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福岡県直方市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地方交付税（＋</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323</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円）及び地方消費税交付金（＋</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107</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円）が増額</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となったことで実質</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収支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億円の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増、標準財政規模に占める割合では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7.02</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ポイントの増となり、実質収支は大幅に改善し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た。</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これにより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取崩しを回避できたため、残高は前年度とほぼ同水準で推移している。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中長期的には</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赤字</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となることが予想されるため、事務事業の見直し・統廃合や公債費の抑制など歳出の合理化を推進し、健全な行財政運営に努めていく。</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福岡県直方市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国民健康保険特別会計については、新型コロナウイルス感染症の影響による受診控えなどもあり、令和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以降</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黒字決算となっている。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しかし、被保険者数の減少に伴い国民健康保険税も減収となる一方で、再び赤字となる可能性も孕んでいる。一方、水道事業は令和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の剰余額</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19.2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と</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、例年</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円を超える剰余額を出しており、安定した財政運営となっている。全会計連結では、今後数年は水道事業の黒字を超過するほどの赤字が発生することはないと見込んでいるが、今後も実質赤字比率を算出することのないように、健全な財政の運営に努め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c r="B2" s="179" t="s">
        <v>81</v>
      </c>
      <c r="C2" s="179"/>
      <c r="D2" s="180"/>
    </row>
    <row r="3" spans="1:119" ht="18.75" customHeight="1" thickBot="1">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31665200</v>
      </c>
      <c r="BO4" s="488"/>
      <c r="BP4" s="488"/>
      <c r="BQ4" s="488"/>
      <c r="BR4" s="488"/>
      <c r="BS4" s="488"/>
      <c r="BT4" s="488"/>
      <c r="BU4" s="489"/>
      <c r="BV4" s="487">
        <v>36007118</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14.4</v>
      </c>
      <c r="CU4" s="628"/>
      <c r="CV4" s="628"/>
      <c r="CW4" s="628"/>
      <c r="CX4" s="628"/>
      <c r="CY4" s="628"/>
      <c r="CZ4" s="628"/>
      <c r="DA4" s="629"/>
      <c r="DB4" s="627">
        <v>7.4</v>
      </c>
      <c r="DC4" s="628"/>
      <c r="DD4" s="628"/>
      <c r="DE4" s="628"/>
      <c r="DF4" s="628"/>
      <c r="DG4" s="628"/>
      <c r="DH4" s="628"/>
      <c r="DI4" s="629"/>
    </row>
    <row r="5" spans="1:119" ht="18.75" customHeight="1">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29542604</v>
      </c>
      <c r="BO5" s="459"/>
      <c r="BP5" s="459"/>
      <c r="BQ5" s="459"/>
      <c r="BR5" s="459"/>
      <c r="BS5" s="459"/>
      <c r="BT5" s="459"/>
      <c r="BU5" s="460"/>
      <c r="BV5" s="458">
        <v>34317967</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87.7</v>
      </c>
      <c r="CU5" s="456"/>
      <c r="CV5" s="456"/>
      <c r="CW5" s="456"/>
      <c r="CX5" s="456"/>
      <c r="CY5" s="456"/>
      <c r="CZ5" s="456"/>
      <c r="DA5" s="457"/>
      <c r="DB5" s="455">
        <v>92.6</v>
      </c>
      <c r="DC5" s="456"/>
      <c r="DD5" s="456"/>
      <c r="DE5" s="456"/>
      <c r="DF5" s="456"/>
      <c r="DG5" s="456"/>
      <c r="DH5" s="456"/>
      <c r="DI5" s="457"/>
    </row>
    <row r="6" spans="1:119" ht="18.75" customHeight="1">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2122596</v>
      </c>
      <c r="BO6" s="459"/>
      <c r="BP6" s="459"/>
      <c r="BQ6" s="459"/>
      <c r="BR6" s="459"/>
      <c r="BS6" s="459"/>
      <c r="BT6" s="459"/>
      <c r="BU6" s="460"/>
      <c r="BV6" s="458">
        <v>1689151</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93</v>
      </c>
      <c r="CU6" s="602"/>
      <c r="CV6" s="602"/>
      <c r="CW6" s="602"/>
      <c r="CX6" s="602"/>
      <c r="CY6" s="602"/>
      <c r="CZ6" s="602"/>
      <c r="DA6" s="603"/>
      <c r="DB6" s="601">
        <v>97.2</v>
      </c>
      <c r="DC6" s="602"/>
      <c r="DD6" s="602"/>
      <c r="DE6" s="602"/>
      <c r="DF6" s="602"/>
      <c r="DG6" s="602"/>
      <c r="DH6" s="602"/>
      <c r="DI6" s="603"/>
    </row>
    <row r="7" spans="1:119" ht="18.75" customHeight="1">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102</v>
      </c>
      <c r="AV7" s="517"/>
      <c r="AW7" s="517"/>
      <c r="AX7" s="517"/>
      <c r="AY7" s="472" t="s">
        <v>106</v>
      </c>
      <c r="AZ7" s="473"/>
      <c r="BA7" s="473"/>
      <c r="BB7" s="473"/>
      <c r="BC7" s="473"/>
      <c r="BD7" s="473"/>
      <c r="BE7" s="473"/>
      <c r="BF7" s="473"/>
      <c r="BG7" s="473"/>
      <c r="BH7" s="473"/>
      <c r="BI7" s="473"/>
      <c r="BJ7" s="473"/>
      <c r="BK7" s="473"/>
      <c r="BL7" s="473"/>
      <c r="BM7" s="474"/>
      <c r="BN7" s="458">
        <v>120945</v>
      </c>
      <c r="BO7" s="459"/>
      <c r="BP7" s="459"/>
      <c r="BQ7" s="459"/>
      <c r="BR7" s="459"/>
      <c r="BS7" s="459"/>
      <c r="BT7" s="459"/>
      <c r="BU7" s="460"/>
      <c r="BV7" s="458">
        <v>676306</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13875216</v>
      </c>
      <c r="CU7" s="459"/>
      <c r="CV7" s="459"/>
      <c r="CW7" s="459"/>
      <c r="CX7" s="459"/>
      <c r="CY7" s="459"/>
      <c r="CZ7" s="459"/>
      <c r="DA7" s="460"/>
      <c r="DB7" s="458">
        <v>13662607</v>
      </c>
      <c r="DC7" s="459"/>
      <c r="DD7" s="459"/>
      <c r="DE7" s="459"/>
      <c r="DF7" s="459"/>
      <c r="DG7" s="459"/>
      <c r="DH7" s="459"/>
      <c r="DI7" s="460"/>
    </row>
    <row r="8" spans="1:119" ht="18.75" customHeight="1" thickBot="1">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2001651</v>
      </c>
      <c r="BO8" s="459"/>
      <c r="BP8" s="459"/>
      <c r="BQ8" s="459"/>
      <c r="BR8" s="459"/>
      <c r="BS8" s="459"/>
      <c r="BT8" s="459"/>
      <c r="BU8" s="460"/>
      <c r="BV8" s="458">
        <v>1012845</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0.56000000000000005</v>
      </c>
      <c r="CU8" s="562"/>
      <c r="CV8" s="562"/>
      <c r="CW8" s="562"/>
      <c r="CX8" s="562"/>
      <c r="CY8" s="562"/>
      <c r="CZ8" s="562"/>
      <c r="DA8" s="563"/>
      <c r="DB8" s="561">
        <v>0.56000000000000005</v>
      </c>
      <c r="DC8" s="562"/>
      <c r="DD8" s="562"/>
      <c r="DE8" s="562"/>
      <c r="DF8" s="562"/>
      <c r="DG8" s="562"/>
      <c r="DH8" s="562"/>
      <c r="DI8" s="563"/>
    </row>
    <row r="9" spans="1:119" ht="18.75" customHeight="1" thickBot="1">
      <c r="A9" s="178"/>
      <c r="B9" s="590" t="s">
        <v>112</v>
      </c>
      <c r="C9" s="591"/>
      <c r="D9" s="591"/>
      <c r="E9" s="591"/>
      <c r="F9" s="591"/>
      <c r="G9" s="591"/>
      <c r="H9" s="591"/>
      <c r="I9" s="591"/>
      <c r="J9" s="591"/>
      <c r="K9" s="509"/>
      <c r="L9" s="592" t="s">
        <v>113</v>
      </c>
      <c r="M9" s="593"/>
      <c r="N9" s="593"/>
      <c r="O9" s="593"/>
      <c r="P9" s="593"/>
      <c r="Q9" s="594"/>
      <c r="R9" s="595">
        <v>56212</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102</v>
      </c>
      <c r="AV9" s="517"/>
      <c r="AW9" s="517"/>
      <c r="AX9" s="517"/>
      <c r="AY9" s="472" t="s">
        <v>116</v>
      </c>
      <c r="AZ9" s="473"/>
      <c r="BA9" s="473"/>
      <c r="BB9" s="473"/>
      <c r="BC9" s="473"/>
      <c r="BD9" s="473"/>
      <c r="BE9" s="473"/>
      <c r="BF9" s="473"/>
      <c r="BG9" s="473"/>
      <c r="BH9" s="473"/>
      <c r="BI9" s="473"/>
      <c r="BJ9" s="473"/>
      <c r="BK9" s="473"/>
      <c r="BL9" s="473"/>
      <c r="BM9" s="474"/>
      <c r="BN9" s="458">
        <v>988806</v>
      </c>
      <c r="BO9" s="459"/>
      <c r="BP9" s="459"/>
      <c r="BQ9" s="459"/>
      <c r="BR9" s="459"/>
      <c r="BS9" s="459"/>
      <c r="BT9" s="459"/>
      <c r="BU9" s="460"/>
      <c r="BV9" s="458">
        <v>900192</v>
      </c>
      <c r="BW9" s="459"/>
      <c r="BX9" s="459"/>
      <c r="BY9" s="459"/>
      <c r="BZ9" s="459"/>
      <c r="CA9" s="459"/>
      <c r="CB9" s="459"/>
      <c r="CC9" s="460"/>
      <c r="CD9" s="498" t="s">
        <v>117</v>
      </c>
      <c r="CE9" s="418"/>
      <c r="CF9" s="418"/>
      <c r="CG9" s="418"/>
      <c r="CH9" s="418"/>
      <c r="CI9" s="418"/>
      <c r="CJ9" s="418"/>
      <c r="CK9" s="418"/>
      <c r="CL9" s="418"/>
      <c r="CM9" s="418"/>
      <c r="CN9" s="418"/>
      <c r="CO9" s="418"/>
      <c r="CP9" s="418"/>
      <c r="CQ9" s="418"/>
      <c r="CR9" s="418"/>
      <c r="CS9" s="499"/>
      <c r="CT9" s="455">
        <v>10.6</v>
      </c>
      <c r="CU9" s="456"/>
      <c r="CV9" s="456"/>
      <c r="CW9" s="456"/>
      <c r="CX9" s="456"/>
      <c r="CY9" s="456"/>
      <c r="CZ9" s="456"/>
      <c r="DA9" s="457"/>
      <c r="DB9" s="455">
        <v>11.3</v>
      </c>
      <c r="DC9" s="456"/>
      <c r="DD9" s="456"/>
      <c r="DE9" s="456"/>
      <c r="DF9" s="456"/>
      <c r="DG9" s="456"/>
      <c r="DH9" s="456"/>
      <c r="DI9" s="457"/>
    </row>
    <row r="10" spans="1:119" ht="18.75" customHeight="1" thickBot="1">
      <c r="A10" s="178"/>
      <c r="B10" s="590"/>
      <c r="C10" s="591"/>
      <c r="D10" s="591"/>
      <c r="E10" s="591"/>
      <c r="F10" s="591"/>
      <c r="G10" s="591"/>
      <c r="H10" s="591"/>
      <c r="I10" s="591"/>
      <c r="J10" s="591"/>
      <c r="K10" s="509"/>
      <c r="L10" s="414" t="s">
        <v>118</v>
      </c>
      <c r="M10" s="415"/>
      <c r="N10" s="415"/>
      <c r="O10" s="415"/>
      <c r="P10" s="415"/>
      <c r="Q10" s="416"/>
      <c r="R10" s="411">
        <v>57146</v>
      </c>
      <c r="S10" s="412"/>
      <c r="T10" s="412"/>
      <c r="U10" s="412"/>
      <c r="V10" s="471"/>
      <c r="W10" s="599"/>
      <c r="X10" s="409"/>
      <c r="Y10" s="409"/>
      <c r="Z10" s="409"/>
      <c r="AA10" s="409"/>
      <c r="AB10" s="409"/>
      <c r="AC10" s="409"/>
      <c r="AD10" s="409"/>
      <c r="AE10" s="409"/>
      <c r="AF10" s="409"/>
      <c r="AG10" s="409"/>
      <c r="AH10" s="409"/>
      <c r="AI10" s="409"/>
      <c r="AJ10" s="409"/>
      <c r="AK10" s="409"/>
      <c r="AL10" s="600"/>
      <c r="AM10" s="515" t="s">
        <v>119</v>
      </c>
      <c r="AN10" s="415"/>
      <c r="AO10" s="415"/>
      <c r="AP10" s="415"/>
      <c r="AQ10" s="415"/>
      <c r="AR10" s="415"/>
      <c r="AS10" s="415"/>
      <c r="AT10" s="416"/>
      <c r="AU10" s="516" t="s">
        <v>94</v>
      </c>
      <c r="AV10" s="517"/>
      <c r="AW10" s="517"/>
      <c r="AX10" s="517"/>
      <c r="AY10" s="472" t="s">
        <v>120</v>
      </c>
      <c r="AZ10" s="473"/>
      <c r="BA10" s="473"/>
      <c r="BB10" s="473"/>
      <c r="BC10" s="473"/>
      <c r="BD10" s="473"/>
      <c r="BE10" s="473"/>
      <c r="BF10" s="473"/>
      <c r="BG10" s="473"/>
      <c r="BH10" s="473"/>
      <c r="BI10" s="473"/>
      <c r="BJ10" s="473"/>
      <c r="BK10" s="473"/>
      <c r="BL10" s="473"/>
      <c r="BM10" s="474"/>
      <c r="BN10" s="458">
        <v>9746</v>
      </c>
      <c r="BO10" s="459"/>
      <c r="BP10" s="459"/>
      <c r="BQ10" s="459"/>
      <c r="BR10" s="459"/>
      <c r="BS10" s="459"/>
      <c r="BT10" s="459"/>
      <c r="BU10" s="460"/>
      <c r="BV10" s="458">
        <v>4307</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94</v>
      </c>
      <c r="AV11" s="517"/>
      <c r="AW11" s="517"/>
      <c r="AX11" s="517"/>
      <c r="AY11" s="472" t="s">
        <v>125</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128</v>
      </c>
      <c r="DC11" s="562"/>
      <c r="DD11" s="562"/>
      <c r="DE11" s="562"/>
      <c r="DF11" s="562"/>
      <c r="DG11" s="562"/>
      <c r="DH11" s="562"/>
      <c r="DI11" s="563"/>
    </row>
    <row r="12" spans="1:119" ht="18.75" customHeight="1">
      <c r="A12" s="178"/>
      <c r="B12" s="564" t="s">
        <v>129</v>
      </c>
      <c r="C12" s="565"/>
      <c r="D12" s="565"/>
      <c r="E12" s="565"/>
      <c r="F12" s="565"/>
      <c r="G12" s="565"/>
      <c r="H12" s="565"/>
      <c r="I12" s="565"/>
      <c r="J12" s="565"/>
      <c r="K12" s="566"/>
      <c r="L12" s="573" t="s">
        <v>130</v>
      </c>
      <c r="M12" s="574"/>
      <c r="N12" s="574"/>
      <c r="O12" s="574"/>
      <c r="P12" s="574"/>
      <c r="Q12" s="575"/>
      <c r="R12" s="576">
        <v>55941</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134</v>
      </c>
      <c r="AV12" s="517"/>
      <c r="AW12" s="517"/>
      <c r="AX12" s="517"/>
      <c r="AY12" s="472" t="s">
        <v>135</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137</v>
      </c>
      <c r="CU12" s="562"/>
      <c r="CV12" s="562"/>
      <c r="CW12" s="562"/>
      <c r="CX12" s="562"/>
      <c r="CY12" s="562"/>
      <c r="CZ12" s="562"/>
      <c r="DA12" s="563"/>
      <c r="DB12" s="561" t="s">
        <v>138</v>
      </c>
      <c r="DC12" s="562"/>
      <c r="DD12" s="562"/>
      <c r="DE12" s="562"/>
      <c r="DF12" s="562"/>
      <c r="DG12" s="562"/>
      <c r="DH12" s="562"/>
      <c r="DI12" s="563"/>
    </row>
    <row r="13" spans="1:119" ht="18.75" customHeight="1">
      <c r="A13" s="178"/>
      <c r="B13" s="567"/>
      <c r="C13" s="568"/>
      <c r="D13" s="568"/>
      <c r="E13" s="568"/>
      <c r="F13" s="568"/>
      <c r="G13" s="568"/>
      <c r="H13" s="568"/>
      <c r="I13" s="568"/>
      <c r="J13" s="568"/>
      <c r="K13" s="569"/>
      <c r="L13" s="187"/>
      <c r="M13" s="542" t="s">
        <v>139</v>
      </c>
      <c r="N13" s="543"/>
      <c r="O13" s="543"/>
      <c r="P13" s="543"/>
      <c r="Q13" s="544"/>
      <c r="R13" s="545">
        <v>55369</v>
      </c>
      <c r="S13" s="546"/>
      <c r="T13" s="546"/>
      <c r="U13" s="546"/>
      <c r="V13" s="547"/>
      <c r="W13" s="548" t="s">
        <v>140</v>
      </c>
      <c r="X13" s="444"/>
      <c r="Y13" s="444"/>
      <c r="Z13" s="444"/>
      <c r="AA13" s="444"/>
      <c r="AB13" s="445"/>
      <c r="AC13" s="411">
        <v>356</v>
      </c>
      <c r="AD13" s="412"/>
      <c r="AE13" s="412"/>
      <c r="AF13" s="412"/>
      <c r="AG13" s="413"/>
      <c r="AH13" s="411">
        <v>426</v>
      </c>
      <c r="AI13" s="412"/>
      <c r="AJ13" s="412"/>
      <c r="AK13" s="412"/>
      <c r="AL13" s="471"/>
      <c r="AM13" s="515" t="s">
        <v>141</v>
      </c>
      <c r="AN13" s="415"/>
      <c r="AO13" s="415"/>
      <c r="AP13" s="415"/>
      <c r="AQ13" s="415"/>
      <c r="AR13" s="415"/>
      <c r="AS13" s="415"/>
      <c r="AT13" s="416"/>
      <c r="AU13" s="516" t="s">
        <v>142</v>
      </c>
      <c r="AV13" s="517"/>
      <c r="AW13" s="517"/>
      <c r="AX13" s="517"/>
      <c r="AY13" s="472" t="s">
        <v>143</v>
      </c>
      <c r="AZ13" s="473"/>
      <c r="BA13" s="473"/>
      <c r="BB13" s="473"/>
      <c r="BC13" s="473"/>
      <c r="BD13" s="473"/>
      <c r="BE13" s="473"/>
      <c r="BF13" s="473"/>
      <c r="BG13" s="473"/>
      <c r="BH13" s="473"/>
      <c r="BI13" s="473"/>
      <c r="BJ13" s="473"/>
      <c r="BK13" s="473"/>
      <c r="BL13" s="473"/>
      <c r="BM13" s="474"/>
      <c r="BN13" s="458">
        <v>998552</v>
      </c>
      <c r="BO13" s="459"/>
      <c r="BP13" s="459"/>
      <c r="BQ13" s="459"/>
      <c r="BR13" s="459"/>
      <c r="BS13" s="459"/>
      <c r="BT13" s="459"/>
      <c r="BU13" s="460"/>
      <c r="BV13" s="458">
        <v>904499</v>
      </c>
      <c r="BW13" s="459"/>
      <c r="BX13" s="459"/>
      <c r="BY13" s="459"/>
      <c r="BZ13" s="459"/>
      <c r="CA13" s="459"/>
      <c r="CB13" s="459"/>
      <c r="CC13" s="460"/>
      <c r="CD13" s="498" t="s">
        <v>144</v>
      </c>
      <c r="CE13" s="418"/>
      <c r="CF13" s="418"/>
      <c r="CG13" s="418"/>
      <c r="CH13" s="418"/>
      <c r="CI13" s="418"/>
      <c r="CJ13" s="418"/>
      <c r="CK13" s="418"/>
      <c r="CL13" s="418"/>
      <c r="CM13" s="418"/>
      <c r="CN13" s="418"/>
      <c r="CO13" s="418"/>
      <c r="CP13" s="418"/>
      <c r="CQ13" s="418"/>
      <c r="CR13" s="418"/>
      <c r="CS13" s="499"/>
      <c r="CT13" s="455">
        <v>5.8</v>
      </c>
      <c r="CU13" s="456"/>
      <c r="CV13" s="456"/>
      <c r="CW13" s="456"/>
      <c r="CX13" s="456"/>
      <c r="CY13" s="456"/>
      <c r="CZ13" s="456"/>
      <c r="DA13" s="457"/>
      <c r="DB13" s="455">
        <v>5.5</v>
      </c>
      <c r="DC13" s="456"/>
      <c r="DD13" s="456"/>
      <c r="DE13" s="456"/>
      <c r="DF13" s="456"/>
      <c r="DG13" s="456"/>
      <c r="DH13" s="456"/>
      <c r="DI13" s="457"/>
    </row>
    <row r="14" spans="1:119" ht="18.75" customHeight="1" thickBot="1">
      <c r="A14" s="178"/>
      <c r="B14" s="567"/>
      <c r="C14" s="568"/>
      <c r="D14" s="568"/>
      <c r="E14" s="568"/>
      <c r="F14" s="568"/>
      <c r="G14" s="568"/>
      <c r="H14" s="568"/>
      <c r="I14" s="568"/>
      <c r="J14" s="568"/>
      <c r="K14" s="569"/>
      <c r="L14" s="532" t="s">
        <v>145</v>
      </c>
      <c r="M14" s="585"/>
      <c r="N14" s="585"/>
      <c r="O14" s="585"/>
      <c r="P14" s="585"/>
      <c r="Q14" s="586"/>
      <c r="R14" s="545">
        <v>56240</v>
      </c>
      <c r="S14" s="546"/>
      <c r="T14" s="546"/>
      <c r="U14" s="546"/>
      <c r="V14" s="547"/>
      <c r="W14" s="549"/>
      <c r="X14" s="447"/>
      <c r="Y14" s="447"/>
      <c r="Z14" s="447"/>
      <c r="AA14" s="447"/>
      <c r="AB14" s="448"/>
      <c r="AC14" s="538">
        <v>1.7</v>
      </c>
      <c r="AD14" s="539"/>
      <c r="AE14" s="539"/>
      <c r="AF14" s="539"/>
      <c r="AG14" s="540"/>
      <c r="AH14" s="538">
        <v>1.9</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146</v>
      </c>
      <c r="CE14" s="496"/>
      <c r="CF14" s="496"/>
      <c r="CG14" s="496"/>
      <c r="CH14" s="496"/>
      <c r="CI14" s="496"/>
      <c r="CJ14" s="496"/>
      <c r="CK14" s="496"/>
      <c r="CL14" s="496"/>
      <c r="CM14" s="496"/>
      <c r="CN14" s="496"/>
      <c r="CO14" s="496"/>
      <c r="CP14" s="496"/>
      <c r="CQ14" s="496"/>
      <c r="CR14" s="496"/>
      <c r="CS14" s="497"/>
      <c r="CT14" s="555">
        <v>61.8</v>
      </c>
      <c r="CU14" s="556"/>
      <c r="CV14" s="556"/>
      <c r="CW14" s="556"/>
      <c r="CX14" s="556"/>
      <c r="CY14" s="556"/>
      <c r="CZ14" s="556"/>
      <c r="DA14" s="557"/>
      <c r="DB14" s="555">
        <v>59</v>
      </c>
      <c r="DC14" s="556"/>
      <c r="DD14" s="556"/>
      <c r="DE14" s="556"/>
      <c r="DF14" s="556"/>
      <c r="DG14" s="556"/>
      <c r="DH14" s="556"/>
      <c r="DI14" s="557"/>
    </row>
    <row r="15" spans="1:119" ht="18.75" customHeight="1">
      <c r="A15" s="178"/>
      <c r="B15" s="567"/>
      <c r="C15" s="568"/>
      <c r="D15" s="568"/>
      <c r="E15" s="568"/>
      <c r="F15" s="568"/>
      <c r="G15" s="568"/>
      <c r="H15" s="568"/>
      <c r="I15" s="568"/>
      <c r="J15" s="568"/>
      <c r="K15" s="569"/>
      <c r="L15" s="187"/>
      <c r="M15" s="542" t="s">
        <v>147</v>
      </c>
      <c r="N15" s="543"/>
      <c r="O15" s="543"/>
      <c r="P15" s="543"/>
      <c r="Q15" s="544"/>
      <c r="R15" s="545">
        <v>55671</v>
      </c>
      <c r="S15" s="546"/>
      <c r="T15" s="546"/>
      <c r="U15" s="546"/>
      <c r="V15" s="547"/>
      <c r="W15" s="548" t="s">
        <v>148</v>
      </c>
      <c r="X15" s="444"/>
      <c r="Y15" s="444"/>
      <c r="Z15" s="444"/>
      <c r="AA15" s="444"/>
      <c r="AB15" s="445"/>
      <c r="AC15" s="411">
        <v>5806</v>
      </c>
      <c r="AD15" s="412"/>
      <c r="AE15" s="412"/>
      <c r="AF15" s="412"/>
      <c r="AG15" s="413"/>
      <c r="AH15" s="411">
        <v>6590</v>
      </c>
      <c r="AI15" s="412"/>
      <c r="AJ15" s="412"/>
      <c r="AK15" s="412"/>
      <c r="AL15" s="471"/>
      <c r="AM15" s="515"/>
      <c r="AN15" s="415"/>
      <c r="AO15" s="415"/>
      <c r="AP15" s="415"/>
      <c r="AQ15" s="415"/>
      <c r="AR15" s="415"/>
      <c r="AS15" s="415"/>
      <c r="AT15" s="416"/>
      <c r="AU15" s="516"/>
      <c r="AV15" s="517"/>
      <c r="AW15" s="517"/>
      <c r="AX15" s="517"/>
      <c r="AY15" s="484" t="s">
        <v>149</v>
      </c>
      <c r="AZ15" s="485"/>
      <c r="BA15" s="485"/>
      <c r="BB15" s="485"/>
      <c r="BC15" s="485"/>
      <c r="BD15" s="485"/>
      <c r="BE15" s="485"/>
      <c r="BF15" s="485"/>
      <c r="BG15" s="485"/>
      <c r="BH15" s="485"/>
      <c r="BI15" s="485"/>
      <c r="BJ15" s="485"/>
      <c r="BK15" s="485"/>
      <c r="BL15" s="485"/>
      <c r="BM15" s="486"/>
      <c r="BN15" s="487">
        <v>6230835</v>
      </c>
      <c r="BO15" s="488"/>
      <c r="BP15" s="488"/>
      <c r="BQ15" s="488"/>
      <c r="BR15" s="488"/>
      <c r="BS15" s="488"/>
      <c r="BT15" s="488"/>
      <c r="BU15" s="489"/>
      <c r="BV15" s="487">
        <v>6444963</v>
      </c>
      <c r="BW15" s="488"/>
      <c r="BX15" s="488"/>
      <c r="BY15" s="488"/>
      <c r="BZ15" s="488"/>
      <c r="CA15" s="488"/>
      <c r="CB15" s="488"/>
      <c r="CC15" s="489"/>
      <c r="CD15" s="558" t="s">
        <v>150</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c r="A16" s="178"/>
      <c r="B16" s="567"/>
      <c r="C16" s="568"/>
      <c r="D16" s="568"/>
      <c r="E16" s="568"/>
      <c r="F16" s="568"/>
      <c r="G16" s="568"/>
      <c r="H16" s="568"/>
      <c r="I16" s="568"/>
      <c r="J16" s="568"/>
      <c r="K16" s="569"/>
      <c r="L16" s="532" t="s">
        <v>151</v>
      </c>
      <c r="M16" s="533"/>
      <c r="N16" s="533"/>
      <c r="O16" s="533"/>
      <c r="P16" s="533"/>
      <c r="Q16" s="534"/>
      <c r="R16" s="535" t="s">
        <v>152</v>
      </c>
      <c r="S16" s="536"/>
      <c r="T16" s="536"/>
      <c r="U16" s="536"/>
      <c r="V16" s="537"/>
      <c r="W16" s="549"/>
      <c r="X16" s="447"/>
      <c r="Y16" s="447"/>
      <c r="Z16" s="447"/>
      <c r="AA16" s="447"/>
      <c r="AB16" s="448"/>
      <c r="AC16" s="538">
        <v>28.1</v>
      </c>
      <c r="AD16" s="539"/>
      <c r="AE16" s="539"/>
      <c r="AF16" s="539"/>
      <c r="AG16" s="540"/>
      <c r="AH16" s="538">
        <v>29.2</v>
      </c>
      <c r="AI16" s="539"/>
      <c r="AJ16" s="539"/>
      <c r="AK16" s="539"/>
      <c r="AL16" s="541"/>
      <c r="AM16" s="515"/>
      <c r="AN16" s="415"/>
      <c r="AO16" s="415"/>
      <c r="AP16" s="415"/>
      <c r="AQ16" s="415"/>
      <c r="AR16" s="415"/>
      <c r="AS16" s="415"/>
      <c r="AT16" s="416"/>
      <c r="AU16" s="516"/>
      <c r="AV16" s="517"/>
      <c r="AW16" s="517"/>
      <c r="AX16" s="517"/>
      <c r="AY16" s="472" t="s">
        <v>153</v>
      </c>
      <c r="AZ16" s="473"/>
      <c r="BA16" s="473"/>
      <c r="BB16" s="473"/>
      <c r="BC16" s="473"/>
      <c r="BD16" s="473"/>
      <c r="BE16" s="473"/>
      <c r="BF16" s="473"/>
      <c r="BG16" s="473"/>
      <c r="BH16" s="473"/>
      <c r="BI16" s="473"/>
      <c r="BJ16" s="473"/>
      <c r="BK16" s="473"/>
      <c r="BL16" s="473"/>
      <c r="BM16" s="474"/>
      <c r="BN16" s="458">
        <v>11437673</v>
      </c>
      <c r="BO16" s="459"/>
      <c r="BP16" s="459"/>
      <c r="BQ16" s="459"/>
      <c r="BR16" s="459"/>
      <c r="BS16" s="459"/>
      <c r="BT16" s="459"/>
      <c r="BU16" s="460"/>
      <c r="BV16" s="458">
        <v>11262420</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c r="A17" s="178"/>
      <c r="B17" s="570"/>
      <c r="C17" s="571"/>
      <c r="D17" s="571"/>
      <c r="E17" s="571"/>
      <c r="F17" s="571"/>
      <c r="G17" s="571"/>
      <c r="H17" s="571"/>
      <c r="I17" s="571"/>
      <c r="J17" s="571"/>
      <c r="K17" s="572"/>
      <c r="L17" s="192"/>
      <c r="M17" s="551" t="s">
        <v>154</v>
      </c>
      <c r="N17" s="552"/>
      <c r="O17" s="552"/>
      <c r="P17" s="552"/>
      <c r="Q17" s="553"/>
      <c r="R17" s="535" t="s">
        <v>152</v>
      </c>
      <c r="S17" s="536"/>
      <c r="T17" s="536"/>
      <c r="U17" s="536"/>
      <c r="V17" s="537"/>
      <c r="W17" s="548" t="s">
        <v>155</v>
      </c>
      <c r="X17" s="444"/>
      <c r="Y17" s="444"/>
      <c r="Z17" s="444"/>
      <c r="AA17" s="444"/>
      <c r="AB17" s="445"/>
      <c r="AC17" s="411">
        <v>14472</v>
      </c>
      <c r="AD17" s="412"/>
      <c r="AE17" s="412"/>
      <c r="AF17" s="412"/>
      <c r="AG17" s="413"/>
      <c r="AH17" s="411">
        <v>15582</v>
      </c>
      <c r="AI17" s="412"/>
      <c r="AJ17" s="412"/>
      <c r="AK17" s="412"/>
      <c r="AL17" s="471"/>
      <c r="AM17" s="515"/>
      <c r="AN17" s="415"/>
      <c r="AO17" s="415"/>
      <c r="AP17" s="415"/>
      <c r="AQ17" s="415"/>
      <c r="AR17" s="415"/>
      <c r="AS17" s="415"/>
      <c r="AT17" s="416"/>
      <c r="AU17" s="516"/>
      <c r="AV17" s="517"/>
      <c r="AW17" s="517"/>
      <c r="AX17" s="517"/>
      <c r="AY17" s="472" t="s">
        <v>156</v>
      </c>
      <c r="AZ17" s="473"/>
      <c r="BA17" s="473"/>
      <c r="BB17" s="473"/>
      <c r="BC17" s="473"/>
      <c r="BD17" s="473"/>
      <c r="BE17" s="473"/>
      <c r="BF17" s="473"/>
      <c r="BG17" s="473"/>
      <c r="BH17" s="473"/>
      <c r="BI17" s="473"/>
      <c r="BJ17" s="473"/>
      <c r="BK17" s="473"/>
      <c r="BL17" s="473"/>
      <c r="BM17" s="474"/>
      <c r="BN17" s="458">
        <v>7843428</v>
      </c>
      <c r="BO17" s="459"/>
      <c r="BP17" s="459"/>
      <c r="BQ17" s="459"/>
      <c r="BR17" s="459"/>
      <c r="BS17" s="459"/>
      <c r="BT17" s="459"/>
      <c r="BU17" s="460"/>
      <c r="BV17" s="458">
        <v>8143774</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c r="A18" s="178"/>
      <c r="B18" s="508" t="s">
        <v>157</v>
      </c>
      <c r="C18" s="509"/>
      <c r="D18" s="509"/>
      <c r="E18" s="510"/>
      <c r="F18" s="510"/>
      <c r="G18" s="510"/>
      <c r="H18" s="510"/>
      <c r="I18" s="510"/>
      <c r="J18" s="510"/>
      <c r="K18" s="510"/>
      <c r="L18" s="511">
        <v>61.76</v>
      </c>
      <c r="M18" s="511"/>
      <c r="N18" s="511"/>
      <c r="O18" s="511"/>
      <c r="P18" s="511"/>
      <c r="Q18" s="511"/>
      <c r="R18" s="512"/>
      <c r="S18" s="512"/>
      <c r="T18" s="512"/>
      <c r="U18" s="512"/>
      <c r="V18" s="513"/>
      <c r="W18" s="529"/>
      <c r="X18" s="530"/>
      <c r="Y18" s="530"/>
      <c r="Z18" s="530"/>
      <c r="AA18" s="530"/>
      <c r="AB18" s="554"/>
      <c r="AC18" s="428">
        <v>70.099999999999994</v>
      </c>
      <c r="AD18" s="429"/>
      <c r="AE18" s="429"/>
      <c r="AF18" s="429"/>
      <c r="AG18" s="514"/>
      <c r="AH18" s="428">
        <v>69</v>
      </c>
      <c r="AI18" s="429"/>
      <c r="AJ18" s="429"/>
      <c r="AK18" s="429"/>
      <c r="AL18" s="430"/>
      <c r="AM18" s="515"/>
      <c r="AN18" s="415"/>
      <c r="AO18" s="415"/>
      <c r="AP18" s="415"/>
      <c r="AQ18" s="415"/>
      <c r="AR18" s="415"/>
      <c r="AS18" s="415"/>
      <c r="AT18" s="416"/>
      <c r="AU18" s="516"/>
      <c r="AV18" s="517"/>
      <c r="AW18" s="517"/>
      <c r="AX18" s="517"/>
      <c r="AY18" s="472" t="s">
        <v>158</v>
      </c>
      <c r="AZ18" s="473"/>
      <c r="BA18" s="473"/>
      <c r="BB18" s="473"/>
      <c r="BC18" s="473"/>
      <c r="BD18" s="473"/>
      <c r="BE18" s="473"/>
      <c r="BF18" s="473"/>
      <c r="BG18" s="473"/>
      <c r="BH18" s="473"/>
      <c r="BI18" s="473"/>
      <c r="BJ18" s="473"/>
      <c r="BK18" s="473"/>
      <c r="BL18" s="473"/>
      <c r="BM18" s="474"/>
      <c r="BN18" s="458">
        <v>12640186</v>
      </c>
      <c r="BO18" s="459"/>
      <c r="BP18" s="459"/>
      <c r="BQ18" s="459"/>
      <c r="BR18" s="459"/>
      <c r="BS18" s="459"/>
      <c r="BT18" s="459"/>
      <c r="BU18" s="460"/>
      <c r="BV18" s="458">
        <v>12599627</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c r="A19" s="178"/>
      <c r="B19" s="508" t="s">
        <v>159</v>
      </c>
      <c r="C19" s="509"/>
      <c r="D19" s="509"/>
      <c r="E19" s="510"/>
      <c r="F19" s="510"/>
      <c r="G19" s="510"/>
      <c r="H19" s="510"/>
      <c r="I19" s="510"/>
      <c r="J19" s="510"/>
      <c r="K19" s="510"/>
      <c r="L19" s="518">
        <v>910</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160</v>
      </c>
      <c r="AZ19" s="473"/>
      <c r="BA19" s="473"/>
      <c r="BB19" s="473"/>
      <c r="BC19" s="473"/>
      <c r="BD19" s="473"/>
      <c r="BE19" s="473"/>
      <c r="BF19" s="473"/>
      <c r="BG19" s="473"/>
      <c r="BH19" s="473"/>
      <c r="BI19" s="473"/>
      <c r="BJ19" s="473"/>
      <c r="BK19" s="473"/>
      <c r="BL19" s="473"/>
      <c r="BM19" s="474"/>
      <c r="BN19" s="458">
        <v>18162428</v>
      </c>
      <c r="BO19" s="459"/>
      <c r="BP19" s="459"/>
      <c r="BQ19" s="459"/>
      <c r="BR19" s="459"/>
      <c r="BS19" s="459"/>
      <c r="BT19" s="459"/>
      <c r="BU19" s="460"/>
      <c r="BV19" s="458">
        <v>16799908</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c r="A20" s="178"/>
      <c r="B20" s="508" t="s">
        <v>161</v>
      </c>
      <c r="C20" s="509"/>
      <c r="D20" s="509"/>
      <c r="E20" s="510"/>
      <c r="F20" s="510"/>
      <c r="G20" s="510"/>
      <c r="H20" s="510"/>
      <c r="I20" s="510"/>
      <c r="J20" s="510"/>
      <c r="K20" s="510"/>
      <c r="L20" s="518">
        <v>23675</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c r="A21" s="178"/>
      <c r="B21" s="505" t="s">
        <v>162</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c r="A22" s="178"/>
      <c r="B22" s="434" t="s">
        <v>163</v>
      </c>
      <c r="C22" s="435"/>
      <c r="D22" s="436"/>
      <c r="E22" s="443" t="s">
        <v>1</v>
      </c>
      <c r="F22" s="444"/>
      <c r="G22" s="444"/>
      <c r="H22" s="444"/>
      <c r="I22" s="444"/>
      <c r="J22" s="444"/>
      <c r="K22" s="445"/>
      <c r="L22" s="443" t="s">
        <v>164</v>
      </c>
      <c r="M22" s="444"/>
      <c r="N22" s="444"/>
      <c r="O22" s="444"/>
      <c r="P22" s="445"/>
      <c r="Q22" s="449" t="s">
        <v>165</v>
      </c>
      <c r="R22" s="450"/>
      <c r="S22" s="450"/>
      <c r="T22" s="450"/>
      <c r="U22" s="450"/>
      <c r="V22" s="451"/>
      <c r="W22" s="500" t="s">
        <v>166</v>
      </c>
      <c r="X22" s="435"/>
      <c r="Y22" s="436"/>
      <c r="Z22" s="443" t="s">
        <v>1</v>
      </c>
      <c r="AA22" s="444"/>
      <c r="AB22" s="444"/>
      <c r="AC22" s="444"/>
      <c r="AD22" s="444"/>
      <c r="AE22" s="444"/>
      <c r="AF22" s="444"/>
      <c r="AG22" s="445"/>
      <c r="AH22" s="461" t="s">
        <v>167</v>
      </c>
      <c r="AI22" s="444"/>
      <c r="AJ22" s="444"/>
      <c r="AK22" s="444"/>
      <c r="AL22" s="445"/>
      <c r="AM22" s="461" t="s">
        <v>168</v>
      </c>
      <c r="AN22" s="462"/>
      <c r="AO22" s="462"/>
      <c r="AP22" s="462"/>
      <c r="AQ22" s="462"/>
      <c r="AR22" s="463"/>
      <c r="AS22" s="449" t="s">
        <v>165</v>
      </c>
      <c r="AT22" s="450"/>
      <c r="AU22" s="450"/>
      <c r="AV22" s="450"/>
      <c r="AW22" s="450"/>
      <c r="AX22" s="467"/>
      <c r="AY22" s="484" t="s">
        <v>169</v>
      </c>
      <c r="AZ22" s="485"/>
      <c r="BA22" s="485"/>
      <c r="BB22" s="485"/>
      <c r="BC22" s="485"/>
      <c r="BD22" s="485"/>
      <c r="BE22" s="485"/>
      <c r="BF22" s="485"/>
      <c r="BG22" s="485"/>
      <c r="BH22" s="485"/>
      <c r="BI22" s="485"/>
      <c r="BJ22" s="485"/>
      <c r="BK22" s="485"/>
      <c r="BL22" s="485"/>
      <c r="BM22" s="486"/>
      <c r="BN22" s="487">
        <v>24206246</v>
      </c>
      <c r="BO22" s="488"/>
      <c r="BP22" s="488"/>
      <c r="BQ22" s="488"/>
      <c r="BR22" s="488"/>
      <c r="BS22" s="488"/>
      <c r="BT22" s="488"/>
      <c r="BU22" s="489"/>
      <c r="BV22" s="487">
        <v>23508668</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170</v>
      </c>
      <c r="AZ23" s="473"/>
      <c r="BA23" s="473"/>
      <c r="BB23" s="473"/>
      <c r="BC23" s="473"/>
      <c r="BD23" s="473"/>
      <c r="BE23" s="473"/>
      <c r="BF23" s="473"/>
      <c r="BG23" s="473"/>
      <c r="BH23" s="473"/>
      <c r="BI23" s="473"/>
      <c r="BJ23" s="473"/>
      <c r="BK23" s="473"/>
      <c r="BL23" s="473"/>
      <c r="BM23" s="474"/>
      <c r="BN23" s="458">
        <v>22071861</v>
      </c>
      <c r="BO23" s="459"/>
      <c r="BP23" s="459"/>
      <c r="BQ23" s="459"/>
      <c r="BR23" s="459"/>
      <c r="BS23" s="459"/>
      <c r="BT23" s="459"/>
      <c r="BU23" s="460"/>
      <c r="BV23" s="458">
        <v>21564848</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c r="A24" s="178"/>
      <c r="B24" s="437"/>
      <c r="C24" s="438"/>
      <c r="D24" s="439"/>
      <c r="E24" s="414" t="s">
        <v>171</v>
      </c>
      <c r="F24" s="415"/>
      <c r="G24" s="415"/>
      <c r="H24" s="415"/>
      <c r="I24" s="415"/>
      <c r="J24" s="415"/>
      <c r="K24" s="416"/>
      <c r="L24" s="411">
        <v>1</v>
      </c>
      <c r="M24" s="412"/>
      <c r="N24" s="412"/>
      <c r="O24" s="412"/>
      <c r="P24" s="413"/>
      <c r="Q24" s="411">
        <v>8950</v>
      </c>
      <c r="R24" s="412"/>
      <c r="S24" s="412"/>
      <c r="T24" s="412"/>
      <c r="U24" s="412"/>
      <c r="V24" s="413"/>
      <c r="W24" s="501"/>
      <c r="X24" s="438"/>
      <c r="Y24" s="439"/>
      <c r="Z24" s="414" t="s">
        <v>172</v>
      </c>
      <c r="AA24" s="415"/>
      <c r="AB24" s="415"/>
      <c r="AC24" s="415"/>
      <c r="AD24" s="415"/>
      <c r="AE24" s="415"/>
      <c r="AF24" s="415"/>
      <c r="AG24" s="416"/>
      <c r="AH24" s="411">
        <v>379</v>
      </c>
      <c r="AI24" s="412"/>
      <c r="AJ24" s="412"/>
      <c r="AK24" s="412"/>
      <c r="AL24" s="413"/>
      <c r="AM24" s="411">
        <v>1196124</v>
      </c>
      <c r="AN24" s="412"/>
      <c r="AO24" s="412"/>
      <c r="AP24" s="412"/>
      <c r="AQ24" s="412"/>
      <c r="AR24" s="413"/>
      <c r="AS24" s="411">
        <v>3156</v>
      </c>
      <c r="AT24" s="412"/>
      <c r="AU24" s="412"/>
      <c r="AV24" s="412"/>
      <c r="AW24" s="412"/>
      <c r="AX24" s="471"/>
      <c r="AY24" s="431" t="s">
        <v>173</v>
      </c>
      <c r="AZ24" s="432"/>
      <c r="BA24" s="432"/>
      <c r="BB24" s="432"/>
      <c r="BC24" s="432"/>
      <c r="BD24" s="432"/>
      <c r="BE24" s="432"/>
      <c r="BF24" s="432"/>
      <c r="BG24" s="432"/>
      <c r="BH24" s="432"/>
      <c r="BI24" s="432"/>
      <c r="BJ24" s="432"/>
      <c r="BK24" s="432"/>
      <c r="BL24" s="432"/>
      <c r="BM24" s="433"/>
      <c r="BN24" s="458">
        <v>14277949</v>
      </c>
      <c r="BO24" s="459"/>
      <c r="BP24" s="459"/>
      <c r="BQ24" s="459"/>
      <c r="BR24" s="459"/>
      <c r="BS24" s="459"/>
      <c r="BT24" s="459"/>
      <c r="BU24" s="460"/>
      <c r="BV24" s="458">
        <v>13606785</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c r="A25" s="178"/>
      <c r="B25" s="437"/>
      <c r="C25" s="438"/>
      <c r="D25" s="439"/>
      <c r="E25" s="414" t="s">
        <v>174</v>
      </c>
      <c r="F25" s="415"/>
      <c r="G25" s="415"/>
      <c r="H25" s="415"/>
      <c r="I25" s="415"/>
      <c r="J25" s="415"/>
      <c r="K25" s="416"/>
      <c r="L25" s="411">
        <v>1</v>
      </c>
      <c r="M25" s="412"/>
      <c r="N25" s="412"/>
      <c r="O25" s="412"/>
      <c r="P25" s="413"/>
      <c r="Q25" s="411">
        <v>7300</v>
      </c>
      <c r="R25" s="412"/>
      <c r="S25" s="412"/>
      <c r="T25" s="412"/>
      <c r="U25" s="412"/>
      <c r="V25" s="413"/>
      <c r="W25" s="501"/>
      <c r="X25" s="438"/>
      <c r="Y25" s="439"/>
      <c r="Z25" s="414" t="s">
        <v>175</v>
      </c>
      <c r="AA25" s="415"/>
      <c r="AB25" s="415"/>
      <c r="AC25" s="415"/>
      <c r="AD25" s="415"/>
      <c r="AE25" s="415"/>
      <c r="AF25" s="415"/>
      <c r="AG25" s="416"/>
      <c r="AH25" s="411">
        <v>59</v>
      </c>
      <c r="AI25" s="412"/>
      <c r="AJ25" s="412"/>
      <c r="AK25" s="412"/>
      <c r="AL25" s="413"/>
      <c r="AM25" s="411">
        <v>172398</v>
      </c>
      <c r="AN25" s="412"/>
      <c r="AO25" s="412"/>
      <c r="AP25" s="412"/>
      <c r="AQ25" s="412"/>
      <c r="AR25" s="413"/>
      <c r="AS25" s="411">
        <v>2922</v>
      </c>
      <c r="AT25" s="412"/>
      <c r="AU25" s="412"/>
      <c r="AV25" s="412"/>
      <c r="AW25" s="412"/>
      <c r="AX25" s="471"/>
      <c r="AY25" s="484" t="s">
        <v>176</v>
      </c>
      <c r="AZ25" s="485"/>
      <c r="BA25" s="485"/>
      <c r="BB25" s="485"/>
      <c r="BC25" s="485"/>
      <c r="BD25" s="485"/>
      <c r="BE25" s="485"/>
      <c r="BF25" s="485"/>
      <c r="BG25" s="485"/>
      <c r="BH25" s="485"/>
      <c r="BI25" s="485"/>
      <c r="BJ25" s="485"/>
      <c r="BK25" s="485"/>
      <c r="BL25" s="485"/>
      <c r="BM25" s="486"/>
      <c r="BN25" s="487">
        <v>4196140</v>
      </c>
      <c r="BO25" s="488"/>
      <c r="BP25" s="488"/>
      <c r="BQ25" s="488"/>
      <c r="BR25" s="488"/>
      <c r="BS25" s="488"/>
      <c r="BT25" s="488"/>
      <c r="BU25" s="489"/>
      <c r="BV25" s="487">
        <v>2124651</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c r="A26" s="178"/>
      <c r="B26" s="437"/>
      <c r="C26" s="438"/>
      <c r="D26" s="439"/>
      <c r="E26" s="414" t="s">
        <v>177</v>
      </c>
      <c r="F26" s="415"/>
      <c r="G26" s="415"/>
      <c r="H26" s="415"/>
      <c r="I26" s="415"/>
      <c r="J26" s="415"/>
      <c r="K26" s="416"/>
      <c r="L26" s="411">
        <v>1</v>
      </c>
      <c r="M26" s="412"/>
      <c r="N26" s="412"/>
      <c r="O26" s="412"/>
      <c r="P26" s="413"/>
      <c r="Q26" s="411">
        <v>6480</v>
      </c>
      <c r="R26" s="412"/>
      <c r="S26" s="412"/>
      <c r="T26" s="412"/>
      <c r="U26" s="412"/>
      <c r="V26" s="413"/>
      <c r="W26" s="501"/>
      <c r="X26" s="438"/>
      <c r="Y26" s="439"/>
      <c r="Z26" s="414" t="s">
        <v>178</v>
      </c>
      <c r="AA26" s="469"/>
      <c r="AB26" s="469"/>
      <c r="AC26" s="469"/>
      <c r="AD26" s="469"/>
      <c r="AE26" s="469"/>
      <c r="AF26" s="469"/>
      <c r="AG26" s="470"/>
      <c r="AH26" s="411">
        <v>14</v>
      </c>
      <c r="AI26" s="412"/>
      <c r="AJ26" s="412"/>
      <c r="AK26" s="412"/>
      <c r="AL26" s="413"/>
      <c r="AM26" s="411">
        <v>35728</v>
      </c>
      <c r="AN26" s="412"/>
      <c r="AO26" s="412"/>
      <c r="AP26" s="412"/>
      <c r="AQ26" s="412"/>
      <c r="AR26" s="413"/>
      <c r="AS26" s="411">
        <v>2552</v>
      </c>
      <c r="AT26" s="412"/>
      <c r="AU26" s="412"/>
      <c r="AV26" s="412"/>
      <c r="AW26" s="412"/>
      <c r="AX26" s="471"/>
      <c r="AY26" s="498" t="s">
        <v>179</v>
      </c>
      <c r="AZ26" s="418"/>
      <c r="BA26" s="418"/>
      <c r="BB26" s="418"/>
      <c r="BC26" s="418"/>
      <c r="BD26" s="418"/>
      <c r="BE26" s="418"/>
      <c r="BF26" s="418"/>
      <c r="BG26" s="418"/>
      <c r="BH26" s="418"/>
      <c r="BI26" s="418"/>
      <c r="BJ26" s="418"/>
      <c r="BK26" s="418"/>
      <c r="BL26" s="418"/>
      <c r="BM26" s="499"/>
      <c r="BN26" s="458" t="s">
        <v>138</v>
      </c>
      <c r="BO26" s="459"/>
      <c r="BP26" s="459"/>
      <c r="BQ26" s="459"/>
      <c r="BR26" s="459"/>
      <c r="BS26" s="459"/>
      <c r="BT26" s="459"/>
      <c r="BU26" s="460"/>
      <c r="BV26" s="458" t="s">
        <v>127</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c r="A27" s="178"/>
      <c r="B27" s="437"/>
      <c r="C27" s="438"/>
      <c r="D27" s="439"/>
      <c r="E27" s="414" t="s">
        <v>180</v>
      </c>
      <c r="F27" s="415"/>
      <c r="G27" s="415"/>
      <c r="H27" s="415"/>
      <c r="I27" s="415"/>
      <c r="J27" s="415"/>
      <c r="K27" s="416"/>
      <c r="L27" s="411">
        <v>1</v>
      </c>
      <c r="M27" s="412"/>
      <c r="N27" s="412"/>
      <c r="O27" s="412"/>
      <c r="P27" s="413"/>
      <c r="Q27" s="411">
        <v>5080</v>
      </c>
      <c r="R27" s="412"/>
      <c r="S27" s="412"/>
      <c r="T27" s="412"/>
      <c r="U27" s="412"/>
      <c r="V27" s="413"/>
      <c r="W27" s="501"/>
      <c r="X27" s="438"/>
      <c r="Y27" s="439"/>
      <c r="Z27" s="414" t="s">
        <v>181</v>
      </c>
      <c r="AA27" s="415"/>
      <c r="AB27" s="415"/>
      <c r="AC27" s="415"/>
      <c r="AD27" s="415"/>
      <c r="AE27" s="415"/>
      <c r="AF27" s="415"/>
      <c r="AG27" s="416"/>
      <c r="AH27" s="411">
        <v>6</v>
      </c>
      <c r="AI27" s="412"/>
      <c r="AJ27" s="412"/>
      <c r="AK27" s="412"/>
      <c r="AL27" s="413"/>
      <c r="AM27" s="411">
        <v>17434</v>
      </c>
      <c r="AN27" s="412"/>
      <c r="AO27" s="412"/>
      <c r="AP27" s="412"/>
      <c r="AQ27" s="412"/>
      <c r="AR27" s="413"/>
      <c r="AS27" s="411">
        <v>2906</v>
      </c>
      <c r="AT27" s="412"/>
      <c r="AU27" s="412"/>
      <c r="AV27" s="412"/>
      <c r="AW27" s="412"/>
      <c r="AX27" s="471"/>
      <c r="AY27" s="495" t="s">
        <v>182</v>
      </c>
      <c r="AZ27" s="496"/>
      <c r="BA27" s="496"/>
      <c r="BB27" s="496"/>
      <c r="BC27" s="496"/>
      <c r="BD27" s="496"/>
      <c r="BE27" s="496"/>
      <c r="BF27" s="496"/>
      <c r="BG27" s="496"/>
      <c r="BH27" s="496"/>
      <c r="BI27" s="496"/>
      <c r="BJ27" s="496"/>
      <c r="BK27" s="496"/>
      <c r="BL27" s="496"/>
      <c r="BM27" s="497"/>
      <c r="BN27" s="492" t="s">
        <v>138</v>
      </c>
      <c r="BO27" s="493"/>
      <c r="BP27" s="493"/>
      <c r="BQ27" s="493"/>
      <c r="BR27" s="493"/>
      <c r="BS27" s="493"/>
      <c r="BT27" s="493"/>
      <c r="BU27" s="494"/>
      <c r="BV27" s="492" t="s">
        <v>127</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c r="A28" s="178"/>
      <c r="B28" s="437"/>
      <c r="C28" s="438"/>
      <c r="D28" s="439"/>
      <c r="E28" s="414" t="s">
        <v>183</v>
      </c>
      <c r="F28" s="415"/>
      <c r="G28" s="415"/>
      <c r="H28" s="415"/>
      <c r="I28" s="415"/>
      <c r="J28" s="415"/>
      <c r="K28" s="416"/>
      <c r="L28" s="411">
        <v>1</v>
      </c>
      <c r="M28" s="412"/>
      <c r="N28" s="412"/>
      <c r="O28" s="412"/>
      <c r="P28" s="413"/>
      <c r="Q28" s="411">
        <v>4460</v>
      </c>
      <c r="R28" s="412"/>
      <c r="S28" s="412"/>
      <c r="T28" s="412"/>
      <c r="U28" s="412"/>
      <c r="V28" s="413"/>
      <c r="W28" s="501"/>
      <c r="X28" s="438"/>
      <c r="Y28" s="439"/>
      <c r="Z28" s="414" t="s">
        <v>184</v>
      </c>
      <c r="AA28" s="415"/>
      <c r="AB28" s="415"/>
      <c r="AC28" s="415"/>
      <c r="AD28" s="415"/>
      <c r="AE28" s="415"/>
      <c r="AF28" s="415"/>
      <c r="AG28" s="416"/>
      <c r="AH28" s="411" t="s">
        <v>138</v>
      </c>
      <c r="AI28" s="412"/>
      <c r="AJ28" s="412"/>
      <c r="AK28" s="412"/>
      <c r="AL28" s="413"/>
      <c r="AM28" s="411" t="s">
        <v>185</v>
      </c>
      <c r="AN28" s="412"/>
      <c r="AO28" s="412"/>
      <c r="AP28" s="412"/>
      <c r="AQ28" s="412"/>
      <c r="AR28" s="413"/>
      <c r="AS28" s="411" t="s">
        <v>127</v>
      </c>
      <c r="AT28" s="412"/>
      <c r="AU28" s="412"/>
      <c r="AV28" s="412"/>
      <c r="AW28" s="412"/>
      <c r="AX28" s="471"/>
      <c r="AY28" s="475" t="s">
        <v>186</v>
      </c>
      <c r="AZ28" s="476"/>
      <c r="BA28" s="476"/>
      <c r="BB28" s="477"/>
      <c r="BC28" s="484" t="s">
        <v>48</v>
      </c>
      <c r="BD28" s="485"/>
      <c r="BE28" s="485"/>
      <c r="BF28" s="485"/>
      <c r="BG28" s="485"/>
      <c r="BH28" s="485"/>
      <c r="BI28" s="485"/>
      <c r="BJ28" s="485"/>
      <c r="BK28" s="485"/>
      <c r="BL28" s="485"/>
      <c r="BM28" s="486"/>
      <c r="BN28" s="487">
        <v>3108255</v>
      </c>
      <c r="BO28" s="488"/>
      <c r="BP28" s="488"/>
      <c r="BQ28" s="488"/>
      <c r="BR28" s="488"/>
      <c r="BS28" s="488"/>
      <c r="BT28" s="488"/>
      <c r="BU28" s="489"/>
      <c r="BV28" s="487">
        <v>3098509</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c r="A29" s="178"/>
      <c r="B29" s="437"/>
      <c r="C29" s="438"/>
      <c r="D29" s="439"/>
      <c r="E29" s="414" t="s">
        <v>187</v>
      </c>
      <c r="F29" s="415"/>
      <c r="G29" s="415"/>
      <c r="H29" s="415"/>
      <c r="I29" s="415"/>
      <c r="J29" s="415"/>
      <c r="K29" s="416"/>
      <c r="L29" s="411">
        <v>17</v>
      </c>
      <c r="M29" s="412"/>
      <c r="N29" s="412"/>
      <c r="O29" s="412"/>
      <c r="P29" s="413"/>
      <c r="Q29" s="411">
        <v>4130</v>
      </c>
      <c r="R29" s="412"/>
      <c r="S29" s="412"/>
      <c r="T29" s="412"/>
      <c r="U29" s="412"/>
      <c r="V29" s="413"/>
      <c r="W29" s="502"/>
      <c r="X29" s="503"/>
      <c r="Y29" s="504"/>
      <c r="Z29" s="414" t="s">
        <v>188</v>
      </c>
      <c r="AA29" s="415"/>
      <c r="AB29" s="415"/>
      <c r="AC29" s="415"/>
      <c r="AD29" s="415"/>
      <c r="AE29" s="415"/>
      <c r="AF29" s="415"/>
      <c r="AG29" s="416"/>
      <c r="AH29" s="411">
        <v>385</v>
      </c>
      <c r="AI29" s="412"/>
      <c r="AJ29" s="412"/>
      <c r="AK29" s="412"/>
      <c r="AL29" s="413"/>
      <c r="AM29" s="411">
        <v>1213558</v>
      </c>
      <c r="AN29" s="412"/>
      <c r="AO29" s="412"/>
      <c r="AP29" s="412"/>
      <c r="AQ29" s="412"/>
      <c r="AR29" s="413"/>
      <c r="AS29" s="411">
        <v>3152</v>
      </c>
      <c r="AT29" s="412"/>
      <c r="AU29" s="412"/>
      <c r="AV29" s="412"/>
      <c r="AW29" s="412"/>
      <c r="AX29" s="471"/>
      <c r="AY29" s="478"/>
      <c r="AZ29" s="479"/>
      <c r="BA29" s="479"/>
      <c r="BB29" s="480"/>
      <c r="BC29" s="472" t="s">
        <v>189</v>
      </c>
      <c r="BD29" s="473"/>
      <c r="BE29" s="473"/>
      <c r="BF29" s="473"/>
      <c r="BG29" s="473"/>
      <c r="BH29" s="473"/>
      <c r="BI29" s="473"/>
      <c r="BJ29" s="473"/>
      <c r="BK29" s="473"/>
      <c r="BL29" s="473"/>
      <c r="BM29" s="474"/>
      <c r="BN29" s="458">
        <v>226932</v>
      </c>
      <c r="BO29" s="459"/>
      <c r="BP29" s="459"/>
      <c r="BQ29" s="459"/>
      <c r="BR29" s="459"/>
      <c r="BS29" s="459"/>
      <c r="BT29" s="459"/>
      <c r="BU29" s="460"/>
      <c r="BV29" s="458">
        <v>896</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190</v>
      </c>
      <c r="X30" s="426"/>
      <c r="Y30" s="426"/>
      <c r="Z30" s="426"/>
      <c r="AA30" s="426"/>
      <c r="AB30" s="426"/>
      <c r="AC30" s="426"/>
      <c r="AD30" s="426"/>
      <c r="AE30" s="426"/>
      <c r="AF30" s="426"/>
      <c r="AG30" s="427"/>
      <c r="AH30" s="428">
        <v>99.8</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1675858</v>
      </c>
      <c r="BO30" s="493"/>
      <c r="BP30" s="493"/>
      <c r="BQ30" s="493"/>
      <c r="BR30" s="493"/>
      <c r="BS30" s="493"/>
      <c r="BT30" s="493"/>
      <c r="BU30" s="494"/>
      <c r="BV30" s="492">
        <v>1684744</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7" t="s">
        <v>191</v>
      </c>
      <c r="D32" s="417"/>
      <c r="E32" s="417"/>
      <c r="F32" s="417"/>
      <c r="G32" s="417"/>
      <c r="H32" s="417"/>
      <c r="I32" s="417"/>
      <c r="J32" s="417"/>
      <c r="K32" s="417"/>
      <c r="L32" s="417"/>
      <c r="M32" s="417"/>
      <c r="N32" s="417"/>
      <c r="O32" s="417"/>
      <c r="P32" s="417"/>
      <c r="Q32" s="417"/>
      <c r="R32" s="417"/>
      <c r="S32" s="417"/>
      <c r="U32" s="418" t="s">
        <v>192</v>
      </c>
      <c r="V32" s="418"/>
      <c r="W32" s="418"/>
      <c r="X32" s="418"/>
      <c r="Y32" s="418"/>
      <c r="Z32" s="418"/>
      <c r="AA32" s="418"/>
      <c r="AB32" s="418"/>
      <c r="AC32" s="418"/>
      <c r="AD32" s="418"/>
      <c r="AE32" s="418"/>
      <c r="AF32" s="418"/>
      <c r="AG32" s="418"/>
      <c r="AH32" s="418"/>
      <c r="AI32" s="418"/>
      <c r="AJ32" s="418"/>
      <c r="AK32" s="418"/>
      <c r="AM32" s="418" t="s">
        <v>193</v>
      </c>
      <c r="AN32" s="418"/>
      <c r="AO32" s="418"/>
      <c r="AP32" s="418"/>
      <c r="AQ32" s="418"/>
      <c r="AR32" s="418"/>
      <c r="AS32" s="418"/>
      <c r="AT32" s="418"/>
      <c r="AU32" s="418"/>
      <c r="AV32" s="418"/>
      <c r="AW32" s="418"/>
      <c r="AX32" s="418"/>
      <c r="AY32" s="418"/>
      <c r="AZ32" s="418"/>
      <c r="BA32" s="418"/>
      <c r="BB32" s="418"/>
      <c r="BC32" s="418"/>
      <c r="BE32" s="418" t="s">
        <v>194</v>
      </c>
      <c r="BF32" s="418"/>
      <c r="BG32" s="418"/>
      <c r="BH32" s="418"/>
      <c r="BI32" s="418"/>
      <c r="BJ32" s="418"/>
      <c r="BK32" s="418"/>
      <c r="BL32" s="418"/>
      <c r="BM32" s="418"/>
      <c r="BN32" s="418"/>
      <c r="BO32" s="418"/>
      <c r="BP32" s="418"/>
      <c r="BQ32" s="418"/>
      <c r="BR32" s="418"/>
      <c r="BS32" s="418"/>
      <c r="BT32" s="418"/>
      <c r="BU32" s="418"/>
      <c r="BW32" s="418" t="s">
        <v>195</v>
      </c>
      <c r="BX32" s="418"/>
      <c r="BY32" s="418"/>
      <c r="BZ32" s="418"/>
      <c r="CA32" s="418"/>
      <c r="CB32" s="418"/>
      <c r="CC32" s="418"/>
      <c r="CD32" s="418"/>
      <c r="CE32" s="418"/>
      <c r="CF32" s="418"/>
      <c r="CG32" s="418"/>
      <c r="CH32" s="418"/>
      <c r="CI32" s="418"/>
      <c r="CJ32" s="418"/>
      <c r="CK32" s="418"/>
      <c r="CL32" s="418"/>
      <c r="CM32" s="418"/>
      <c r="CO32" s="418" t="s">
        <v>196</v>
      </c>
      <c r="CP32" s="418"/>
      <c r="CQ32" s="418"/>
      <c r="CR32" s="418"/>
      <c r="CS32" s="418"/>
      <c r="CT32" s="418"/>
      <c r="CU32" s="418"/>
      <c r="CV32" s="418"/>
      <c r="CW32" s="418"/>
      <c r="CX32" s="418"/>
      <c r="CY32" s="418"/>
      <c r="CZ32" s="418"/>
      <c r="DA32" s="418"/>
      <c r="DB32" s="418"/>
      <c r="DC32" s="418"/>
      <c r="DD32" s="418"/>
      <c r="DE32" s="418"/>
      <c r="DI32" s="201"/>
    </row>
    <row r="33" spans="1:113" ht="13.5" customHeight="1">
      <c r="A33" s="178"/>
      <c r="B33" s="202"/>
      <c r="C33" s="410" t="s">
        <v>197</v>
      </c>
      <c r="D33" s="410"/>
      <c r="E33" s="409" t="s">
        <v>198</v>
      </c>
      <c r="F33" s="409"/>
      <c r="G33" s="409"/>
      <c r="H33" s="409"/>
      <c r="I33" s="409"/>
      <c r="J33" s="409"/>
      <c r="K33" s="409"/>
      <c r="L33" s="409"/>
      <c r="M33" s="409"/>
      <c r="N33" s="409"/>
      <c r="O33" s="409"/>
      <c r="P33" s="409"/>
      <c r="Q33" s="409"/>
      <c r="R33" s="409"/>
      <c r="S33" s="409"/>
      <c r="T33" s="203"/>
      <c r="U33" s="410" t="s">
        <v>199</v>
      </c>
      <c r="V33" s="410"/>
      <c r="W33" s="409" t="s">
        <v>200</v>
      </c>
      <c r="X33" s="409"/>
      <c r="Y33" s="409"/>
      <c r="Z33" s="409"/>
      <c r="AA33" s="409"/>
      <c r="AB33" s="409"/>
      <c r="AC33" s="409"/>
      <c r="AD33" s="409"/>
      <c r="AE33" s="409"/>
      <c r="AF33" s="409"/>
      <c r="AG33" s="409"/>
      <c r="AH33" s="409"/>
      <c r="AI33" s="409"/>
      <c r="AJ33" s="409"/>
      <c r="AK33" s="409"/>
      <c r="AL33" s="203"/>
      <c r="AM33" s="410" t="s">
        <v>201</v>
      </c>
      <c r="AN33" s="410"/>
      <c r="AO33" s="409" t="s">
        <v>200</v>
      </c>
      <c r="AP33" s="409"/>
      <c r="AQ33" s="409"/>
      <c r="AR33" s="409"/>
      <c r="AS33" s="409"/>
      <c r="AT33" s="409"/>
      <c r="AU33" s="409"/>
      <c r="AV33" s="409"/>
      <c r="AW33" s="409"/>
      <c r="AX33" s="409"/>
      <c r="AY33" s="409"/>
      <c r="AZ33" s="409"/>
      <c r="BA33" s="409"/>
      <c r="BB33" s="409"/>
      <c r="BC33" s="409"/>
      <c r="BD33" s="204"/>
      <c r="BE33" s="409" t="s">
        <v>202</v>
      </c>
      <c r="BF33" s="409"/>
      <c r="BG33" s="409" t="s">
        <v>203</v>
      </c>
      <c r="BH33" s="409"/>
      <c r="BI33" s="409"/>
      <c r="BJ33" s="409"/>
      <c r="BK33" s="409"/>
      <c r="BL33" s="409"/>
      <c r="BM33" s="409"/>
      <c r="BN33" s="409"/>
      <c r="BO33" s="409"/>
      <c r="BP33" s="409"/>
      <c r="BQ33" s="409"/>
      <c r="BR33" s="409"/>
      <c r="BS33" s="409"/>
      <c r="BT33" s="409"/>
      <c r="BU33" s="409"/>
      <c r="BV33" s="204"/>
      <c r="BW33" s="410" t="s">
        <v>202</v>
      </c>
      <c r="BX33" s="410"/>
      <c r="BY33" s="409" t="s">
        <v>204</v>
      </c>
      <c r="BZ33" s="409"/>
      <c r="CA33" s="409"/>
      <c r="CB33" s="409"/>
      <c r="CC33" s="409"/>
      <c r="CD33" s="409"/>
      <c r="CE33" s="409"/>
      <c r="CF33" s="409"/>
      <c r="CG33" s="409"/>
      <c r="CH33" s="409"/>
      <c r="CI33" s="409"/>
      <c r="CJ33" s="409"/>
      <c r="CK33" s="409"/>
      <c r="CL33" s="409"/>
      <c r="CM33" s="409"/>
      <c r="CN33" s="203"/>
      <c r="CO33" s="410" t="s">
        <v>199</v>
      </c>
      <c r="CP33" s="410"/>
      <c r="CQ33" s="409" t="s">
        <v>205</v>
      </c>
      <c r="CR33" s="409"/>
      <c r="CS33" s="409"/>
      <c r="CT33" s="409"/>
      <c r="CU33" s="409"/>
      <c r="CV33" s="409"/>
      <c r="CW33" s="409"/>
      <c r="CX33" s="409"/>
      <c r="CY33" s="409"/>
      <c r="CZ33" s="409"/>
      <c r="DA33" s="409"/>
      <c r="DB33" s="409"/>
      <c r="DC33" s="409"/>
      <c r="DD33" s="409"/>
      <c r="DE33" s="409"/>
      <c r="DF33" s="203"/>
      <c r="DG33" s="408" t="s">
        <v>206</v>
      </c>
      <c r="DH33" s="408"/>
      <c r="DI33" s="205"/>
    </row>
    <row r="34" spans="1:113" ht="32.25" customHeight="1">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7</v>
      </c>
      <c r="AN34" s="406"/>
      <c r="AO34" s="407" t="str">
        <f>IF('各会計、関係団体の財政状況及び健全化判断比率'!B32="","",'各会計、関係団体の財政状況及び健全化判断比率'!B32)</f>
        <v>水道事業会計</v>
      </c>
      <c r="AP34" s="407"/>
      <c r="AQ34" s="407"/>
      <c r="AR34" s="407"/>
      <c r="AS34" s="407"/>
      <c r="AT34" s="407"/>
      <c r="AU34" s="407"/>
      <c r="AV34" s="407"/>
      <c r="AW34" s="407"/>
      <c r="AX34" s="407"/>
      <c r="AY34" s="407"/>
      <c r="AZ34" s="407"/>
      <c r="BA34" s="407"/>
      <c r="BB34" s="407"/>
      <c r="BC34" s="407"/>
      <c r="BD34" s="178"/>
      <c r="BE34" s="406">
        <f>IF(BG34="","",MAX(C34:D43,U34:V43,AM34:AN43)+1)</f>
        <v>9</v>
      </c>
      <c r="BF34" s="406"/>
      <c r="BG34" s="407" t="str">
        <f>IF('各会計、関係団体の財政状況及び健全化判断比率'!B34="","",'各会計、関係団体の財政状況及び健全化判断比率'!B34)</f>
        <v>上頓野産業団地造成事業特別会計</v>
      </c>
      <c r="BH34" s="407"/>
      <c r="BI34" s="407"/>
      <c r="BJ34" s="407"/>
      <c r="BK34" s="407"/>
      <c r="BL34" s="407"/>
      <c r="BM34" s="407"/>
      <c r="BN34" s="407"/>
      <c r="BO34" s="407"/>
      <c r="BP34" s="407"/>
      <c r="BQ34" s="407"/>
      <c r="BR34" s="407"/>
      <c r="BS34" s="407"/>
      <c r="BT34" s="407"/>
      <c r="BU34" s="407"/>
      <c r="BV34" s="178"/>
      <c r="BW34" s="406">
        <f>IF(BY34="","",MAX(C34:D43,U34:V43,AM34:AN43,BE34:BF43)+1)</f>
        <v>10</v>
      </c>
      <c r="BX34" s="406"/>
      <c r="BY34" s="407" t="str">
        <f>IF('各会計、関係団体の財政状況及び健全化判断比率'!B68="","",'各会計、関係団体の財政状況及び健全化判断比率'!B68)</f>
        <v>直方市・北九州市岡森用水組合（一般会計）</v>
      </c>
      <c r="BZ34" s="407"/>
      <c r="CA34" s="407"/>
      <c r="CB34" s="407"/>
      <c r="CC34" s="407"/>
      <c r="CD34" s="407"/>
      <c r="CE34" s="407"/>
      <c r="CF34" s="407"/>
      <c r="CG34" s="407"/>
      <c r="CH34" s="407"/>
      <c r="CI34" s="407"/>
      <c r="CJ34" s="407"/>
      <c r="CK34" s="407"/>
      <c r="CL34" s="407"/>
      <c r="CM34" s="407"/>
      <c r="CN34" s="178"/>
      <c r="CO34" s="406">
        <f>IF(CQ34="","",MAX(C34:D43,U34:V43,AM34:AN43,BE34:BF43,BW34:BX43)+1)</f>
        <v>18</v>
      </c>
      <c r="CP34" s="406"/>
      <c r="CQ34" s="407" t="str">
        <f>IF('各会計、関係団体の財政状況及び健全化判断比率'!BS7="","",'各会計、関係団体の財政状況及び健全化判断比率'!BS7)</f>
        <v>直方文化青少年協会</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c r="A35" s="178"/>
      <c r="B35" s="202"/>
      <c r="C35" s="406">
        <f>IF(E35="","",C34+1)</f>
        <v>2</v>
      </c>
      <c r="D35" s="406"/>
      <c r="E35" s="407" t="str">
        <f>IF('各会計、関係団体の財政状況及び健全化判断比率'!B8="","",'各会計、関係団体の財政状況及び健全化判断比率'!B8)</f>
        <v>同和地区住宅資金貸付事業特別会計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介護保険特別会計（保険事業勘定）</v>
      </c>
      <c r="X35" s="407"/>
      <c r="Y35" s="407"/>
      <c r="Z35" s="407"/>
      <c r="AA35" s="407"/>
      <c r="AB35" s="407"/>
      <c r="AC35" s="407"/>
      <c r="AD35" s="407"/>
      <c r="AE35" s="407"/>
      <c r="AF35" s="407"/>
      <c r="AG35" s="407"/>
      <c r="AH35" s="407"/>
      <c r="AI35" s="407"/>
      <c r="AJ35" s="407"/>
      <c r="AK35" s="407"/>
      <c r="AL35" s="178"/>
      <c r="AM35" s="406">
        <f t="shared" ref="AM35:AM43" si="0">IF(AO35="","",AM34+1)</f>
        <v>8</v>
      </c>
      <c r="AN35" s="406"/>
      <c r="AO35" s="407" t="str">
        <f>IF('各会計、関係団体の財政状況及び健全化判断比率'!B33="","",'各会計、関係団体の財政状況及び健全化判断比率'!B33)</f>
        <v>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11</v>
      </c>
      <c r="BX35" s="406"/>
      <c r="BY35" s="407" t="str">
        <f>IF('各会計、関係団体の財政状況及び健全化判断比率'!B69="","",'各会計、関係団体の財政状況及び健全化判断比率'!B69)</f>
        <v>直方・鞍手広域市町村圏事務組合（一般会計）</v>
      </c>
      <c r="BZ35" s="407"/>
      <c r="CA35" s="407"/>
      <c r="CB35" s="407"/>
      <c r="CC35" s="407"/>
      <c r="CD35" s="407"/>
      <c r="CE35" s="407"/>
      <c r="CF35" s="407"/>
      <c r="CG35" s="407"/>
      <c r="CH35" s="407"/>
      <c r="CI35" s="407"/>
      <c r="CJ35" s="407"/>
      <c r="CK35" s="407"/>
      <c r="CL35" s="407"/>
      <c r="CM35" s="407"/>
      <c r="CN35" s="178"/>
      <c r="CO35" s="406">
        <f t="shared" ref="CO35:CO43" si="3">IF(CQ35="","",CO34+1)</f>
        <v>19</v>
      </c>
      <c r="CP35" s="406"/>
      <c r="CQ35" s="407" t="str">
        <f>IF('各会計、関係団体の財政状況及び健全化判断比率'!BS8="","",'各会計、関係団体の財政状況及び健全化判断比率'!BS8)</f>
        <v>まちづくり直方</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介護保険特別会計（介護サービス事業勘定）</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12</v>
      </c>
      <c r="BX36" s="406"/>
      <c r="BY36" s="407" t="str">
        <f>IF('各会計、関係団体の財政状況及び健全化判断比率'!B70="","",'各会計、関係団体の財政状況及び健全化判断比率'!B70)</f>
        <v>直方・鞍手広域市町村圏事務組合（休日等急患センター事業特別会計）</v>
      </c>
      <c r="BZ36" s="407"/>
      <c r="CA36" s="407"/>
      <c r="CB36" s="407"/>
      <c r="CC36" s="407"/>
      <c r="CD36" s="407"/>
      <c r="CE36" s="407"/>
      <c r="CF36" s="407"/>
      <c r="CG36" s="407"/>
      <c r="CH36" s="407"/>
      <c r="CI36" s="407"/>
      <c r="CJ36" s="407"/>
      <c r="CK36" s="407"/>
      <c r="CL36" s="407"/>
      <c r="CM36" s="407"/>
      <c r="CN36" s="178"/>
      <c r="CO36" s="406">
        <f t="shared" si="3"/>
        <v>20</v>
      </c>
      <c r="CP36" s="406"/>
      <c r="CQ36" s="407" t="str">
        <f>IF('各会計、関係団体の財政状況及び健全化判断比率'!BS9="","",'各会計、関係団体の財政状況及び健全化判断比率'!BS9)</f>
        <v>直方市土地開発公社</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6</v>
      </c>
      <c r="V37" s="406"/>
      <c r="W37" s="407" t="str">
        <f>IF('各会計、関係団体の財政状況及び健全化判断比率'!B31="","",'各会計、関係団体の財政状況及び健全化判断比率'!B31)</f>
        <v>後期高齢者医療特別会計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13</v>
      </c>
      <c r="BX37" s="406"/>
      <c r="BY37" s="407" t="str">
        <f>IF('各会計、関係団体の財政状況及び健全化判断比率'!B71="","",'各会計、関係団体の財政状況及び健全化判断比率'!B71)</f>
        <v>直方・鞍手広域市町村圏事務組合（消防特別会計）</v>
      </c>
      <c r="BZ37" s="407"/>
      <c r="CA37" s="407"/>
      <c r="CB37" s="407"/>
      <c r="CC37" s="407"/>
      <c r="CD37" s="407"/>
      <c r="CE37" s="407"/>
      <c r="CF37" s="407"/>
      <c r="CG37" s="407"/>
      <c r="CH37" s="407"/>
      <c r="CI37" s="407"/>
      <c r="CJ37" s="407"/>
      <c r="CK37" s="407"/>
      <c r="CL37" s="407"/>
      <c r="CM37" s="407"/>
      <c r="CN37" s="178"/>
      <c r="CO37" s="406">
        <f t="shared" si="3"/>
        <v>21</v>
      </c>
      <c r="CP37" s="406"/>
      <c r="CQ37" s="407" t="str">
        <f>IF('各会計、関係団体の財政状況及び健全化判断比率'!BS10="","",'各会計、関係団体の財政状況及び健全化判断比率'!BS10)</f>
        <v>直鞍情報・産業振興協会</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14</v>
      </c>
      <c r="BX38" s="406"/>
      <c r="BY38" s="407" t="str">
        <f>IF('各会計、関係団体の財政状況及び健全化判断比率'!B72="","",'各会計、関係団体の財政状況及び健全化判断比率'!B72)</f>
        <v>福岡県自治振興組合（一般会計）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15</v>
      </c>
      <c r="BX39" s="406"/>
      <c r="BY39" s="407" t="str">
        <f>IF('各会計、関係団体の財政状況及び健全化判断比率'!B73="","",'各会計、関係団体の財政状況及び健全化判断比率'!B73)</f>
        <v>福岡県自治振興組合（公文書館事業特別会計）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16</v>
      </c>
      <c r="BX40" s="406"/>
      <c r="BY40" s="407" t="str">
        <f>IF('各会計、関係団体の財政状況及び健全化判断比率'!B74="","",'各会計、関係団体の財政状況及び健全化判断比率'!B74)</f>
        <v>福岡県後期高齢者医療広域連合（一般会計）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17</v>
      </c>
      <c r="BX41" s="406"/>
      <c r="BY41" s="407" t="str">
        <f>IF('各会計、関係団体の財政状況及び健全化判断比率'!B75="","",'各会計、関係団体の財政状況及び健全化判断比率'!B75)</f>
        <v>福岡県後期高齢者医療広域連合（後期高齢者医療特別会計）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207</v>
      </c>
      <c r="E46" s="403" t="s">
        <v>208</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c r="E47" s="403" t="s">
        <v>209</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c r="E48" s="403" t="s">
        <v>210</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c r="E49" s="405" t="s">
        <v>211</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c r="E50" s="403" t="s">
        <v>212</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c r="E51" s="403" t="s">
        <v>213</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c r="E52" s="403" t="s">
        <v>214</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c r="E53" s="177" t="s">
        <v>535</v>
      </c>
    </row>
    <row r="54" spans="5:113"/>
    <row r="55" spans="5:113"/>
    <row r="56" spans="5:113"/>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P32" sqref="P32"/>
    </sheetView>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492</v>
      </c>
      <c r="G33" s="29" t="s">
        <v>493</v>
      </c>
      <c r="H33" s="29" t="s">
        <v>494</v>
      </c>
      <c r="I33" s="29" t="s">
        <v>495</v>
      </c>
      <c r="J33" s="30" t="s">
        <v>496</v>
      </c>
      <c r="K33" s="22"/>
      <c r="L33" s="22"/>
      <c r="M33" s="22"/>
      <c r="N33" s="22"/>
      <c r="O33" s="22"/>
      <c r="P33" s="22"/>
    </row>
    <row r="34" spans="1:16" ht="39" customHeight="1">
      <c r="A34" s="22"/>
      <c r="B34" s="31"/>
      <c r="C34" s="1215" t="s">
        <v>498</v>
      </c>
      <c r="D34" s="1215"/>
      <c r="E34" s="1216"/>
      <c r="F34" s="32">
        <v>7.0000000000000007E-2</v>
      </c>
      <c r="G34" s="33">
        <v>0.11</v>
      </c>
      <c r="H34" s="33">
        <v>0.82</v>
      </c>
      <c r="I34" s="33">
        <v>7.32</v>
      </c>
      <c r="J34" s="34">
        <v>14.39</v>
      </c>
      <c r="K34" s="22"/>
      <c r="L34" s="22"/>
      <c r="M34" s="22"/>
      <c r="N34" s="22"/>
      <c r="O34" s="22"/>
      <c r="P34" s="22"/>
    </row>
    <row r="35" spans="1:16" ht="39" customHeight="1">
      <c r="A35" s="22"/>
      <c r="B35" s="35"/>
      <c r="C35" s="1209" t="s">
        <v>499</v>
      </c>
      <c r="D35" s="1210"/>
      <c r="E35" s="1211"/>
      <c r="F35" s="36">
        <v>14.66</v>
      </c>
      <c r="G35" s="37">
        <v>14.21</v>
      </c>
      <c r="H35" s="37">
        <v>14.8</v>
      </c>
      <c r="I35" s="37">
        <v>14.53</v>
      </c>
      <c r="J35" s="38">
        <v>13.83</v>
      </c>
      <c r="K35" s="22"/>
      <c r="L35" s="22"/>
      <c r="M35" s="22"/>
      <c r="N35" s="22"/>
      <c r="O35" s="22"/>
      <c r="P35" s="22"/>
    </row>
    <row r="36" spans="1:16" ht="39" customHeight="1">
      <c r="A36" s="22"/>
      <c r="B36" s="35"/>
      <c r="C36" s="1209" t="s">
        <v>500</v>
      </c>
      <c r="D36" s="1210"/>
      <c r="E36" s="1211"/>
      <c r="F36" s="36">
        <v>0.88</v>
      </c>
      <c r="G36" s="37">
        <v>0.92</v>
      </c>
      <c r="H36" s="37">
        <v>1.64</v>
      </c>
      <c r="I36" s="37">
        <v>2.1800000000000002</v>
      </c>
      <c r="J36" s="38">
        <v>1.76</v>
      </c>
      <c r="K36" s="22"/>
      <c r="L36" s="22"/>
      <c r="M36" s="22"/>
      <c r="N36" s="22"/>
      <c r="O36" s="22"/>
      <c r="P36" s="22"/>
    </row>
    <row r="37" spans="1:16" ht="39" customHeight="1">
      <c r="A37" s="22"/>
      <c r="B37" s="35"/>
      <c r="C37" s="1209" t="s">
        <v>501</v>
      </c>
      <c r="D37" s="1210"/>
      <c r="E37" s="1211"/>
      <c r="F37" s="36" t="s">
        <v>502</v>
      </c>
      <c r="G37" s="37" t="s">
        <v>503</v>
      </c>
      <c r="H37" s="37" t="s">
        <v>504</v>
      </c>
      <c r="I37" s="37">
        <v>1.32</v>
      </c>
      <c r="J37" s="38">
        <v>1.69</v>
      </c>
      <c r="K37" s="22"/>
      <c r="L37" s="22"/>
      <c r="M37" s="22"/>
      <c r="N37" s="22"/>
      <c r="O37" s="22"/>
      <c r="P37" s="22"/>
    </row>
    <row r="38" spans="1:16" ht="39" customHeight="1">
      <c r="A38" s="22"/>
      <c r="B38" s="35"/>
      <c r="C38" s="1209" t="s">
        <v>505</v>
      </c>
      <c r="D38" s="1210"/>
      <c r="E38" s="1211"/>
      <c r="F38" s="36" t="s">
        <v>451</v>
      </c>
      <c r="G38" s="37" t="s">
        <v>451</v>
      </c>
      <c r="H38" s="37">
        <v>0.8</v>
      </c>
      <c r="I38" s="37">
        <v>0.88</v>
      </c>
      <c r="J38" s="38">
        <v>0.98</v>
      </c>
      <c r="K38" s="22"/>
      <c r="L38" s="22"/>
      <c r="M38" s="22"/>
      <c r="N38" s="22"/>
      <c r="O38" s="22"/>
      <c r="P38" s="22"/>
    </row>
    <row r="39" spans="1:16" ht="39" customHeight="1">
      <c r="A39" s="22"/>
      <c r="B39" s="35"/>
      <c r="C39" s="1209" t="s">
        <v>506</v>
      </c>
      <c r="D39" s="1210"/>
      <c r="E39" s="1211"/>
      <c r="F39" s="36">
        <v>0.17</v>
      </c>
      <c r="G39" s="37">
        <v>0.18</v>
      </c>
      <c r="H39" s="37">
        <v>0.16</v>
      </c>
      <c r="I39" s="37">
        <v>0.17</v>
      </c>
      <c r="J39" s="38">
        <v>0.17</v>
      </c>
      <c r="K39" s="22"/>
      <c r="L39" s="22"/>
      <c r="M39" s="22"/>
      <c r="N39" s="22"/>
      <c r="O39" s="22"/>
      <c r="P39" s="22"/>
    </row>
    <row r="40" spans="1:16" ht="39" customHeight="1">
      <c r="A40" s="22"/>
      <c r="B40" s="35"/>
      <c r="C40" s="1209" t="s">
        <v>507</v>
      </c>
      <c r="D40" s="1210"/>
      <c r="E40" s="1211"/>
      <c r="F40" s="36">
        <v>0</v>
      </c>
      <c r="G40" s="37">
        <v>0</v>
      </c>
      <c r="H40" s="37">
        <v>0.03</v>
      </c>
      <c r="I40" s="37">
        <v>0.09</v>
      </c>
      <c r="J40" s="38">
        <v>0.02</v>
      </c>
      <c r="K40" s="22"/>
      <c r="L40" s="22"/>
      <c r="M40" s="22"/>
      <c r="N40" s="22"/>
      <c r="O40" s="22"/>
      <c r="P40" s="22"/>
    </row>
    <row r="41" spans="1:16" ht="39" customHeight="1">
      <c r="A41" s="22"/>
      <c r="B41" s="35"/>
      <c r="C41" s="1209" t="s">
        <v>508</v>
      </c>
      <c r="D41" s="1210"/>
      <c r="E41" s="1211"/>
      <c r="F41" s="36">
        <v>0.01</v>
      </c>
      <c r="G41" s="37">
        <v>0</v>
      </c>
      <c r="H41" s="37">
        <v>0</v>
      </c>
      <c r="I41" s="37">
        <v>0.01</v>
      </c>
      <c r="J41" s="38">
        <v>0.01</v>
      </c>
      <c r="K41" s="22"/>
      <c r="L41" s="22"/>
      <c r="M41" s="22"/>
      <c r="N41" s="22"/>
      <c r="O41" s="22"/>
      <c r="P41" s="22"/>
    </row>
    <row r="42" spans="1:16" ht="39" customHeight="1">
      <c r="A42" s="22"/>
      <c r="B42" s="39"/>
      <c r="C42" s="1209" t="s">
        <v>509</v>
      </c>
      <c r="D42" s="1210"/>
      <c r="E42" s="1211"/>
      <c r="F42" s="36" t="s">
        <v>451</v>
      </c>
      <c r="G42" s="37" t="s">
        <v>451</v>
      </c>
      <c r="H42" s="37" t="s">
        <v>451</v>
      </c>
      <c r="I42" s="37" t="s">
        <v>451</v>
      </c>
      <c r="J42" s="38" t="s">
        <v>451</v>
      </c>
      <c r="K42" s="22"/>
      <c r="L42" s="22"/>
      <c r="M42" s="22"/>
      <c r="N42" s="22"/>
      <c r="O42" s="22"/>
      <c r="P42" s="22"/>
    </row>
    <row r="43" spans="1:16" ht="39" customHeight="1" thickBot="1">
      <c r="A43" s="22"/>
      <c r="B43" s="40"/>
      <c r="C43" s="1212" t="s">
        <v>510</v>
      </c>
      <c r="D43" s="1213"/>
      <c r="E43" s="1214"/>
      <c r="F43" s="41">
        <v>0</v>
      </c>
      <c r="G43" s="42">
        <v>1.46</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SUrdzxKO7O6gtExhzO32Z8En+nLV28mM3KEjhghSs6/PMGHNaKA6zbYMfkdZ2a6Ur/hNVJ9QPmo/1VyhTwnEQQ==" saltValue="+PiYeBflszV4SJn8C9u9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election activeCell="Q62" sqref="Q6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492</v>
      </c>
      <c r="L44" s="56" t="s">
        <v>493</v>
      </c>
      <c r="M44" s="56" t="s">
        <v>494</v>
      </c>
      <c r="N44" s="56" t="s">
        <v>495</v>
      </c>
      <c r="O44" s="57" t="s">
        <v>496</v>
      </c>
      <c r="P44" s="48"/>
      <c r="Q44" s="48"/>
      <c r="R44" s="48"/>
      <c r="S44" s="48"/>
      <c r="T44" s="48"/>
      <c r="U44" s="48"/>
    </row>
    <row r="45" spans="1:21" ht="30.75" customHeight="1">
      <c r="A45" s="48"/>
      <c r="B45" s="1235" t="s">
        <v>11</v>
      </c>
      <c r="C45" s="1236"/>
      <c r="D45" s="58"/>
      <c r="E45" s="1241" t="s">
        <v>12</v>
      </c>
      <c r="F45" s="1241"/>
      <c r="G45" s="1241"/>
      <c r="H45" s="1241"/>
      <c r="I45" s="1241"/>
      <c r="J45" s="1242"/>
      <c r="K45" s="59">
        <v>2078</v>
      </c>
      <c r="L45" s="60">
        <v>1972</v>
      </c>
      <c r="M45" s="60">
        <v>1857</v>
      </c>
      <c r="N45" s="60">
        <v>1914</v>
      </c>
      <c r="O45" s="61">
        <v>1970</v>
      </c>
      <c r="P45" s="48"/>
      <c r="Q45" s="48"/>
      <c r="R45" s="48"/>
      <c r="S45" s="48"/>
      <c r="T45" s="48"/>
      <c r="U45" s="48"/>
    </row>
    <row r="46" spans="1:21" ht="30.75" customHeight="1">
      <c r="A46" s="48"/>
      <c r="B46" s="1237"/>
      <c r="C46" s="1238"/>
      <c r="D46" s="62"/>
      <c r="E46" s="1219" t="s">
        <v>13</v>
      </c>
      <c r="F46" s="1219"/>
      <c r="G46" s="1219"/>
      <c r="H46" s="1219"/>
      <c r="I46" s="1219"/>
      <c r="J46" s="1220"/>
      <c r="K46" s="63" t="s">
        <v>451</v>
      </c>
      <c r="L46" s="64" t="s">
        <v>451</v>
      </c>
      <c r="M46" s="64" t="s">
        <v>451</v>
      </c>
      <c r="N46" s="64" t="s">
        <v>451</v>
      </c>
      <c r="O46" s="65" t="s">
        <v>451</v>
      </c>
      <c r="P46" s="48"/>
      <c r="Q46" s="48"/>
      <c r="R46" s="48"/>
      <c r="S46" s="48"/>
      <c r="T46" s="48"/>
      <c r="U46" s="48"/>
    </row>
    <row r="47" spans="1:21" ht="30.75" customHeight="1">
      <c r="A47" s="48"/>
      <c r="B47" s="1237"/>
      <c r="C47" s="1238"/>
      <c r="D47" s="62"/>
      <c r="E47" s="1219" t="s">
        <v>14</v>
      </c>
      <c r="F47" s="1219"/>
      <c r="G47" s="1219"/>
      <c r="H47" s="1219"/>
      <c r="I47" s="1219"/>
      <c r="J47" s="1220"/>
      <c r="K47" s="63" t="s">
        <v>451</v>
      </c>
      <c r="L47" s="64" t="s">
        <v>451</v>
      </c>
      <c r="M47" s="64" t="s">
        <v>451</v>
      </c>
      <c r="N47" s="64" t="s">
        <v>451</v>
      </c>
      <c r="O47" s="65" t="s">
        <v>451</v>
      </c>
      <c r="P47" s="48"/>
      <c r="Q47" s="48"/>
      <c r="R47" s="48"/>
      <c r="S47" s="48"/>
      <c r="T47" s="48"/>
      <c r="U47" s="48"/>
    </row>
    <row r="48" spans="1:21" ht="30.75" customHeight="1">
      <c r="A48" s="48"/>
      <c r="B48" s="1237"/>
      <c r="C48" s="1238"/>
      <c r="D48" s="62"/>
      <c r="E48" s="1219" t="s">
        <v>15</v>
      </c>
      <c r="F48" s="1219"/>
      <c r="G48" s="1219"/>
      <c r="H48" s="1219"/>
      <c r="I48" s="1219"/>
      <c r="J48" s="1220"/>
      <c r="K48" s="63">
        <v>712</v>
      </c>
      <c r="L48" s="64">
        <v>667</v>
      </c>
      <c r="M48" s="64">
        <v>704</v>
      </c>
      <c r="N48" s="64">
        <v>731</v>
      </c>
      <c r="O48" s="65">
        <v>715</v>
      </c>
      <c r="P48" s="48"/>
      <c r="Q48" s="48"/>
      <c r="R48" s="48"/>
      <c r="S48" s="48"/>
      <c r="T48" s="48"/>
      <c r="U48" s="48"/>
    </row>
    <row r="49" spans="1:21" ht="30.75" customHeight="1">
      <c r="A49" s="48"/>
      <c r="B49" s="1237"/>
      <c r="C49" s="1238"/>
      <c r="D49" s="62"/>
      <c r="E49" s="1219" t="s">
        <v>16</v>
      </c>
      <c r="F49" s="1219"/>
      <c r="G49" s="1219"/>
      <c r="H49" s="1219"/>
      <c r="I49" s="1219"/>
      <c r="J49" s="1220"/>
      <c r="K49" s="63" t="s">
        <v>451</v>
      </c>
      <c r="L49" s="64" t="s">
        <v>451</v>
      </c>
      <c r="M49" s="64" t="s">
        <v>451</v>
      </c>
      <c r="N49" s="64" t="s">
        <v>451</v>
      </c>
      <c r="O49" s="65" t="s">
        <v>451</v>
      </c>
      <c r="P49" s="48"/>
      <c r="Q49" s="48"/>
      <c r="R49" s="48"/>
      <c r="S49" s="48"/>
      <c r="T49" s="48"/>
      <c r="U49" s="48"/>
    </row>
    <row r="50" spans="1:21" ht="30.75" customHeight="1">
      <c r="A50" s="48"/>
      <c r="B50" s="1237"/>
      <c r="C50" s="1238"/>
      <c r="D50" s="62"/>
      <c r="E50" s="1219" t="s">
        <v>17</v>
      </c>
      <c r="F50" s="1219"/>
      <c r="G50" s="1219"/>
      <c r="H50" s="1219"/>
      <c r="I50" s="1219"/>
      <c r="J50" s="1220"/>
      <c r="K50" s="63">
        <v>1</v>
      </c>
      <c r="L50" s="64">
        <v>1</v>
      </c>
      <c r="M50" s="64">
        <v>1</v>
      </c>
      <c r="N50" s="64">
        <v>1</v>
      </c>
      <c r="O50" s="65">
        <v>1</v>
      </c>
      <c r="P50" s="48"/>
      <c r="Q50" s="48"/>
      <c r="R50" s="48"/>
      <c r="S50" s="48"/>
      <c r="T50" s="48"/>
      <c r="U50" s="48"/>
    </row>
    <row r="51" spans="1:21" ht="30.75" customHeight="1">
      <c r="A51" s="48"/>
      <c r="B51" s="1239"/>
      <c r="C51" s="1240"/>
      <c r="D51" s="66"/>
      <c r="E51" s="1219" t="s">
        <v>18</v>
      </c>
      <c r="F51" s="1219"/>
      <c r="G51" s="1219"/>
      <c r="H51" s="1219"/>
      <c r="I51" s="1219"/>
      <c r="J51" s="1220"/>
      <c r="K51" s="63" t="s">
        <v>451</v>
      </c>
      <c r="L51" s="64" t="s">
        <v>451</v>
      </c>
      <c r="M51" s="64" t="s">
        <v>451</v>
      </c>
      <c r="N51" s="64" t="s">
        <v>451</v>
      </c>
      <c r="O51" s="65" t="s">
        <v>451</v>
      </c>
      <c r="P51" s="48"/>
      <c r="Q51" s="48"/>
      <c r="R51" s="48"/>
      <c r="S51" s="48"/>
      <c r="T51" s="48"/>
      <c r="U51" s="48"/>
    </row>
    <row r="52" spans="1:21" ht="30.75" customHeight="1">
      <c r="A52" s="48"/>
      <c r="B52" s="1217" t="s">
        <v>19</v>
      </c>
      <c r="C52" s="1218"/>
      <c r="D52" s="66"/>
      <c r="E52" s="1219" t="s">
        <v>20</v>
      </c>
      <c r="F52" s="1219"/>
      <c r="G52" s="1219"/>
      <c r="H52" s="1219"/>
      <c r="I52" s="1219"/>
      <c r="J52" s="1220"/>
      <c r="K52" s="63">
        <v>2030</v>
      </c>
      <c r="L52" s="64">
        <v>2015</v>
      </c>
      <c r="M52" s="64">
        <v>1961</v>
      </c>
      <c r="N52" s="64">
        <v>1926</v>
      </c>
      <c r="O52" s="65">
        <v>1906</v>
      </c>
      <c r="P52" s="48"/>
      <c r="Q52" s="48"/>
      <c r="R52" s="48"/>
      <c r="S52" s="48"/>
      <c r="T52" s="48"/>
      <c r="U52" s="48"/>
    </row>
    <row r="53" spans="1:21" ht="30.75" customHeight="1" thickBot="1">
      <c r="A53" s="48"/>
      <c r="B53" s="1221" t="s">
        <v>21</v>
      </c>
      <c r="C53" s="1222"/>
      <c r="D53" s="67"/>
      <c r="E53" s="1223" t="s">
        <v>22</v>
      </c>
      <c r="F53" s="1223"/>
      <c r="G53" s="1223"/>
      <c r="H53" s="1223"/>
      <c r="I53" s="1223"/>
      <c r="J53" s="1224"/>
      <c r="K53" s="68">
        <v>761</v>
      </c>
      <c r="L53" s="69">
        <v>625</v>
      </c>
      <c r="M53" s="69">
        <v>601</v>
      </c>
      <c r="N53" s="69">
        <v>720</v>
      </c>
      <c r="O53" s="70">
        <v>780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511</v>
      </c>
      <c r="P55" s="48"/>
      <c r="Q55" s="48"/>
      <c r="R55" s="48"/>
      <c r="S55" s="48"/>
      <c r="T55" s="48"/>
      <c r="U55" s="48"/>
    </row>
    <row r="56" spans="1:21" ht="31.5" customHeight="1" thickBot="1">
      <c r="A56" s="48"/>
      <c r="B56" s="76"/>
      <c r="C56" s="77"/>
      <c r="D56" s="77"/>
      <c r="E56" s="78"/>
      <c r="F56" s="78"/>
      <c r="G56" s="78"/>
      <c r="H56" s="78"/>
      <c r="I56" s="78"/>
      <c r="J56" s="79" t="s">
        <v>2</v>
      </c>
      <c r="K56" s="80" t="s">
        <v>512</v>
      </c>
      <c r="L56" s="81" t="s">
        <v>513</v>
      </c>
      <c r="M56" s="81" t="s">
        <v>514</v>
      </c>
      <c r="N56" s="81" t="s">
        <v>515</v>
      </c>
      <c r="O56" s="82" t="s">
        <v>516</v>
      </c>
      <c r="P56" s="48"/>
      <c r="Q56" s="48"/>
      <c r="R56" s="48"/>
      <c r="S56" s="48"/>
      <c r="T56" s="48"/>
      <c r="U56" s="48"/>
    </row>
    <row r="57" spans="1:21" ht="31.5" customHeight="1">
      <c r="B57" s="1225" t="s">
        <v>25</v>
      </c>
      <c r="C57" s="1226"/>
      <c r="D57" s="1229" t="s">
        <v>26</v>
      </c>
      <c r="E57" s="1230"/>
      <c r="F57" s="1230"/>
      <c r="G57" s="1230"/>
      <c r="H57" s="1230"/>
      <c r="I57" s="1230"/>
      <c r="J57" s="1231"/>
      <c r="K57" s="83"/>
      <c r="L57" s="84"/>
      <c r="M57" s="84"/>
      <c r="N57" s="84"/>
      <c r="O57" s="85"/>
    </row>
    <row r="58" spans="1:21" ht="31.5" customHeight="1" thickBot="1">
      <c r="B58" s="1227"/>
      <c r="C58" s="1228"/>
      <c r="D58" s="1232" t="s">
        <v>27</v>
      </c>
      <c r="E58" s="1233"/>
      <c r="F58" s="1233"/>
      <c r="G58" s="1233"/>
      <c r="H58" s="1233"/>
      <c r="I58" s="1233"/>
      <c r="J58" s="1234"/>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lEw4sfi5TnP0xkIAy6xl7uCAhUznrOWOkoBKbOfMrHkmNkMZJ5afTLFa39z34ZiNv6bgZm2zKNGCH2+kUmK3w==" saltValue="c1cFXHBLPXqBE7PDv+k9t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election activeCell="M41" sqref="M41:M45"/>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492</v>
      </c>
      <c r="J40" s="100" t="s">
        <v>493</v>
      </c>
      <c r="K40" s="100" t="s">
        <v>494</v>
      </c>
      <c r="L40" s="100" t="s">
        <v>495</v>
      </c>
      <c r="M40" s="101" t="s">
        <v>496</v>
      </c>
    </row>
    <row r="41" spans="2:13" ht="27.75" customHeight="1">
      <c r="B41" s="1255" t="s">
        <v>30</v>
      </c>
      <c r="C41" s="1256"/>
      <c r="D41" s="102"/>
      <c r="E41" s="1257" t="s">
        <v>31</v>
      </c>
      <c r="F41" s="1257"/>
      <c r="G41" s="1257"/>
      <c r="H41" s="1258"/>
      <c r="I41" s="351">
        <v>20627</v>
      </c>
      <c r="J41" s="352">
        <v>20691</v>
      </c>
      <c r="K41" s="352">
        <v>21777</v>
      </c>
      <c r="L41" s="352">
        <v>23509</v>
      </c>
      <c r="M41" s="353">
        <v>24206</v>
      </c>
    </row>
    <row r="42" spans="2:13" ht="27.75" customHeight="1">
      <c r="B42" s="1245"/>
      <c r="C42" s="1246"/>
      <c r="D42" s="103"/>
      <c r="E42" s="1249" t="s">
        <v>32</v>
      </c>
      <c r="F42" s="1249"/>
      <c r="G42" s="1249"/>
      <c r="H42" s="1250"/>
      <c r="I42" s="354">
        <v>442</v>
      </c>
      <c r="J42" s="355">
        <v>443</v>
      </c>
      <c r="K42" s="355">
        <v>418</v>
      </c>
      <c r="L42" s="355">
        <v>391</v>
      </c>
      <c r="M42" s="356">
        <v>391</v>
      </c>
    </row>
    <row r="43" spans="2:13" ht="27.75" customHeight="1">
      <c r="B43" s="1245"/>
      <c r="C43" s="1246"/>
      <c r="D43" s="103"/>
      <c r="E43" s="1249" t="s">
        <v>33</v>
      </c>
      <c r="F43" s="1249"/>
      <c r="G43" s="1249"/>
      <c r="H43" s="1250"/>
      <c r="I43" s="354">
        <v>11682</v>
      </c>
      <c r="J43" s="355">
        <v>11872</v>
      </c>
      <c r="K43" s="355">
        <v>11119</v>
      </c>
      <c r="L43" s="355">
        <v>10960</v>
      </c>
      <c r="M43" s="356">
        <v>10630</v>
      </c>
    </row>
    <row r="44" spans="2:13" ht="27.75" customHeight="1">
      <c r="B44" s="1245"/>
      <c r="C44" s="1246"/>
      <c r="D44" s="103"/>
      <c r="E44" s="1249" t="s">
        <v>34</v>
      </c>
      <c r="F44" s="1249"/>
      <c r="G44" s="1249"/>
      <c r="H44" s="1250"/>
      <c r="I44" s="354" t="s">
        <v>451</v>
      </c>
      <c r="J44" s="355" t="s">
        <v>451</v>
      </c>
      <c r="K44" s="355" t="s">
        <v>451</v>
      </c>
      <c r="L44" s="355" t="s">
        <v>451</v>
      </c>
      <c r="M44" s="356" t="s">
        <v>451</v>
      </c>
    </row>
    <row r="45" spans="2:13" ht="27.75" customHeight="1">
      <c r="B45" s="1245"/>
      <c r="C45" s="1246"/>
      <c r="D45" s="103"/>
      <c r="E45" s="1249" t="s">
        <v>35</v>
      </c>
      <c r="F45" s="1249"/>
      <c r="G45" s="1249"/>
      <c r="H45" s="1250"/>
      <c r="I45" s="354">
        <v>2827</v>
      </c>
      <c r="J45" s="355">
        <v>2613</v>
      </c>
      <c r="K45" s="355">
        <v>2523</v>
      </c>
      <c r="L45" s="355">
        <v>2515</v>
      </c>
      <c r="M45" s="356">
        <v>2441</v>
      </c>
    </row>
    <row r="46" spans="2:13" ht="27.75" customHeight="1">
      <c r="B46" s="1245"/>
      <c r="C46" s="1246"/>
      <c r="D46" s="104"/>
      <c r="E46" s="1249" t="s">
        <v>36</v>
      </c>
      <c r="F46" s="1249"/>
      <c r="G46" s="1249"/>
      <c r="H46" s="1250"/>
      <c r="I46" s="354" t="s">
        <v>451</v>
      </c>
      <c r="J46" s="355" t="s">
        <v>451</v>
      </c>
      <c r="K46" s="355" t="s">
        <v>451</v>
      </c>
      <c r="L46" s="355" t="s">
        <v>451</v>
      </c>
      <c r="M46" s="356" t="s">
        <v>451</v>
      </c>
    </row>
    <row r="47" spans="2:13" ht="27.75" customHeight="1">
      <c r="B47" s="1245"/>
      <c r="C47" s="1246"/>
      <c r="D47" s="105"/>
      <c r="E47" s="1259" t="s">
        <v>37</v>
      </c>
      <c r="F47" s="1260"/>
      <c r="G47" s="1260"/>
      <c r="H47" s="1261"/>
      <c r="I47" s="354" t="s">
        <v>451</v>
      </c>
      <c r="J47" s="355" t="s">
        <v>451</v>
      </c>
      <c r="K47" s="355" t="s">
        <v>451</v>
      </c>
      <c r="L47" s="355" t="s">
        <v>451</v>
      </c>
      <c r="M47" s="356" t="s">
        <v>451</v>
      </c>
    </row>
    <row r="48" spans="2:13" ht="27.75" customHeight="1">
      <c r="B48" s="1245"/>
      <c r="C48" s="1246"/>
      <c r="D48" s="103"/>
      <c r="E48" s="1249" t="s">
        <v>38</v>
      </c>
      <c r="F48" s="1249"/>
      <c r="G48" s="1249"/>
      <c r="H48" s="1250"/>
      <c r="I48" s="354" t="s">
        <v>451</v>
      </c>
      <c r="J48" s="355" t="s">
        <v>451</v>
      </c>
      <c r="K48" s="355" t="s">
        <v>451</v>
      </c>
      <c r="L48" s="355" t="s">
        <v>451</v>
      </c>
      <c r="M48" s="356" t="s">
        <v>451</v>
      </c>
    </row>
    <row r="49" spans="2:13" ht="27.75" customHeight="1">
      <c r="B49" s="1247"/>
      <c r="C49" s="1248"/>
      <c r="D49" s="103"/>
      <c r="E49" s="1249" t="s">
        <v>39</v>
      </c>
      <c r="F49" s="1249"/>
      <c r="G49" s="1249"/>
      <c r="H49" s="1250"/>
      <c r="I49" s="354" t="s">
        <v>451</v>
      </c>
      <c r="J49" s="355" t="s">
        <v>451</v>
      </c>
      <c r="K49" s="355" t="s">
        <v>451</v>
      </c>
      <c r="L49" s="355" t="s">
        <v>451</v>
      </c>
      <c r="M49" s="356" t="s">
        <v>451</v>
      </c>
    </row>
    <row r="50" spans="2:13" ht="27.75" customHeight="1">
      <c r="B50" s="1243" t="s">
        <v>40</v>
      </c>
      <c r="C50" s="1244"/>
      <c r="D50" s="106"/>
      <c r="E50" s="1249" t="s">
        <v>41</v>
      </c>
      <c r="F50" s="1249"/>
      <c r="G50" s="1249"/>
      <c r="H50" s="1250"/>
      <c r="I50" s="354">
        <v>4298</v>
      </c>
      <c r="J50" s="355">
        <v>4851</v>
      </c>
      <c r="K50" s="355">
        <v>4881</v>
      </c>
      <c r="L50" s="355">
        <v>4779</v>
      </c>
      <c r="M50" s="356">
        <v>5005</v>
      </c>
    </row>
    <row r="51" spans="2:13" ht="27.75" customHeight="1">
      <c r="B51" s="1245"/>
      <c r="C51" s="1246"/>
      <c r="D51" s="103"/>
      <c r="E51" s="1249" t="s">
        <v>42</v>
      </c>
      <c r="F51" s="1249"/>
      <c r="G51" s="1249"/>
      <c r="H51" s="1250"/>
      <c r="I51" s="354">
        <v>5240</v>
      </c>
      <c r="J51" s="355">
        <v>5239</v>
      </c>
      <c r="K51" s="355">
        <v>5252</v>
      </c>
      <c r="L51" s="355">
        <v>5453</v>
      </c>
      <c r="M51" s="356">
        <v>5318</v>
      </c>
    </row>
    <row r="52" spans="2:13" ht="27.75" customHeight="1">
      <c r="B52" s="1247"/>
      <c r="C52" s="1248"/>
      <c r="D52" s="103"/>
      <c r="E52" s="1249" t="s">
        <v>43</v>
      </c>
      <c r="F52" s="1249"/>
      <c r="G52" s="1249"/>
      <c r="H52" s="1250"/>
      <c r="I52" s="354">
        <v>19312</v>
      </c>
      <c r="J52" s="355">
        <v>19181</v>
      </c>
      <c r="K52" s="355">
        <v>19361</v>
      </c>
      <c r="L52" s="355">
        <v>20034</v>
      </c>
      <c r="M52" s="356">
        <v>19738</v>
      </c>
    </row>
    <row r="53" spans="2:13" ht="27.75" customHeight="1" thickBot="1">
      <c r="B53" s="1251" t="s">
        <v>44</v>
      </c>
      <c r="C53" s="1252"/>
      <c r="D53" s="107"/>
      <c r="E53" s="1253" t="s">
        <v>45</v>
      </c>
      <c r="F53" s="1253"/>
      <c r="G53" s="1253"/>
      <c r="H53" s="1254"/>
      <c r="I53" s="357">
        <v>6728</v>
      </c>
      <c r="J53" s="358">
        <v>6348</v>
      </c>
      <c r="K53" s="358">
        <v>6343</v>
      </c>
      <c r="L53" s="358">
        <v>7109</v>
      </c>
      <c r="M53" s="359">
        <v>7608</v>
      </c>
    </row>
    <row r="54" spans="2:13" ht="27.75" customHeight="1">
      <c r="B54" s="108" t="s">
        <v>46</v>
      </c>
      <c r="C54" s="109"/>
      <c r="D54" s="109"/>
      <c r="E54" s="110"/>
      <c r="F54" s="110"/>
      <c r="G54" s="110"/>
      <c r="H54" s="110"/>
      <c r="I54" s="111"/>
      <c r="J54" s="111"/>
      <c r="K54" s="111"/>
      <c r="L54" s="111"/>
      <c r="M54" s="111"/>
    </row>
    <row r="55" spans="2:13"/>
  </sheetData>
  <sheetProtection algorithmName="SHA-512" hashValue="oJd1m6Y+TcNk/udR9lFqs9X4DILB5p+g6u+mdtRmBpiJfJWv/h9qBpQSg4Iu684wWTCiYwD2n2UWrVe/R3XQaQ==" saltValue="5VCUf5KTAUSOO/v3926Rv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2" sqref="H62"/>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494</v>
      </c>
      <c r="G54" s="116" t="s">
        <v>495</v>
      </c>
      <c r="H54" s="117" t="s">
        <v>496</v>
      </c>
    </row>
    <row r="55" spans="2:8" ht="52.5" customHeight="1">
      <c r="B55" s="118"/>
      <c r="C55" s="1270" t="s">
        <v>48</v>
      </c>
      <c r="D55" s="1270"/>
      <c r="E55" s="1271"/>
      <c r="F55" s="119">
        <v>3094</v>
      </c>
      <c r="G55" s="119">
        <v>3099</v>
      </c>
      <c r="H55" s="120">
        <v>3108</v>
      </c>
    </row>
    <row r="56" spans="2:8" ht="52.5" customHeight="1">
      <c r="B56" s="121"/>
      <c r="C56" s="1272" t="s">
        <v>49</v>
      </c>
      <c r="D56" s="1272"/>
      <c r="E56" s="1273"/>
      <c r="F56" s="122">
        <v>1</v>
      </c>
      <c r="G56" s="122">
        <v>1</v>
      </c>
      <c r="H56" s="123">
        <v>227</v>
      </c>
    </row>
    <row r="57" spans="2:8" ht="53.25" customHeight="1">
      <c r="B57" s="121"/>
      <c r="C57" s="1274" t="s">
        <v>50</v>
      </c>
      <c r="D57" s="1274"/>
      <c r="E57" s="1275"/>
      <c r="F57" s="124">
        <v>1784</v>
      </c>
      <c r="G57" s="124">
        <v>1685</v>
      </c>
      <c r="H57" s="125">
        <v>1676</v>
      </c>
    </row>
    <row r="58" spans="2:8" ht="45.75" customHeight="1">
      <c r="B58" s="126"/>
      <c r="C58" s="1262" t="s">
        <v>529</v>
      </c>
      <c r="D58" s="1263"/>
      <c r="E58" s="1264"/>
      <c r="F58" s="127">
        <v>679</v>
      </c>
      <c r="G58" s="127">
        <v>676</v>
      </c>
      <c r="H58" s="128">
        <v>677</v>
      </c>
    </row>
    <row r="59" spans="2:8" ht="45.75" customHeight="1">
      <c r="B59" s="126"/>
      <c r="C59" s="1262" t="s">
        <v>530</v>
      </c>
      <c r="D59" s="1263"/>
      <c r="E59" s="1264"/>
      <c r="F59" s="127">
        <v>584</v>
      </c>
      <c r="G59" s="127">
        <v>575</v>
      </c>
      <c r="H59" s="128">
        <v>568</v>
      </c>
    </row>
    <row r="60" spans="2:8" ht="45.75" customHeight="1">
      <c r="B60" s="126"/>
      <c r="C60" s="1262" t="s">
        <v>606</v>
      </c>
      <c r="D60" s="1263"/>
      <c r="E60" s="1264"/>
      <c r="F60" s="127">
        <v>90</v>
      </c>
      <c r="G60" s="127">
        <v>120</v>
      </c>
      <c r="H60" s="128">
        <v>150</v>
      </c>
    </row>
    <row r="61" spans="2:8" ht="45.75" customHeight="1">
      <c r="B61" s="126"/>
      <c r="C61" s="1262" t="s">
        <v>531</v>
      </c>
      <c r="D61" s="1263"/>
      <c r="E61" s="1264"/>
      <c r="F61" s="127">
        <v>96</v>
      </c>
      <c r="G61" s="127">
        <v>96</v>
      </c>
      <c r="H61" s="128">
        <v>96</v>
      </c>
    </row>
    <row r="62" spans="2:8" ht="45.75" customHeight="1" thickBot="1">
      <c r="B62" s="129"/>
      <c r="C62" s="1265" t="s">
        <v>532</v>
      </c>
      <c r="D62" s="1266"/>
      <c r="E62" s="1267"/>
      <c r="F62" s="130">
        <v>78</v>
      </c>
      <c r="G62" s="130">
        <v>71</v>
      </c>
      <c r="H62" s="131">
        <v>68</v>
      </c>
    </row>
    <row r="63" spans="2:8" ht="52.5" customHeight="1" thickBot="1">
      <c r="B63" s="132"/>
      <c r="C63" s="1268" t="s">
        <v>51</v>
      </c>
      <c r="D63" s="1268"/>
      <c r="E63" s="1269"/>
      <c r="F63" s="133">
        <v>4879</v>
      </c>
      <c r="G63" s="133">
        <v>4784</v>
      </c>
      <c r="H63" s="134">
        <v>5011</v>
      </c>
    </row>
    <row r="64" spans="2:8"/>
  </sheetData>
  <sheetProtection algorithmName="SHA-512" hashValue="uMo+/nhWiKToCs2CAgMBwF5G7v/grRkKFV0JDktrDFYN0yjFMR0gIocBZblb1jEzxgxKWQf2IE5ySS5Hsmu5rw==" saltValue="V0nn3biTWxRMTHEMBQkX7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611</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612</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76" t="s">
        <v>623</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613</v>
      </c>
    </row>
    <row r="50" spans="1:109">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492</v>
      </c>
      <c r="BQ50" s="1289"/>
      <c r="BR50" s="1289"/>
      <c r="BS50" s="1289"/>
      <c r="BT50" s="1289"/>
      <c r="BU50" s="1289"/>
      <c r="BV50" s="1289"/>
      <c r="BW50" s="1289"/>
      <c r="BX50" s="1289" t="s">
        <v>493</v>
      </c>
      <c r="BY50" s="1289"/>
      <c r="BZ50" s="1289"/>
      <c r="CA50" s="1289"/>
      <c r="CB50" s="1289"/>
      <c r="CC50" s="1289"/>
      <c r="CD50" s="1289"/>
      <c r="CE50" s="1289"/>
      <c r="CF50" s="1289" t="s">
        <v>494</v>
      </c>
      <c r="CG50" s="1289"/>
      <c r="CH50" s="1289"/>
      <c r="CI50" s="1289"/>
      <c r="CJ50" s="1289"/>
      <c r="CK50" s="1289"/>
      <c r="CL50" s="1289"/>
      <c r="CM50" s="1289"/>
      <c r="CN50" s="1289" t="s">
        <v>495</v>
      </c>
      <c r="CO50" s="1289"/>
      <c r="CP50" s="1289"/>
      <c r="CQ50" s="1289"/>
      <c r="CR50" s="1289"/>
      <c r="CS50" s="1289"/>
      <c r="CT50" s="1289"/>
      <c r="CU50" s="1289"/>
      <c r="CV50" s="1289" t="s">
        <v>496</v>
      </c>
      <c r="CW50" s="1289"/>
      <c r="CX50" s="1289"/>
      <c r="CY50" s="1289"/>
      <c r="CZ50" s="1289"/>
      <c r="DA50" s="1289"/>
      <c r="DB50" s="1289"/>
      <c r="DC50" s="1289"/>
    </row>
    <row r="51" spans="1:109" ht="13.5" customHeight="1">
      <c r="B51" s="375"/>
      <c r="G51" s="1295"/>
      <c r="H51" s="1295"/>
      <c r="I51" s="1293"/>
      <c r="J51" s="1293"/>
      <c r="K51" s="1291"/>
      <c r="L51" s="1291"/>
      <c r="M51" s="1291"/>
      <c r="N51" s="1291"/>
      <c r="AM51" s="384"/>
      <c r="AN51" s="1292" t="s">
        <v>614</v>
      </c>
      <c r="AO51" s="1292"/>
      <c r="AP51" s="1292"/>
      <c r="AQ51" s="1292"/>
      <c r="AR51" s="1292"/>
      <c r="AS51" s="1292"/>
      <c r="AT51" s="1292"/>
      <c r="AU51" s="1292"/>
      <c r="AV51" s="1292"/>
      <c r="AW51" s="1292"/>
      <c r="AX51" s="1292"/>
      <c r="AY51" s="1292"/>
      <c r="AZ51" s="1292"/>
      <c r="BA51" s="1292"/>
      <c r="BB51" s="1292" t="s">
        <v>615</v>
      </c>
      <c r="BC51" s="1292"/>
      <c r="BD51" s="1292"/>
      <c r="BE51" s="1292"/>
      <c r="BF51" s="1292"/>
      <c r="BG51" s="1292"/>
      <c r="BH51" s="1292"/>
      <c r="BI51" s="1292"/>
      <c r="BJ51" s="1292"/>
      <c r="BK51" s="1292"/>
      <c r="BL51" s="1292"/>
      <c r="BM51" s="1292"/>
      <c r="BN51" s="1292"/>
      <c r="BO51" s="1292"/>
      <c r="BP51" s="1290">
        <v>58.9</v>
      </c>
      <c r="BQ51" s="1290"/>
      <c r="BR51" s="1290"/>
      <c r="BS51" s="1290"/>
      <c r="BT51" s="1290"/>
      <c r="BU51" s="1290"/>
      <c r="BV51" s="1290"/>
      <c r="BW51" s="1290"/>
      <c r="BX51" s="1290">
        <v>55.8</v>
      </c>
      <c r="BY51" s="1290"/>
      <c r="BZ51" s="1290"/>
      <c r="CA51" s="1290"/>
      <c r="CB51" s="1290"/>
      <c r="CC51" s="1290"/>
      <c r="CD51" s="1290"/>
      <c r="CE51" s="1290"/>
      <c r="CF51" s="1290">
        <v>55.2</v>
      </c>
      <c r="CG51" s="1290"/>
      <c r="CH51" s="1290"/>
      <c r="CI51" s="1290"/>
      <c r="CJ51" s="1290"/>
      <c r="CK51" s="1290"/>
      <c r="CL51" s="1290"/>
      <c r="CM51" s="1290"/>
      <c r="CN51" s="1290">
        <v>59</v>
      </c>
      <c r="CO51" s="1290"/>
      <c r="CP51" s="1290"/>
      <c r="CQ51" s="1290"/>
      <c r="CR51" s="1290"/>
      <c r="CS51" s="1290"/>
      <c r="CT51" s="1290"/>
      <c r="CU51" s="1290"/>
      <c r="CV51" s="1290">
        <v>61.8</v>
      </c>
      <c r="CW51" s="1290"/>
      <c r="CX51" s="1290"/>
      <c r="CY51" s="1290"/>
      <c r="CZ51" s="1290"/>
      <c r="DA51" s="1290"/>
      <c r="DB51" s="1290"/>
      <c r="DC51" s="1290"/>
    </row>
    <row r="52" spans="1:109">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616</v>
      </c>
      <c r="BC53" s="1292"/>
      <c r="BD53" s="1292"/>
      <c r="BE53" s="1292"/>
      <c r="BF53" s="1292"/>
      <c r="BG53" s="1292"/>
      <c r="BH53" s="1292"/>
      <c r="BI53" s="1292"/>
      <c r="BJ53" s="1292"/>
      <c r="BK53" s="1292"/>
      <c r="BL53" s="1292"/>
      <c r="BM53" s="1292"/>
      <c r="BN53" s="1292"/>
      <c r="BO53" s="1292"/>
      <c r="BP53" s="1290">
        <v>61</v>
      </c>
      <c r="BQ53" s="1290"/>
      <c r="BR53" s="1290"/>
      <c r="BS53" s="1290"/>
      <c r="BT53" s="1290"/>
      <c r="BU53" s="1290"/>
      <c r="BV53" s="1290"/>
      <c r="BW53" s="1290"/>
      <c r="BX53" s="1290">
        <v>62.2</v>
      </c>
      <c r="BY53" s="1290"/>
      <c r="BZ53" s="1290"/>
      <c r="CA53" s="1290"/>
      <c r="CB53" s="1290"/>
      <c r="CC53" s="1290"/>
      <c r="CD53" s="1290"/>
      <c r="CE53" s="1290"/>
      <c r="CF53" s="1290">
        <v>63.1</v>
      </c>
      <c r="CG53" s="1290"/>
      <c r="CH53" s="1290"/>
      <c r="CI53" s="1290"/>
      <c r="CJ53" s="1290"/>
      <c r="CK53" s="1290"/>
      <c r="CL53" s="1290"/>
      <c r="CM53" s="1290"/>
      <c r="CN53" s="1290">
        <v>63.3</v>
      </c>
      <c r="CO53" s="1290"/>
      <c r="CP53" s="1290"/>
      <c r="CQ53" s="1290"/>
      <c r="CR53" s="1290"/>
      <c r="CS53" s="1290"/>
      <c r="CT53" s="1290"/>
      <c r="CU53" s="1290"/>
      <c r="CV53" s="1290">
        <v>63.4</v>
      </c>
      <c r="CW53" s="1290"/>
      <c r="CX53" s="1290"/>
      <c r="CY53" s="1290"/>
      <c r="CZ53" s="1290"/>
      <c r="DA53" s="1290"/>
      <c r="DB53" s="1290"/>
      <c r="DC53" s="1290"/>
    </row>
    <row r="54" spans="1:109">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c r="A55" s="383"/>
      <c r="B55" s="375"/>
      <c r="G55" s="1285"/>
      <c r="H55" s="1285"/>
      <c r="I55" s="1285"/>
      <c r="J55" s="1285"/>
      <c r="K55" s="1291"/>
      <c r="L55" s="1291"/>
      <c r="M55" s="1291"/>
      <c r="N55" s="1291"/>
      <c r="AN55" s="1289" t="s">
        <v>617</v>
      </c>
      <c r="AO55" s="1289"/>
      <c r="AP55" s="1289"/>
      <c r="AQ55" s="1289"/>
      <c r="AR55" s="1289"/>
      <c r="AS55" s="1289"/>
      <c r="AT55" s="1289"/>
      <c r="AU55" s="1289"/>
      <c r="AV55" s="1289"/>
      <c r="AW55" s="1289"/>
      <c r="AX55" s="1289"/>
      <c r="AY55" s="1289"/>
      <c r="AZ55" s="1289"/>
      <c r="BA55" s="1289"/>
      <c r="BB55" s="1292" t="s">
        <v>615</v>
      </c>
      <c r="BC55" s="1292"/>
      <c r="BD55" s="1292"/>
      <c r="BE55" s="1292"/>
      <c r="BF55" s="1292"/>
      <c r="BG55" s="1292"/>
      <c r="BH55" s="1292"/>
      <c r="BI55" s="1292"/>
      <c r="BJ55" s="1292"/>
      <c r="BK55" s="1292"/>
      <c r="BL55" s="1292"/>
      <c r="BM55" s="1292"/>
      <c r="BN55" s="1292"/>
      <c r="BO55" s="1292"/>
      <c r="BP55" s="1290">
        <v>31.3</v>
      </c>
      <c r="BQ55" s="1290"/>
      <c r="BR55" s="1290"/>
      <c r="BS55" s="1290"/>
      <c r="BT55" s="1290"/>
      <c r="BU55" s="1290"/>
      <c r="BV55" s="1290"/>
      <c r="BW55" s="1290"/>
      <c r="BX55" s="1290">
        <v>25.3</v>
      </c>
      <c r="BY55" s="1290"/>
      <c r="BZ55" s="1290"/>
      <c r="CA55" s="1290"/>
      <c r="CB55" s="1290"/>
      <c r="CC55" s="1290"/>
      <c r="CD55" s="1290"/>
      <c r="CE55" s="1290"/>
      <c r="CF55" s="1290">
        <v>25.5</v>
      </c>
      <c r="CG55" s="1290"/>
      <c r="CH55" s="1290"/>
      <c r="CI55" s="1290"/>
      <c r="CJ55" s="1290"/>
      <c r="CK55" s="1290"/>
      <c r="CL55" s="1290"/>
      <c r="CM55" s="1290"/>
      <c r="CN55" s="1290">
        <v>25.1</v>
      </c>
      <c r="CO55" s="1290"/>
      <c r="CP55" s="1290"/>
      <c r="CQ55" s="1290"/>
      <c r="CR55" s="1290"/>
      <c r="CS55" s="1290"/>
      <c r="CT55" s="1290"/>
      <c r="CU55" s="1290"/>
      <c r="CV55" s="1290">
        <v>11.2</v>
      </c>
      <c r="CW55" s="1290"/>
      <c r="CX55" s="1290"/>
      <c r="CY55" s="1290"/>
      <c r="CZ55" s="1290"/>
      <c r="DA55" s="1290"/>
      <c r="DB55" s="1290"/>
      <c r="DC55" s="1290"/>
    </row>
    <row r="56" spans="1:109">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616</v>
      </c>
      <c r="BC57" s="1292"/>
      <c r="BD57" s="1292"/>
      <c r="BE57" s="1292"/>
      <c r="BF57" s="1292"/>
      <c r="BG57" s="1292"/>
      <c r="BH57" s="1292"/>
      <c r="BI57" s="1292"/>
      <c r="BJ57" s="1292"/>
      <c r="BK57" s="1292"/>
      <c r="BL57" s="1292"/>
      <c r="BM57" s="1292"/>
      <c r="BN57" s="1292"/>
      <c r="BO57" s="1292"/>
      <c r="BP57" s="1290">
        <v>58.4</v>
      </c>
      <c r="BQ57" s="1290"/>
      <c r="BR57" s="1290"/>
      <c r="BS57" s="1290"/>
      <c r="BT57" s="1290"/>
      <c r="BU57" s="1290"/>
      <c r="BV57" s="1290"/>
      <c r="BW57" s="1290"/>
      <c r="BX57" s="1290">
        <v>59.7</v>
      </c>
      <c r="BY57" s="1290"/>
      <c r="BZ57" s="1290"/>
      <c r="CA57" s="1290"/>
      <c r="CB57" s="1290"/>
      <c r="CC57" s="1290"/>
      <c r="CD57" s="1290"/>
      <c r="CE57" s="1290"/>
      <c r="CF57" s="1290">
        <v>60.9</v>
      </c>
      <c r="CG57" s="1290"/>
      <c r="CH57" s="1290"/>
      <c r="CI57" s="1290"/>
      <c r="CJ57" s="1290"/>
      <c r="CK57" s="1290"/>
      <c r="CL57" s="1290"/>
      <c r="CM57" s="1290"/>
      <c r="CN57" s="1290">
        <v>61</v>
      </c>
      <c r="CO57" s="1290"/>
      <c r="CP57" s="1290"/>
      <c r="CQ57" s="1290"/>
      <c r="CR57" s="1290"/>
      <c r="CS57" s="1290"/>
      <c r="CT57" s="1290"/>
      <c r="CU57" s="1290"/>
      <c r="CV57" s="1290">
        <v>63.2</v>
      </c>
      <c r="CW57" s="1290"/>
      <c r="CX57" s="1290"/>
      <c r="CY57" s="1290"/>
      <c r="CZ57" s="1290"/>
      <c r="DA57" s="1290"/>
      <c r="DB57" s="1290"/>
      <c r="DC57" s="1290"/>
      <c r="DD57" s="388"/>
      <c r="DE57" s="387"/>
    </row>
    <row r="58" spans="1:109" s="383" customFormat="1">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618</v>
      </c>
    </row>
    <row r="64" spans="1:109">
      <c r="B64" s="375"/>
      <c r="G64" s="382"/>
      <c r="I64" s="395"/>
      <c r="J64" s="395"/>
      <c r="K64" s="395"/>
      <c r="L64" s="395"/>
      <c r="M64" s="395"/>
      <c r="N64" s="396"/>
      <c r="AM64" s="382"/>
      <c r="AN64" s="382" t="s">
        <v>612</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76" t="s">
        <v>619</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613</v>
      </c>
    </row>
    <row r="72" spans="2:107">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492</v>
      </c>
      <c r="BQ72" s="1289"/>
      <c r="BR72" s="1289"/>
      <c r="BS72" s="1289"/>
      <c r="BT72" s="1289"/>
      <c r="BU72" s="1289"/>
      <c r="BV72" s="1289"/>
      <c r="BW72" s="1289"/>
      <c r="BX72" s="1289" t="s">
        <v>493</v>
      </c>
      <c r="BY72" s="1289"/>
      <c r="BZ72" s="1289"/>
      <c r="CA72" s="1289"/>
      <c r="CB72" s="1289"/>
      <c r="CC72" s="1289"/>
      <c r="CD72" s="1289"/>
      <c r="CE72" s="1289"/>
      <c r="CF72" s="1289" t="s">
        <v>494</v>
      </c>
      <c r="CG72" s="1289"/>
      <c r="CH72" s="1289"/>
      <c r="CI72" s="1289"/>
      <c r="CJ72" s="1289"/>
      <c r="CK72" s="1289"/>
      <c r="CL72" s="1289"/>
      <c r="CM72" s="1289"/>
      <c r="CN72" s="1289" t="s">
        <v>495</v>
      </c>
      <c r="CO72" s="1289"/>
      <c r="CP72" s="1289"/>
      <c r="CQ72" s="1289"/>
      <c r="CR72" s="1289"/>
      <c r="CS72" s="1289"/>
      <c r="CT72" s="1289"/>
      <c r="CU72" s="1289"/>
      <c r="CV72" s="1289" t="s">
        <v>496</v>
      </c>
      <c r="CW72" s="1289"/>
      <c r="CX72" s="1289"/>
      <c r="CY72" s="1289"/>
      <c r="CZ72" s="1289"/>
      <c r="DA72" s="1289"/>
      <c r="DB72" s="1289"/>
      <c r="DC72" s="1289"/>
    </row>
    <row r="73" spans="2:107">
      <c r="B73" s="375"/>
      <c r="G73" s="1295"/>
      <c r="H73" s="1295"/>
      <c r="I73" s="1295"/>
      <c r="J73" s="1295"/>
      <c r="K73" s="1296"/>
      <c r="L73" s="1296"/>
      <c r="M73" s="1296"/>
      <c r="N73" s="1296"/>
      <c r="AM73" s="384"/>
      <c r="AN73" s="1292" t="s">
        <v>614</v>
      </c>
      <c r="AO73" s="1292"/>
      <c r="AP73" s="1292"/>
      <c r="AQ73" s="1292"/>
      <c r="AR73" s="1292"/>
      <c r="AS73" s="1292"/>
      <c r="AT73" s="1292"/>
      <c r="AU73" s="1292"/>
      <c r="AV73" s="1292"/>
      <c r="AW73" s="1292"/>
      <c r="AX73" s="1292"/>
      <c r="AY73" s="1292"/>
      <c r="AZ73" s="1292"/>
      <c r="BA73" s="1292"/>
      <c r="BB73" s="1292" t="s">
        <v>615</v>
      </c>
      <c r="BC73" s="1292"/>
      <c r="BD73" s="1292"/>
      <c r="BE73" s="1292"/>
      <c r="BF73" s="1292"/>
      <c r="BG73" s="1292"/>
      <c r="BH73" s="1292"/>
      <c r="BI73" s="1292"/>
      <c r="BJ73" s="1292"/>
      <c r="BK73" s="1292"/>
      <c r="BL73" s="1292"/>
      <c r="BM73" s="1292"/>
      <c r="BN73" s="1292"/>
      <c r="BO73" s="1292"/>
      <c r="BP73" s="1290">
        <v>58.9</v>
      </c>
      <c r="BQ73" s="1290"/>
      <c r="BR73" s="1290"/>
      <c r="BS73" s="1290"/>
      <c r="BT73" s="1290"/>
      <c r="BU73" s="1290"/>
      <c r="BV73" s="1290"/>
      <c r="BW73" s="1290"/>
      <c r="BX73" s="1290">
        <v>55.8</v>
      </c>
      <c r="BY73" s="1290"/>
      <c r="BZ73" s="1290"/>
      <c r="CA73" s="1290"/>
      <c r="CB73" s="1290"/>
      <c r="CC73" s="1290"/>
      <c r="CD73" s="1290"/>
      <c r="CE73" s="1290"/>
      <c r="CF73" s="1290">
        <v>55.2</v>
      </c>
      <c r="CG73" s="1290"/>
      <c r="CH73" s="1290"/>
      <c r="CI73" s="1290"/>
      <c r="CJ73" s="1290"/>
      <c r="CK73" s="1290"/>
      <c r="CL73" s="1290"/>
      <c r="CM73" s="1290"/>
      <c r="CN73" s="1290">
        <v>59</v>
      </c>
      <c r="CO73" s="1290"/>
      <c r="CP73" s="1290"/>
      <c r="CQ73" s="1290"/>
      <c r="CR73" s="1290"/>
      <c r="CS73" s="1290"/>
      <c r="CT73" s="1290"/>
      <c r="CU73" s="1290"/>
      <c r="CV73" s="1290">
        <v>61.8</v>
      </c>
      <c r="CW73" s="1290"/>
      <c r="CX73" s="1290"/>
      <c r="CY73" s="1290"/>
      <c r="CZ73" s="1290"/>
      <c r="DA73" s="1290"/>
      <c r="DB73" s="1290"/>
      <c r="DC73" s="1290"/>
    </row>
    <row r="74" spans="2:107">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620</v>
      </c>
      <c r="BC75" s="1292"/>
      <c r="BD75" s="1292"/>
      <c r="BE75" s="1292"/>
      <c r="BF75" s="1292"/>
      <c r="BG75" s="1292"/>
      <c r="BH75" s="1292"/>
      <c r="BI75" s="1292"/>
      <c r="BJ75" s="1292"/>
      <c r="BK75" s="1292"/>
      <c r="BL75" s="1292"/>
      <c r="BM75" s="1292"/>
      <c r="BN75" s="1292"/>
      <c r="BO75" s="1292"/>
      <c r="BP75" s="1290">
        <v>8</v>
      </c>
      <c r="BQ75" s="1290"/>
      <c r="BR75" s="1290"/>
      <c r="BS75" s="1290"/>
      <c r="BT75" s="1290"/>
      <c r="BU75" s="1290"/>
      <c r="BV75" s="1290"/>
      <c r="BW75" s="1290"/>
      <c r="BX75" s="1290">
        <v>6.7</v>
      </c>
      <c r="BY75" s="1290"/>
      <c r="BZ75" s="1290"/>
      <c r="CA75" s="1290"/>
      <c r="CB75" s="1290"/>
      <c r="CC75" s="1290"/>
      <c r="CD75" s="1290"/>
      <c r="CE75" s="1290"/>
      <c r="CF75" s="1290">
        <v>5.7</v>
      </c>
      <c r="CG75" s="1290"/>
      <c r="CH75" s="1290"/>
      <c r="CI75" s="1290"/>
      <c r="CJ75" s="1290"/>
      <c r="CK75" s="1290"/>
      <c r="CL75" s="1290"/>
      <c r="CM75" s="1290"/>
      <c r="CN75" s="1290">
        <v>5.5</v>
      </c>
      <c r="CO75" s="1290"/>
      <c r="CP75" s="1290"/>
      <c r="CQ75" s="1290"/>
      <c r="CR75" s="1290"/>
      <c r="CS75" s="1290"/>
      <c r="CT75" s="1290"/>
      <c r="CU75" s="1290"/>
      <c r="CV75" s="1290">
        <v>5.8</v>
      </c>
      <c r="CW75" s="1290"/>
      <c r="CX75" s="1290"/>
      <c r="CY75" s="1290"/>
      <c r="CZ75" s="1290"/>
      <c r="DA75" s="1290"/>
      <c r="DB75" s="1290"/>
      <c r="DC75" s="1290"/>
    </row>
    <row r="76" spans="2:107">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c r="B77" s="375"/>
      <c r="G77" s="1285"/>
      <c r="H77" s="1285"/>
      <c r="I77" s="1285"/>
      <c r="J77" s="1285"/>
      <c r="K77" s="1296"/>
      <c r="L77" s="1296"/>
      <c r="M77" s="1296"/>
      <c r="N77" s="1296"/>
      <c r="AN77" s="1289" t="s">
        <v>617</v>
      </c>
      <c r="AO77" s="1289"/>
      <c r="AP77" s="1289"/>
      <c r="AQ77" s="1289"/>
      <c r="AR77" s="1289"/>
      <c r="AS77" s="1289"/>
      <c r="AT77" s="1289"/>
      <c r="AU77" s="1289"/>
      <c r="AV77" s="1289"/>
      <c r="AW77" s="1289"/>
      <c r="AX77" s="1289"/>
      <c r="AY77" s="1289"/>
      <c r="AZ77" s="1289"/>
      <c r="BA77" s="1289"/>
      <c r="BB77" s="1292" t="s">
        <v>615</v>
      </c>
      <c r="BC77" s="1292"/>
      <c r="BD77" s="1292"/>
      <c r="BE77" s="1292"/>
      <c r="BF77" s="1292"/>
      <c r="BG77" s="1292"/>
      <c r="BH77" s="1292"/>
      <c r="BI77" s="1292"/>
      <c r="BJ77" s="1292"/>
      <c r="BK77" s="1292"/>
      <c r="BL77" s="1292"/>
      <c r="BM77" s="1292"/>
      <c r="BN77" s="1292"/>
      <c r="BO77" s="1292"/>
      <c r="BP77" s="1290">
        <v>31.3</v>
      </c>
      <c r="BQ77" s="1290"/>
      <c r="BR77" s="1290"/>
      <c r="BS77" s="1290"/>
      <c r="BT77" s="1290"/>
      <c r="BU77" s="1290"/>
      <c r="BV77" s="1290"/>
      <c r="BW77" s="1290"/>
      <c r="BX77" s="1290">
        <v>25.3</v>
      </c>
      <c r="BY77" s="1290"/>
      <c r="BZ77" s="1290"/>
      <c r="CA77" s="1290"/>
      <c r="CB77" s="1290"/>
      <c r="CC77" s="1290"/>
      <c r="CD77" s="1290"/>
      <c r="CE77" s="1290"/>
      <c r="CF77" s="1290">
        <v>25.5</v>
      </c>
      <c r="CG77" s="1290"/>
      <c r="CH77" s="1290"/>
      <c r="CI77" s="1290"/>
      <c r="CJ77" s="1290"/>
      <c r="CK77" s="1290"/>
      <c r="CL77" s="1290"/>
      <c r="CM77" s="1290"/>
      <c r="CN77" s="1290">
        <v>25.1</v>
      </c>
      <c r="CO77" s="1290"/>
      <c r="CP77" s="1290"/>
      <c r="CQ77" s="1290"/>
      <c r="CR77" s="1290"/>
      <c r="CS77" s="1290"/>
      <c r="CT77" s="1290"/>
      <c r="CU77" s="1290"/>
      <c r="CV77" s="1290">
        <v>11.2</v>
      </c>
      <c r="CW77" s="1290"/>
      <c r="CX77" s="1290"/>
      <c r="CY77" s="1290"/>
      <c r="CZ77" s="1290"/>
      <c r="DA77" s="1290"/>
      <c r="DB77" s="1290"/>
      <c r="DC77" s="1290"/>
    </row>
    <row r="78" spans="2:107">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620</v>
      </c>
      <c r="BC79" s="1292"/>
      <c r="BD79" s="1292"/>
      <c r="BE79" s="1292"/>
      <c r="BF79" s="1292"/>
      <c r="BG79" s="1292"/>
      <c r="BH79" s="1292"/>
      <c r="BI79" s="1292"/>
      <c r="BJ79" s="1292"/>
      <c r="BK79" s="1292"/>
      <c r="BL79" s="1292"/>
      <c r="BM79" s="1292"/>
      <c r="BN79" s="1292"/>
      <c r="BO79" s="1292"/>
      <c r="BP79" s="1290">
        <v>7.2</v>
      </c>
      <c r="BQ79" s="1290"/>
      <c r="BR79" s="1290"/>
      <c r="BS79" s="1290"/>
      <c r="BT79" s="1290"/>
      <c r="BU79" s="1290"/>
      <c r="BV79" s="1290"/>
      <c r="BW79" s="1290"/>
      <c r="BX79" s="1290">
        <v>6.9</v>
      </c>
      <c r="BY79" s="1290"/>
      <c r="BZ79" s="1290"/>
      <c r="CA79" s="1290"/>
      <c r="CB79" s="1290"/>
      <c r="CC79" s="1290"/>
      <c r="CD79" s="1290"/>
      <c r="CE79" s="1290"/>
      <c r="CF79" s="1290">
        <v>6.6</v>
      </c>
      <c r="CG79" s="1290"/>
      <c r="CH79" s="1290"/>
      <c r="CI79" s="1290"/>
      <c r="CJ79" s="1290"/>
      <c r="CK79" s="1290"/>
      <c r="CL79" s="1290"/>
      <c r="CM79" s="1290"/>
      <c r="CN79" s="1290">
        <v>6.4</v>
      </c>
      <c r="CO79" s="1290"/>
      <c r="CP79" s="1290"/>
      <c r="CQ79" s="1290"/>
      <c r="CR79" s="1290"/>
      <c r="CS79" s="1290"/>
      <c r="CT79" s="1290"/>
      <c r="CU79" s="1290"/>
      <c r="CV79" s="1290">
        <v>5.7</v>
      </c>
      <c r="CW79" s="1290"/>
      <c r="CX79" s="1290"/>
      <c r="CY79" s="1290"/>
      <c r="CZ79" s="1290"/>
      <c r="DA79" s="1290"/>
      <c r="DB79" s="1290"/>
      <c r="DC79" s="1290"/>
    </row>
    <row r="80" spans="2:107">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9quWZ/9i3jGmQC3X94sSyS6SDPaF9Hd4z3xrPjaKHC3R2tk/5eWD+BWO5d+gbQTkrpMCgEBovx+Fpt0CJcYd/Q==" saltValue="bVBUJYPoGSqdxsMUDXDFJ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621</v>
      </c>
    </row>
  </sheetData>
  <sheetProtection algorithmName="SHA-512" hashValue="Glg3CGs3hvSrfp4Ah3LFqQ1kbtHVPul6Me/riikIf1kfPNyq2C+538y07n9EZ6HgZm+MslIP3PWRlBmfs7eILQ==" saltValue="f4UbrU4LQjR1lP6pfs2QS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622</v>
      </c>
    </row>
  </sheetData>
  <sheetProtection algorithmName="SHA-512" hashValue="RjmLN7D6Kr4lFUgM9aXYeD75efDWhDYr9kV2tvaR0LN91ocFkxBn+AAfJx8W+4wG2Z2ZW7WjaW35tbfHUQCd+w==" saltValue="7i82wS9oRY5sohDiWxJoV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489</v>
      </c>
      <c r="G2" s="148"/>
      <c r="H2" s="149"/>
    </row>
    <row r="3" spans="1:8">
      <c r="A3" s="145" t="s">
        <v>482</v>
      </c>
      <c r="B3" s="150"/>
      <c r="C3" s="151"/>
      <c r="D3" s="152">
        <v>33626</v>
      </c>
      <c r="E3" s="153"/>
      <c r="F3" s="154">
        <v>54110</v>
      </c>
      <c r="G3" s="155"/>
      <c r="H3" s="156"/>
    </row>
    <row r="4" spans="1:8">
      <c r="A4" s="157"/>
      <c r="B4" s="158"/>
      <c r="C4" s="159"/>
      <c r="D4" s="160">
        <v>13006</v>
      </c>
      <c r="E4" s="161"/>
      <c r="F4" s="162">
        <v>30620</v>
      </c>
      <c r="G4" s="163"/>
      <c r="H4" s="164"/>
    </row>
    <row r="5" spans="1:8">
      <c r="A5" s="145" t="s">
        <v>484</v>
      </c>
      <c r="B5" s="150"/>
      <c r="C5" s="151"/>
      <c r="D5" s="152">
        <v>35417</v>
      </c>
      <c r="E5" s="153"/>
      <c r="F5" s="154">
        <v>54684</v>
      </c>
      <c r="G5" s="155"/>
      <c r="H5" s="156"/>
    </row>
    <row r="6" spans="1:8">
      <c r="A6" s="157"/>
      <c r="B6" s="158"/>
      <c r="C6" s="159"/>
      <c r="D6" s="160">
        <v>12183</v>
      </c>
      <c r="E6" s="161"/>
      <c r="F6" s="162">
        <v>32829</v>
      </c>
      <c r="G6" s="163"/>
      <c r="H6" s="164"/>
    </row>
    <row r="7" spans="1:8">
      <c r="A7" s="145" t="s">
        <v>485</v>
      </c>
      <c r="B7" s="150"/>
      <c r="C7" s="151"/>
      <c r="D7" s="152">
        <v>65194</v>
      </c>
      <c r="E7" s="153"/>
      <c r="F7" s="154">
        <v>62383</v>
      </c>
      <c r="G7" s="155"/>
      <c r="H7" s="156"/>
    </row>
    <row r="8" spans="1:8">
      <c r="A8" s="157"/>
      <c r="B8" s="158"/>
      <c r="C8" s="159"/>
      <c r="D8" s="160">
        <v>15504</v>
      </c>
      <c r="E8" s="161"/>
      <c r="F8" s="162">
        <v>35325</v>
      </c>
      <c r="G8" s="163"/>
      <c r="H8" s="164"/>
    </row>
    <row r="9" spans="1:8">
      <c r="A9" s="145" t="s">
        <v>486</v>
      </c>
      <c r="B9" s="150"/>
      <c r="C9" s="151"/>
      <c r="D9" s="152">
        <v>82487</v>
      </c>
      <c r="E9" s="153"/>
      <c r="F9" s="154">
        <v>63812</v>
      </c>
      <c r="G9" s="155"/>
      <c r="H9" s="156"/>
    </row>
    <row r="10" spans="1:8">
      <c r="A10" s="157"/>
      <c r="B10" s="158"/>
      <c r="C10" s="159"/>
      <c r="D10" s="160">
        <v>23331</v>
      </c>
      <c r="E10" s="161"/>
      <c r="F10" s="162">
        <v>33848</v>
      </c>
      <c r="G10" s="163"/>
      <c r="H10" s="164"/>
    </row>
    <row r="11" spans="1:8">
      <c r="A11" s="145" t="s">
        <v>487</v>
      </c>
      <c r="B11" s="150"/>
      <c r="C11" s="151"/>
      <c r="D11" s="152">
        <v>69561</v>
      </c>
      <c r="E11" s="153"/>
      <c r="F11" s="154">
        <v>45945</v>
      </c>
      <c r="G11" s="155"/>
      <c r="H11" s="156"/>
    </row>
    <row r="12" spans="1:8">
      <c r="A12" s="157"/>
      <c r="B12" s="158"/>
      <c r="C12" s="165"/>
      <c r="D12" s="160">
        <v>32882</v>
      </c>
      <c r="E12" s="161"/>
      <c r="F12" s="162">
        <v>25180</v>
      </c>
      <c r="G12" s="163"/>
      <c r="H12" s="164"/>
    </row>
    <row r="13" spans="1:8">
      <c r="A13" s="145"/>
      <c r="B13" s="150"/>
      <c r="C13" s="166"/>
      <c r="D13" s="167">
        <v>57257</v>
      </c>
      <c r="E13" s="168"/>
      <c r="F13" s="169">
        <v>56187</v>
      </c>
      <c r="G13" s="170"/>
      <c r="H13" s="156"/>
    </row>
    <row r="14" spans="1:8">
      <c r="A14" s="157"/>
      <c r="B14" s="158"/>
      <c r="C14" s="159"/>
      <c r="D14" s="160">
        <v>19381</v>
      </c>
      <c r="E14" s="161"/>
      <c r="F14" s="162">
        <v>31560</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0.08</v>
      </c>
      <c r="C19" s="171">
        <f>ROUND(VALUE(SUBSTITUTE(実質収支比率等に係る経年分析!G$48,"▲","-")),2)</f>
        <v>0.12</v>
      </c>
      <c r="D19" s="171">
        <f>ROUND(VALUE(SUBSTITUTE(実質収支比率等に係る経年分析!H$48,"▲","-")),2)</f>
        <v>0.86</v>
      </c>
      <c r="E19" s="171">
        <f>ROUND(VALUE(SUBSTITUTE(実質収支比率等に係る経年分析!I$48,"▲","-")),2)</f>
        <v>7.41</v>
      </c>
      <c r="F19" s="171">
        <f>ROUND(VALUE(SUBSTITUTE(実質収支比率等に係る経年分析!J$48,"▲","-")),2)</f>
        <v>14.43</v>
      </c>
    </row>
    <row r="20" spans="1:11">
      <c r="A20" s="171" t="s">
        <v>55</v>
      </c>
      <c r="B20" s="171">
        <f>ROUND(VALUE(SUBSTITUTE(実質収支比率等に係る経年分析!F$47,"▲","-")),2)</f>
        <v>23.57</v>
      </c>
      <c r="C20" s="171">
        <f>ROUND(VALUE(SUBSTITUTE(実質収支比率等に係る経年分析!G$47,"▲","-")),2)</f>
        <v>23.63</v>
      </c>
      <c r="D20" s="171">
        <f>ROUND(VALUE(SUBSTITUTE(実質収支比率等に係る経年分析!H$47,"▲","-")),2)</f>
        <v>23.57</v>
      </c>
      <c r="E20" s="171">
        <f>ROUND(VALUE(SUBSTITUTE(実質収支比率等に係る経年分析!I$47,"▲","-")),2)</f>
        <v>22.68</v>
      </c>
      <c r="F20" s="171">
        <f>ROUND(VALUE(SUBSTITUTE(実質収支比率等に係る経年分析!J$47,"▲","-")),2)</f>
        <v>22.4</v>
      </c>
    </row>
    <row r="21" spans="1:11">
      <c r="A21" s="171" t="s">
        <v>56</v>
      </c>
      <c r="B21" s="171">
        <f>IF(ISNUMBER(VALUE(SUBSTITUTE(実質収支比率等に係る経年分析!F$49,"▲","-"))),ROUND(VALUE(SUBSTITUTE(実質収支比率等に係る経年分析!F$49,"▲","-")),2),NA())</f>
        <v>-1.56</v>
      </c>
      <c r="C21" s="171">
        <f>IF(ISNUMBER(VALUE(SUBSTITUTE(実質収支比率等に係る経年分析!G$49,"▲","-"))),ROUND(VALUE(SUBSTITUTE(実質収支比率等に係る経年分析!G$49,"▲","-")),2),NA())</f>
        <v>0.04</v>
      </c>
      <c r="D21" s="171">
        <f>IF(ISNUMBER(VALUE(SUBSTITUTE(実質収支比率等に係る経年分析!H$49,"▲","-"))),ROUND(VALUE(SUBSTITUTE(実質収支比率等に係る経年分析!H$49,"▲","-")),2),NA())</f>
        <v>0.77</v>
      </c>
      <c r="E21" s="171">
        <f>IF(ISNUMBER(VALUE(SUBSTITUTE(実質収支比率等に係る経年分析!I$49,"▲","-"))),ROUND(VALUE(SUBSTITUTE(実質収支比率等に係る経年分析!I$49,"▲","-")),2),NA())</f>
        <v>6.62</v>
      </c>
      <c r="F21" s="171">
        <f>IF(ISNUMBER(VALUE(SUBSTITUTE(実質収支比率等に係る経年分析!J$49,"▲","-"))),ROUND(VALUE(SUBSTITUTE(実質収支比率等に係る経年分析!J$49,"▲","-")),2),NA())</f>
        <v>7.2</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1.46</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介護保険特別会計（介護サービス事業勘定）</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c r="A30" s="172" t="str">
        <f>IF(連結実質赤字比率に係る赤字・黒字の構成分析!C$40="",NA(),連結実質赤字比率に係る赤字・黒字の構成分析!C$40)</f>
        <v>同和地区住宅資金貸付事業特別会計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0.17</v>
      </c>
    </row>
    <row r="32" spans="1:11">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0.98</v>
      </c>
    </row>
    <row r="33" spans="1:16">
      <c r="A33" s="172" t="str">
        <f>IF(連結実質赤字比率に係る赤字・黒字の構成分析!C$37="",NA(),連結実質赤字比率に係る赤字・黒字の構成分析!C$37)</f>
        <v>国民健康保険特別会計</v>
      </c>
      <c r="B33" s="172">
        <f>IF(ROUND(VALUE(SUBSTITUTE(連結実質赤字比率に係る赤字・黒字の構成分析!F$37,"▲", "-")), 2) &lt; 0, ABS(ROUND(VALUE(SUBSTITUTE(連結実質赤字比率に係る赤字・黒字の構成分析!F$37,"▲", "-")), 2)), NA())</f>
        <v>0.77</v>
      </c>
      <c r="C33" s="172" t="e">
        <f>IF(ROUND(VALUE(SUBSTITUTE(連結実質赤字比率に係る赤字・黒字の構成分析!F$37,"▲", "-")), 2) &gt;= 0, ABS(ROUND(VALUE(SUBSTITUTE(連結実質赤字比率に係る赤字・黒字の構成分析!F$37,"▲", "-")), 2)), NA())</f>
        <v>#N/A</v>
      </c>
      <c r="D33" s="172">
        <f>IF(ROUND(VALUE(SUBSTITUTE(連結実質赤字比率に係る赤字・黒字の構成分析!G$37,"▲", "-")), 2) &lt; 0, ABS(ROUND(VALUE(SUBSTITUTE(連結実質赤字比率に係る赤字・黒字の構成分析!G$37,"▲", "-")), 2)), NA())</f>
        <v>0.27</v>
      </c>
      <c r="E33" s="172" t="e">
        <f>IF(ROUND(VALUE(SUBSTITUTE(連結実質赤字比率に係る赤字・黒字の構成分析!G$37,"▲", "-")), 2) &gt;= 0, ABS(ROUND(VALUE(SUBSTITUTE(連結実質赤字比率に係る赤字・黒字の構成分析!G$37,"▲", "-")), 2)), NA())</f>
        <v>#N/A</v>
      </c>
      <c r="F33" s="172">
        <f>IF(ROUND(VALUE(SUBSTITUTE(連結実質赤字比率に係る赤字・黒字の構成分析!H$37,"▲", "-")), 2) &lt; 0, ABS(ROUND(VALUE(SUBSTITUTE(連結実質赤字比率に係る赤字・黒字の構成分析!H$37,"▲", "-")), 2)), NA())</f>
        <v>0.4</v>
      </c>
      <c r="G33" s="172" t="e">
        <f>IF(ROUND(VALUE(SUBSTITUTE(連結実質赤字比率に係る赤字・黒字の構成分析!H$37,"▲", "-")), 2) &gt;= 0, ABS(ROUND(VALUE(SUBSTITUTE(連結実質赤字比率に係る赤字・黒字の構成分析!H$37,"▲", "-")), 2)), NA())</f>
        <v>#N/A</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1.32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1.69</v>
      </c>
    </row>
    <row r="34" spans="1:16">
      <c r="A34" s="172" t="str">
        <f>IF(連結実質赤字比率に係る赤字・黒字の構成分析!C$36="",NA(),連結実質赤字比率に係る赤字・黒字の構成分析!C$36)</f>
        <v>介護保険特別会計（保険事業勘定）</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0.88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0.92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1.64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2.1800000000000002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1.76</v>
      </c>
    </row>
    <row r="35" spans="1:16">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14.66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14.21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14.8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14.53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13.83</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7.0000000000000007E-2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0.11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0.82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7.32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14.39</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2030</v>
      </c>
      <c r="E42" s="173"/>
      <c r="F42" s="173"/>
      <c r="G42" s="173">
        <f>'実質公債費比率（分子）の構造'!L$52</f>
        <v>2015</v>
      </c>
      <c r="H42" s="173"/>
      <c r="I42" s="173"/>
      <c r="J42" s="173">
        <f>'実質公債費比率（分子）の構造'!M$52</f>
        <v>1961</v>
      </c>
      <c r="K42" s="173"/>
      <c r="L42" s="173"/>
      <c r="M42" s="173">
        <f>'実質公債費比率（分子）の構造'!N$52</f>
        <v>1926</v>
      </c>
      <c r="N42" s="173"/>
      <c r="O42" s="173"/>
      <c r="P42" s="173">
        <f>'実質公債費比率（分子）の構造'!O$52</f>
        <v>1906</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1</v>
      </c>
      <c r="L44" s="173"/>
      <c r="M44" s="173"/>
      <c r="N44" s="173">
        <f>'実質公債費比率（分子）の構造'!O$50</f>
        <v>1</v>
      </c>
      <c r="O44" s="173"/>
      <c r="P44" s="173"/>
    </row>
    <row r="45" spans="1:16">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67</v>
      </c>
      <c r="B46" s="173">
        <f>'実質公債費比率（分子）の構造'!K$48</f>
        <v>712</v>
      </c>
      <c r="C46" s="173"/>
      <c r="D46" s="173"/>
      <c r="E46" s="173">
        <f>'実質公債費比率（分子）の構造'!L$48</f>
        <v>667</v>
      </c>
      <c r="F46" s="173"/>
      <c r="G46" s="173"/>
      <c r="H46" s="173">
        <f>'実質公債費比率（分子）の構造'!M$48</f>
        <v>704</v>
      </c>
      <c r="I46" s="173"/>
      <c r="J46" s="173"/>
      <c r="K46" s="173">
        <f>'実質公債費比率（分子）の構造'!N$48</f>
        <v>731</v>
      </c>
      <c r="L46" s="173"/>
      <c r="M46" s="173"/>
      <c r="N46" s="173">
        <f>'実質公債費比率（分子）の構造'!O$48</f>
        <v>715</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2078</v>
      </c>
      <c r="C49" s="173"/>
      <c r="D49" s="173"/>
      <c r="E49" s="173">
        <f>'実質公債費比率（分子）の構造'!L$45</f>
        <v>1972</v>
      </c>
      <c r="F49" s="173"/>
      <c r="G49" s="173"/>
      <c r="H49" s="173">
        <f>'実質公債費比率（分子）の構造'!M$45</f>
        <v>1857</v>
      </c>
      <c r="I49" s="173"/>
      <c r="J49" s="173"/>
      <c r="K49" s="173">
        <f>'実質公債費比率（分子）の構造'!N$45</f>
        <v>1914</v>
      </c>
      <c r="L49" s="173"/>
      <c r="M49" s="173"/>
      <c r="N49" s="173">
        <f>'実質公債費比率（分子）の構造'!O$45</f>
        <v>1970</v>
      </c>
      <c r="O49" s="173"/>
      <c r="P49" s="173"/>
    </row>
    <row r="50" spans="1:16">
      <c r="A50" s="173" t="s">
        <v>71</v>
      </c>
      <c r="B50" s="173" t="e">
        <f>NA()</f>
        <v>#N/A</v>
      </c>
      <c r="C50" s="173">
        <f>IF(ISNUMBER('実質公債費比率（分子）の構造'!K$53),'実質公債費比率（分子）の構造'!K$53,NA())</f>
        <v>761</v>
      </c>
      <c r="D50" s="173" t="e">
        <f>NA()</f>
        <v>#N/A</v>
      </c>
      <c r="E50" s="173" t="e">
        <f>NA()</f>
        <v>#N/A</v>
      </c>
      <c r="F50" s="173">
        <f>IF(ISNUMBER('実質公債費比率（分子）の構造'!L$53),'実質公債費比率（分子）の構造'!L$53,NA())</f>
        <v>625</v>
      </c>
      <c r="G50" s="173" t="e">
        <f>NA()</f>
        <v>#N/A</v>
      </c>
      <c r="H50" s="173" t="e">
        <f>NA()</f>
        <v>#N/A</v>
      </c>
      <c r="I50" s="173">
        <f>IF(ISNUMBER('実質公債費比率（分子）の構造'!M$53),'実質公債費比率（分子）の構造'!M$53,NA())</f>
        <v>601</v>
      </c>
      <c r="J50" s="173" t="e">
        <f>NA()</f>
        <v>#N/A</v>
      </c>
      <c r="K50" s="173" t="e">
        <f>NA()</f>
        <v>#N/A</v>
      </c>
      <c r="L50" s="173">
        <f>IF(ISNUMBER('実質公債費比率（分子）の構造'!N$53),'実質公債費比率（分子）の構造'!N$53,NA())</f>
        <v>720</v>
      </c>
      <c r="M50" s="173" t="e">
        <f>NA()</f>
        <v>#N/A</v>
      </c>
      <c r="N50" s="173" t="e">
        <f>NA()</f>
        <v>#N/A</v>
      </c>
      <c r="O50" s="173">
        <f>IF(ISNUMBER('実質公債費比率（分子）の構造'!O$53),'実質公債費比率（分子）の構造'!O$53,NA())</f>
        <v>780</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19312</v>
      </c>
      <c r="E56" s="172"/>
      <c r="F56" s="172"/>
      <c r="G56" s="172">
        <f>'将来負担比率（分子）の構造'!J$52</f>
        <v>19181</v>
      </c>
      <c r="H56" s="172"/>
      <c r="I56" s="172"/>
      <c r="J56" s="172">
        <f>'将来負担比率（分子）の構造'!K$52</f>
        <v>19361</v>
      </c>
      <c r="K56" s="172"/>
      <c r="L56" s="172"/>
      <c r="M56" s="172">
        <f>'将来負担比率（分子）の構造'!L$52</f>
        <v>20034</v>
      </c>
      <c r="N56" s="172"/>
      <c r="O56" s="172"/>
      <c r="P56" s="172">
        <f>'将来負担比率（分子）の構造'!M$52</f>
        <v>19738</v>
      </c>
    </row>
    <row r="57" spans="1:16">
      <c r="A57" s="172" t="s">
        <v>42</v>
      </c>
      <c r="B57" s="172"/>
      <c r="C57" s="172"/>
      <c r="D57" s="172">
        <f>'将来負担比率（分子）の構造'!I$51</f>
        <v>5240</v>
      </c>
      <c r="E57" s="172"/>
      <c r="F57" s="172"/>
      <c r="G57" s="172">
        <f>'将来負担比率（分子）の構造'!J$51</f>
        <v>5239</v>
      </c>
      <c r="H57" s="172"/>
      <c r="I57" s="172"/>
      <c r="J57" s="172">
        <f>'将来負担比率（分子）の構造'!K$51</f>
        <v>5252</v>
      </c>
      <c r="K57" s="172"/>
      <c r="L57" s="172"/>
      <c r="M57" s="172">
        <f>'将来負担比率（分子）の構造'!L$51</f>
        <v>5453</v>
      </c>
      <c r="N57" s="172"/>
      <c r="O57" s="172"/>
      <c r="P57" s="172">
        <f>'将来負担比率（分子）の構造'!M$51</f>
        <v>5318</v>
      </c>
    </row>
    <row r="58" spans="1:16">
      <c r="A58" s="172" t="s">
        <v>41</v>
      </c>
      <c r="B58" s="172"/>
      <c r="C58" s="172"/>
      <c r="D58" s="172">
        <f>'将来負担比率（分子）の構造'!I$50</f>
        <v>4298</v>
      </c>
      <c r="E58" s="172"/>
      <c r="F58" s="172"/>
      <c r="G58" s="172">
        <f>'将来負担比率（分子）の構造'!J$50</f>
        <v>4851</v>
      </c>
      <c r="H58" s="172"/>
      <c r="I58" s="172"/>
      <c r="J58" s="172">
        <f>'将来負担比率（分子）の構造'!K$50</f>
        <v>4881</v>
      </c>
      <c r="K58" s="172"/>
      <c r="L58" s="172"/>
      <c r="M58" s="172">
        <f>'将来負担比率（分子）の構造'!L$50</f>
        <v>4779</v>
      </c>
      <c r="N58" s="172"/>
      <c r="O58" s="172"/>
      <c r="P58" s="172">
        <f>'将来負担比率（分子）の構造'!M$50</f>
        <v>5005</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2827</v>
      </c>
      <c r="C62" s="172"/>
      <c r="D62" s="172"/>
      <c r="E62" s="172">
        <f>'将来負担比率（分子）の構造'!J$45</f>
        <v>2613</v>
      </c>
      <c r="F62" s="172"/>
      <c r="G62" s="172"/>
      <c r="H62" s="172">
        <f>'将来負担比率（分子）の構造'!K$45</f>
        <v>2523</v>
      </c>
      <c r="I62" s="172"/>
      <c r="J62" s="172"/>
      <c r="K62" s="172">
        <f>'将来負担比率（分子）の構造'!L$45</f>
        <v>2515</v>
      </c>
      <c r="L62" s="172"/>
      <c r="M62" s="172"/>
      <c r="N62" s="172">
        <f>'将来負担比率（分子）の構造'!M$45</f>
        <v>2441</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11682</v>
      </c>
      <c r="C64" s="172"/>
      <c r="D64" s="172"/>
      <c r="E64" s="172">
        <f>'将来負担比率（分子）の構造'!J$43</f>
        <v>11872</v>
      </c>
      <c r="F64" s="172"/>
      <c r="G64" s="172"/>
      <c r="H64" s="172">
        <f>'将来負担比率（分子）の構造'!K$43</f>
        <v>11119</v>
      </c>
      <c r="I64" s="172"/>
      <c r="J64" s="172"/>
      <c r="K64" s="172">
        <f>'将来負担比率（分子）の構造'!L$43</f>
        <v>10960</v>
      </c>
      <c r="L64" s="172"/>
      <c r="M64" s="172"/>
      <c r="N64" s="172">
        <f>'将来負担比率（分子）の構造'!M$43</f>
        <v>10630</v>
      </c>
      <c r="O64" s="172"/>
      <c r="P64" s="172"/>
    </row>
    <row r="65" spans="1:16">
      <c r="A65" s="172" t="s">
        <v>32</v>
      </c>
      <c r="B65" s="172">
        <f>'将来負担比率（分子）の構造'!I$42</f>
        <v>442</v>
      </c>
      <c r="C65" s="172"/>
      <c r="D65" s="172"/>
      <c r="E65" s="172">
        <f>'将来負担比率（分子）の構造'!J$42</f>
        <v>443</v>
      </c>
      <c r="F65" s="172"/>
      <c r="G65" s="172"/>
      <c r="H65" s="172">
        <f>'将来負担比率（分子）の構造'!K$42</f>
        <v>418</v>
      </c>
      <c r="I65" s="172"/>
      <c r="J65" s="172"/>
      <c r="K65" s="172">
        <f>'将来負担比率（分子）の構造'!L$42</f>
        <v>391</v>
      </c>
      <c r="L65" s="172"/>
      <c r="M65" s="172"/>
      <c r="N65" s="172">
        <f>'将来負担比率（分子）の構造'!M$42</f>
        <v>391</v>
      </c>
      <c r="O65" s="172"/>
      <c r="P65" s="172"/>
    </row>
    <row r="66" spans="1:16">
      <c r="A66" s="172" t="s">
        <v>31</v>
      </c>
      <c r="B66" s="172">
        <f>'将来負担比率（分子）の構造'!I$41</f>
        <v>20627</v>
      </c>
      <c r="C66" s="172"/>
      <c r="D66" s="172"/>
      <c r="E66" s="172">
        <f>'将来負担比率（分子）の構造'!J$41</f>
        <v>20691</v>
      </c>
      <c r="F66" s="172"/>
      <c r="G66" s="172"/>
      <c r="H66" s="172">
        <f>'将来負担比率（分子）の構造'!K$41</f>
        <v>21777</v>
      </c>
      <c r="I66" s="172"/>
      <c r="J66" s="172"/>
      <c r="K66" s="172">
        <f>'将来負担比率（分子）の構造'!L$41</f>
        <v>23509</v>
      </c>
      <c r="L66" s="172"/>
      <c r="M66" s="172"/>
      <c r="N66" s="172">
        <f>'将来負担比率（分子）の構造'!M$41</f>
        <v>24206</v>
      </c>
      <c r="O66" s="172"/>
      <c r="P66" s="172"/>
    </row>
    <row r="67" spans="1:16">
      <c r="A67" s="172" t="s">
        <v>75</v>
      </c>
      <c r="B67" s="172" t="e">
        <f>NA()</f>
        <v>#N/A</v>
      </c>
      <c r="C67" s="172">
        <f>IF(ISNUMBER('将来負担比率（分子）の構造'!I$53), IF('将来負担比率（分子）の構造'!I$53 &lt; 0, 0, '将来負担比率（分子）の構造'!I$53), NA())</f>
        <v>6728</v>
      </c>
      <c r="D67" s="172" t="e">
        <f>NA()</f>
        <v>#N/A</v>
      </c>
      <c r="E67" s="172" t="e">
        <f>NA()</f>
        <v>#N/A</v>
      </c>
      <c r="F67" s="172">
        <f>IF(ISNUMBER('将来負担比率（分子）の構造'!J$53), IF('将来負担比率（分子）の構造'!J$53 &lt; 0, 0, '将来負担比率（分子）の構造'!J$53), NA())</f>
        <v>6348</v>
      </c>
      <c r="G67" s="172" t="e">
        <f>NA()</f>
        <v>#N/A</v>
      </c>
      <c r="H67" s="172" t="e">
        <f>NA()</f>
        <v>#N/A</v>
      </c>
      <c r="I67" s="172">
        <f>IF(ISNUMBER('将来負担比率（分子）の構造'!K$53), IF('将来負担比率（分子）の構造'!K$53 &lt; 0, 0, '将来負担比率（分子）の構造'!K$53), NA())</f>
        <v>6343</v>
      </c>
      <c r="J67" s="172" t="e">
        <f>NA()</f>
        <v>#N/A</v>
      </c>
      <c r="K67" s="172" t="e">
        <f>NA()</f>
        <v>#N/A</v>
      </c>
      <c r="L67" s="172">
        <f>IF(ISNUMBER('将来負担比率（分子）の構造'!L$53), IF('将来負担比率（分子）の構造'!L$53 &lt; 0, 0, '将来負担比率（分子）の構造'!L$53), NA())</f>
        <v>7109</v>
      </c>
      <c r="M67" s="172" t="e">
        <f>NA()</f>
        <v>#N/A</v>
      </c>
      <c r="N67" s="172" t="e">
        <f>NA()</f>
        <v>#N/A</v>
      </c>
      <c r="O67" s="172">
        <f>IF(ISNUMBER('将来負担比率（分子）の構造'!M$53), IF('将来負担比率（分子）の構造'!M$53 &lt; 0, 0, '将来負担比率（分子）の構造'!M$53), NA())</f>
        <v>7608</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3094</v>
      </c>
      <c r="C72" s="176">
        <f>基金残高に係る経年分析!G55</f>
        <v>3099</v>
      </c>
      <c r="D72" s="176">
        <f>基金残高に係る経年分析!H55</f>
        <v>3108</v>
      </c>
    </row>
    <row r="73" spans="1:16">
      <c r="A73" s="175" t="s">
        <v>78</v>
      </c>
      <c r="B73" s="176">
        <f>基金残高に係る経年分析!F56</f>
        <v>1</v>
      </c>
      <c r="C73" s="176">
        <f>基金残高に係る経年分析!G56</f>
        <v>1</v>
      </c>
      <c r="D73" s="176">
        <f>基金残高に係る経年分析!H56</f>
        <v>227</v>
      </c>
    </row>
    <row r="74" spans="1:16">
      <c r="A74" s="175" t="s">
        <v>79</v>
      </c>
      <c r="B74" s="176">
        <f>基金残高に係る経年分析!F57</f>
        <v>1784</v>
      </c>
      <c r="C74" s="176">
        <f>基金残高に係る経年分析!G57</f>
        <v>1685</v>
      </c>
      <c r="D74" s="176">
        <f>基金残高に係る経年分析!H57</f>
        <v>1676</v>
      </c>
    </row>
  </sheetData>
  <sheetProtection algorithmName="SHA-512" hashValue="lKmxMcimuPb8SLtGiq4aVnpnQZXZfW72RkExWXZ4Ss2SQAj8enDc8XApOzhCb6RkB5CDIQCdz61BUZmOkDPPXw==" saltValue="rwyc/EnshEp1RVg+aAow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536</v>
      </c>
      <c r="DI1" s="782"/>
      <c r="DJ1" s="782"/>
      <c r="DK1" s="782"/>
      <c r="DL1" s="782"/>
      <c r="DM1" s="782"/>
      <c r="DN1" s="783"/>
      <c r="DO1" s="212"/>
      <c r="DP1" s="781" t="s">
        <v>537</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3" t="s">
        <v>216</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217</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538</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c r="B4" s="723" t="s">
        <v>1</v>
      </c>
      <c r="C4" s="724"/>
      <c r="D4" s="724"/>
      <c r="E4" s="724"/>
      <c r="F4" s="724"/>
      <c r="G4" s="724"/>
      <c r="H4" s="724"/>
      <c r="I4" s="724"/>
      <c r="J4" s="724"/>
      <c r="K4" s="724"/>
      <c r="L4" s="724"/>
      <c r="M4" s="724"/>
      <c r="N4" s="724"/>
      <c r="O4" s="724"/>
      <c r="P4" s="724"/>
      <c r="Q4" s="725"/>
      <c r="R4" s="723" t="s">
        <v>218</v>
      </c>
      <c r="S4" s="724"/>
      <c r="T4" s="724"/>
      <c r="U4" s="724"/>
      <c r="V4" s="724"/>
      <c r="W4" s="724"/>
      <c r="X4" s="724"/>
      <c r="Y4" s="725"/>
      <c r="Z4" s="723" t="s">
        <v>219</v>
      </c>
      <c r="AA4" s="724"/>
      <c r="AB4" s="724"/>
      <c r="AC4" s="725"/>
      <c r="AD4" s="723" t="s">
        <v>220</v>
      </c>
      <c r="AE4" s="724"/>
      <c r="AF4" s="724"/>
      <c r="AG4" s="724"/>
      <c r="AH4" s="724"/>
      <c r="AI4" s="724"/>
      <c r="AJ4" s="724"/>
      <c r="AK4" s="725"/>
      <c r="AL4" s="723" t="s">
        <v>219</v>
      </c>
      <c r="AM4" s="724"/>
      <c r="AN4" s="724"/>
      <c r="AO4" s="725"/>
      <c r="AP4" s="784" t="s">
        <v>221</v>
      </c>
      <c r="AQ4" s="784"/>
      <c r="AR4" s="784"/>
      <c r="AS4" s="784"/>
      <c r="AT4" s="784"/>
      <c r="AU4" s="784"/>
      <c r="AV4" s="784"/>
      <c r="AW4" s="784"/>
      <c r="AX4" s="784"/>
      <c r="AY4" s="784"/>
      <c r="AZ4" s="784"/>
      <c r="BA4" s="784"/>
      <c r="BB4" s="784"/>
      <c r="BC4" s="784"/>
      <c r="BD4" s="784"/>
      <c r="BE4" s="784"/>
      <c r="BF4" s="784"/>
      <c r="BG4" s="784" t="s">
        <v>222</v>
      </c>
      <c r="BH4" s="784"/>
      <c r="BI4" s="784"/>
      <c r="BJ4" s="784"/>
      <c r="BK4" s="784"/>
      <c r="BL4" s="784"/>
      <c r="BM4" s="784"/>
      <c r="BN4" s="784"/>
      <c r="BO4" s="784" t="s">
        <v>219</v>
      </c>
      <c r="BP4" s="784"/>
      <c r="BQ4" s="784"/>
      <c r="BR4" s="784"/>
      <c r="BS4" s="784" t="s">
        <v>223</v>
      </c>
      <c r="BT4" s="784"/>
      <c r="BU4" s="784"/>
      <c r="BV4" s="784"/>
      <c r="BW4" s="784"/>
      <c r="BX4" s="784"/>
      <c r="BY4" s="784"/>
      <c r="BZ4" s="784"/>
      <c r="CA4" s="784"/>
      <c r="CB4" s="784"/>
      <c r="CD4" s="766" t="s">
        <v>539</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c r="B5" s="730" t="s">
        <v>224</v>
      </c>
      <c r="C5" s="731"/>
      <c r="D5" s="731"/>
      <c r="E5" s="731"/>
      <c r="F5" s="731"/>
      <c r="G5" s="731"/>
      <c r="H5" s="731"/>
      <c r="I5" s="731"/>
      <c r="J5" s="731"/>
      <c r="K5" s="731"/>
      <c r="L5" s="731"/>
      <c r="M5" s="731"/>
      <c r="N5" s="731"/>
      <c r="O5" s="731"/>
      <c r="P5" s="731"/>
      <c r="Q5" s="732"/>
      <c r="R5" s="717">
        <v>6806401</v>
      </c>
      <c r="S5" s="718"/>
      <c r="T5" s="718"/>
      <c r="U5" s="718"/>
      <c r="V5" s="718"/>
      <c r="W5" s="718"/>
      <c r="X5" s="718"/>
      <c r="Y5" s="761"/>
      <c r="Z5" s="779">
        <v>21.5</v>
      </c>
      <c r="AA5" s="779"/>
      <c r="AB5" s="779"/>
      <c r="AC5" s="779"/>
      <c r="AD5" s="780">
        <v>6428517</v>
      </c>
      <c r="AE5" s="780"/>
      <c r="AF5" s="780"/>
      <c r="AG5" s="780"/>
      <c r="AH5" s="780"/>
      <c r="AI5" s="780"/>
      <c r="AJ5" s="780"/>
      <c r="AK5" s="780"/>
      <c r="AL5" s="762">
        <v>47.3</v>
      </c>
      <c r="AM5" s="735"/>
      <c r="AN5" s="735"/>
      <c r="AO5" s="763"/>
      <c r="AP5" s="730" t="s">
        <v>225</v>
      </c>
      <c r="AQ5" s="731"/>
      <c r="AR5" s="731"/>
      <c r="AS5" s="731"/>
      <c r="AT5" s="731"/>
      <c r="AU5" s="731"/>
      <c r="AV5" s="731"/>
      <c r="AW5" s="731"/>
      <c r="AX5" s="731"/>
      <c r="AY5" s="731"/>
      <c r="AZ5" s="731"/>
      <c r="BA5" s="731"/>
      <c r="BB5" s="731"/>
      <c r="BC5" s="731"/>
      <c r="BD5" s="731"/>
      <c r="BE5" s="731"/>
      <c r="BF5" s="732"/>
      <c r="BG5" s="664">
        <v>6428517</v>
      </c>
      <c r="BH5" s="665"/>
      <c r="BI5" s="665"/>
      <c r="BJ5" s="665"/>
      <c r="BK5" s="665"/>
      <c r="BL5" s="665"/>
      <c r="BM5" s="665"/>
      <c r="BN5" s="666"/>
      <c r="BO5" s="691">
        <v>94.4</v>
      </c>
      <c r="BP5" s="691"/>
      <c r="BQ5" s="691"/>
      <c r="BR5" s="691"/>
      <c r="BS5" s="692">
        <v>78731</v>
      </c>
      <c r="BT5" s="692"/>
      <c r="BU5" s="692"/>
      <c r="BV5" s="692"/>
      <c r="BW5" s="692"/>
      <c r="BX5" s="692"/>
      <c r="BY5" s="692"/>
      <c r="BZ5" s="692"/>
      <c r="CA5" s="692"/>
      <c r="CB5" s="750"/>
      <c r="CD5" s="766" t="s">
        <v>221</v>
      </c>
      <c r="CE5" s="767"/>
      <c r="CF5" s="767"/>
      <c r="CG5" s="767"/>
      <c r="CH5" s="767"/>
      <c r="CI5" s="767"/>
      <c r="CJ5" s="767"/>
      <c r="CK5" s="767"/>
      <c r="CL5" s="767"/>
      <c r="CM5" s="767"/>
      <c r="CN5" s="767"/>
      <c r="CO5" s="767"/>
      <c r="CP5" s="767"/>
      <c r="CQ5" s="768"/>
      <c r="CR5" s="766" t="s">
        <v>226</v>
      </c>
      <c r="CS5" s="767"/>
      <c r="CT5" s="767"/>
      <c r="CU5" s="767"/>
      <c r="CV5" s="767"/>
      <c r="CW5" s="767"/>
      <c r="CX5" s="767"/>
      <c r="CY5" s="768"/>
      <c r="CZ5" s="766" t="s">
        <v>219</v>
      </c>
      <c r="DA5" s="767"/>
      <c r="DB5" s="767"/>
      <c r="DC5" s="768"/>
      <c r="DD5" s="766" t="s">
        <v>227</v>
      </c>
      <c r="DE5" s="767"/>
      <c r="DF5" s="767"/>
      <c r="DG5" s="767"/>
      <c r="DH5" s="767"/>
      <c r="DI5" s="767"/>
      <c r="DJ5" s="767"/>
      <c r="DK5" s="767"/>
      <c r="DL5" s="767"/>
      <c r="DM5" s="767"/>
      <c r="DN5" s="767"/>
      <c r="DO5" s="767"/>
      <c r="DP5" s="768"/>
      <c r="DQ5" s="766" t="s">
        <v>228</v>
      </c>
      <c r="DR5" s="767"/>
      <c r="DS5" s="767"/>
      <c r="DT5" s="767"/>
      <c r="DU5" s="767"/>
      <c r="DV5" s="767"/>
      <c r="DW5" s="767"/>
      <c r="DX5" s="767"/>
      <c r="DY5" s="767"/>
      <c r="DZ5" s="767"/>
      <c r="EA5" s="767"/>
      <c r="EB5" s="767"/>
      <c r="EC5" s="768"/>
    </row>
    <row r="6" spans="2:143" ht="11.25" customHeight="1">
      <c r="B6" s="661" t="s">
        <v>540</v>
      </c>
      <c r="C6" s="662"/>
      <c r="D6" s="662"/>
      <c r="E6" s="662"/>
      <c r="F6" s="662"/>
      <c r="G6" s="662"/>
      <c r="H6" s="662"/>
      <c r="I6" s="662"/>
      <c r="J6" s="662"/>
      <c r="K6" s="662"/>
      <c r="L6" s="662"/>
      <c r="M6" s="662"/>
      <c r="N6" s="662"/>
      <c r="O6" s="662"/>
      <c r="P6" s="662"/>
      <c r="Q6" s="663"/>
      <c r="R6" s="664">
        <v>194368</v>
      </c>
      <c r="S6" s="665"/>
      <c r="T6" s="665"/>
      <c r="U6" s="665"/>
      <c r="V6" s="665"/>
      <c r="W6" s="665"/>
      <c r="X6" s="665"/>
      <c r="Y6" s="666"/>
      <c r="Z6" s="691">
        <v>0.6</v>
      </c>
      <c r="AA6" s="691"/>
      <c r="AB6" s="691"/>
      <c r="AC6" s="691"/>
      <c r="AD6" s="692">
        <v>194368</v>
      </c>
      <c r="AE6" s="692"/>
      <c r="AF6" s="692"/>
      <c r="AG6" s="692"/>
      <c r="AH6" s="692"/>
      <c r="AI6" s="692"/>
      <c r="AJ6" s="692"/>
      <c r="AK6" s="692"/>
      <c r="AL6" s="667">
        <v>1.4</v>
      </c>
      <c r="AM6" s="668"/>
      <c r="AN6" s="668"/>
      <c r="AO6" s="693"/>
      <c r="AP6" s="661" t="s">
        <v>541</v>
      </c>
      <c r="AQ6" s="662"/>
      <c r="AR6" s="662"/>
      <c r="AS6" s="662"/>
      <c r="AT6" s="662"/>
      <c r="AU6" s="662"/>
      <c r="AV6" s="662"/>
      <c r="AW6" s="662"/>
      <c r="AX6" s="662"/>
      <c r="AY6" s="662"/>
      <c r="AZ6" s="662"/>
      <c r="BA6" s="662"/>
      <c r="BB6" s="662"/>
      <c r="BC6" s="662"/>
      <c r="BD6" s="662"/>
      <c r="BE6" s="662"/>
      <c r="BF6" s="663"/>
      <c r="BG6" s="664">
        <v>6428517</v>
      </c>
      <c r="BH6" s="665"/>
      <c r="BI6" s="665"/>
      <c r="BJ6" s="665"/>
      <c r="BK6" s="665"/>
      <c r="BL6" s="665"/>
      <c r="BM6" s="665"/>
      <c r="BN6" s="666"/>
      <c r="BO6" s="691">
        <v>94.4</v>
      </c>
      <c r="BP6" s="691"/>
      <c r="BQ6" s="691"/>
      <c r="BR6" s="691"/>
      <c r="BS6" s="692">
        <v>78731</v>
      </c>
      <c r="BT6" s="692"/>
      <c r="BU6" s="692"/>
      <c r="BV6" s="692"/>
      <c r="BW6" s="692"/>
      <c r="BX6" s="692"/>
      <c r="BY6" s="692"/>
      <c r="BZ6" s="692"/>
      <c r="CA6" s="692"/>
      <c r="CB6" s="750"/>
      <c r="CD6" s="720" t="s">
        <v>229</v>
      </c>
      <c r="CE6" s="721"/>
      <c r="CF6" s="721"/>
      <c r="CG6" s="721"/>
      <c r="CH6" s="721"/>
      <c r="CI6" s="721"/>
      <c r="CJ6" s="721"/>
      <c r="CK6" s="721"/>
      <c r="CL6" s="721"/>
      <c r="CM6" s="721"/>
      <c r="CN6" s="721"/>
      <c r="CO6" s="721"/>
      <c r="CP6" s="721"/>
      <c r="CQ6" s="722"/>
      <c r="CR6" s="664">
        <v>204547</v>
      </c>
      <c r="CS6" s="665"/>
      <c r="CT6" s="665"/>
      <c r="CU6" s="665"/>
      <c r="CV6" s="665"/>
      <c r="CW6" s="665"/>
      <c r="CX6" s="665"/>
      <c r="CY6" s="666"/>
      <c r="CZ6" s="762">
        <v>0.7</v>
      </c>
      <c r="DA6" s="735"/>
      <c r="DB6" s="735"/>
      <c r="DC6" s="765"/>
      <c r="DD6" s="670" t="s">
        <v>542</v>
      </c>
      <c r="DE6" s="665"/>
      <c r="DF6" s="665"/>
      <c r="DG6" s="665"/>
      <c r="DH6" s="665"/>
      <c r="DI6" s="665"/>
      <c r="DJ6" s="665"/>
      <c r="DK6" s="665"/>
      <c r="DL6" s="665"/>
      <c r="DM6" s="665"/>
      <c r="DN6" s="665"/>
      <c r="DO6" s="665"/>
      <c r="DP6" s="666"/>
      <c r="DQ6" s="670">
        <v>204547</v>
      </c>
      <c r="DR6" s="665"/>
      <c r="DS6" s="665"/>
      <c r="DT6" s="665"/>
      <c r="DU6" s="665"/>
      <c r="DV6" s="665"/>
      <c r="DW6" s="665"/>
      <c r="DX6" s="665"/>
      <c r="DY6" s="665"/>
      <c r="DZ6" s="665"/>
      <c r="EA6" s="665"/>
      <c r="EB6" s="665"/>
      <c r="EC6" s="705"/>
    </row>
    <row r="7" spans="2:143" ht="11.25" customHeight="1">
      <c r="B7" s="661" t="s">
        <v>230</v>
      </c>
      <c r="C7" s="662"/>
      <c r="D7" s="662"/>
      <c r="E7" s="662"/>
      <c r="F7" s="662"/>
      <c r="G7" s="662"/>
      <c r="H7" s="662"/>
      <c r="I7" s="662"/>
      <c r="J7" s="662"/>
      <c r="K7" s="662"/>
      <c r="L7" s="662"/>
      <c r="M7" s="662"/>
      <c r="N7" s="662"/>
      <c r="O7" s="662"/>
      <c r="P7" s="662"/>
      <c r="Q7" s="663"/>
      <c r="R7" s="664">
        <v>3137</v>
      </c>
      <c r="S7" s="665"/>
      <c r="T7" s="665"/>
      <c r="U7" s="665"/>
      <c r="V7" s="665"/>
      <c r="W7" s="665"/>
      <c r="X7" s="665"/>
      <c r="Y7" s="666"/>
      <c r="Z7" s="691">
        <v>0</v>
      </c>
      <c r="AA7" s="691"/>
      <c r="AB7" s="691"/>
      <c r="AC7" s="691"/>
      <c r="AD7" s="692">
        <v>3137</v>
      </c>
      <c r="AE7" s="692"/>
      <c r="AF7" s="692"/>
      <c r="AG7" s="692"/>
      <c r="AH7" s="692"/>
      <c r="AI7" s="692"/>
      <c r="AJ7" s="692"/>
      <c r="AK7" s="692"/>
      <c r="AL7" s="667">
        <v>0</v>
      </c>
      <c r="AM7" s="668"/>
      <c r="AN7" s="668"/>
      <c r="AO7" s="693"/>
      <c r="AP7" s="661" t="s">
        <v>543</v>
      </c>
      <c r="AQ7" s="662"/>
      <c r="AR7" s="662"/>
      <c r="AS7" s="662"/>
      <c r="AT7" s="662"/>
      <c r="AU7" s="662"/>
      <c r="AV7" s="662"/>
      <c r="AW7" s="662"/>
      <c r="AX7" s="662"/>
      <c r="AY7" s="662"/>
      <c r="AZ7" s="662"/>
      <c r="BA7" s="662"/>
      <c r="BB7" s="662"/>
      <c r="BC7" s="662"/>
      <c r="BD7" s="662"/>
      <c r="BE7" s="662"/>
      <c r="BF7" s="663"/>
      <c r="BG7" s="664">
        <v>2682508</v>
      </c>
      <c r="BH7" s="665"/>
      <c r="BI7" s="665"/>
      <c r="BJ7" s="665"/>
      <c r="BK7" s="665"/>
      <c r="BL7" s="665"/>
      <c r="BM7" s="665"/>
      <c r="BN7" s="666"/>
      <c r="BO7" s="691">
        <v>39.4</v>
      </c>
      <c r="BP7" s="691"/>
      <c r="BQ7" s="691"/>
      <c r="BR7" s="691"/>
      <c r="BS7" s="692">
        <v>78731</v>
      </c>
      <c r="BT7" s="692"/>
      <c r="BU7" s="692"/>
      <c r="BV7" s="692"/>
      <c r="BW7" s="692"/>
      <c r="BX7" s="692"/>
      <c r="BY7" s="692"/>
      <c r="BZ7" s="692"/>
      <c r="CA7" s="692"/>
      <c r="CB7" s="750"/>
      <c r="CD7" s="706" t="s">
        <v>231</v>
      </c>
      <c r="CE7" s="703"/>
      <c r="CF7" s="703"/>
      <c r="CG7" s="703"/>
      <c r="CH7" s="703"/>
      <c r="CI7" s="703"/>
      <c r="CJ7" s="703"/>
      <c r="CK7" s="703"/>
      <c r="CL7" s="703"/>
      <c r="CM7" s="703"/>
      <c r="CN7" s="703"/>
      <c r="CO7" s="703"/>
      <c r="CP7" s="703"/>
      <c r="CQ7" s="704"/>
      <c r="CR7" s="664">
        <v>2399779</v>
      </c>
      <c r="CS7" s="665"/>
      <c r="CT7" s="665"/>
      <c r="CU7" s="665"/>
      <c r="CV7" s="665"/>
      <c r="CW7" s="665"/>
      <c r="CX7" s="665"/>
      <c r="CY7" s="666"/>
      <c r="CZ7" s="691">
        <v>8.1</v>
      </c>
      <c r="DA7" s="691"/>
      <c r="DB7" s="691"/>
      <c r="DC7" s="691"/>
      <c r="DD7" s="670">
        <v>88452</v>
      </c>
      <c r="DE7" s="665"/>
      <c r="DF7" s="665"/>
      <c r="DG7" s="665"/>
      <c r="DH7" s="665"/>
      <c r="DI7" s="665"/>
      <c r="DJ7" s="665"/>
      <c r="DK7" s="665"/>
      <c r="DL7" s="665"/>
      <c r="DM7" s="665"/>
      <c r="DN7" s="665"/>
      <c r="DO7" s="665"/>
      <c r="DP7" s="666"/>
      <c r="DQ7" s="670">
        <v>1971897</v>
      </c>
      <c r="DR7" s="665"/>
      <c r="DS7" s="665"/>
      <c r="DT7" s="665"/>
      <c r="DU7" s="665"/>
      <c r="DV7" s="665"/>
      <c r="DW7" s="665"/>
      <c r="DX7" s="665"/>
      <c r="DY7" s="665"/>
      <c r="DZ7" s="665"/>
      <c r="EA7" s="665"/>
      <c r="EB7" s="665"/>
      <c r="EC7" s="705"/>
    </row>
    <row r="8" spans="2:143" ht="11.25" customHeight="1">
      <c r="B8" s="661" t="s">
        <v>232</v>
      </c>
      <c r="C8" s="662"/>
      <c r="D8" s="662"/>
      <c r="E8" s="662"/>
      <c r="F8" s="662"/>
      <c r="G8" s="662"/>
      <c r="H8" s="662"/>
      <c r="I8" s="662"/>
      <c r="J8" s="662"/>
      <c r="K8" s="662"/>
      <c r="L8" s="662"/>
      <c r="M8" s="662"/>
      <c r="N8" s="662"/>
      <c r="O8" s="662"/>
      <c r="P8" s="662"/>
      <c r="Q8" s="663"/>
      <c r="R8" s="664">
        <v>31589</v>
      </c>
      <c r="S8" s="665"/>
      <c r="T8" s="665"/>
      <c r="U8" s="665"/>
      <c r="V8" s="665"/>
      <c r="W8" s="665"/>
      <c r="X8" s="665"/>
      <c r="Y8" s="666"/>
      <c r="Z8" s="691">
        <v>0.1</v>
      </c>
      <c r="AA8" s="691"/>
      <c r="AB8" s="691"/>
      <c r="AC8" s="691"/>
      <c r="AD8" s="692">
        <v>31589</v>
      </c>
      <c r="AE8" s="692"/>
      <c r="AF8" s="692"/>
      <c r="AG8" s="692"/>
      <c r="AH8" s="692"/>
      <c r="AI8" s="692"/>
      <c r="AJ8" s="692"/>
      <c r="AK8" s="692"/>
      <c r="AL8" s="667">
        <v>0.2</v>
      </c>
      <c r="AM8" s="668"/>
      <c r="AN8" s="668"/>
      <c r="AO8" s="693"/>
      <c r="AP8" s="661" t="s">
        <v>544</v>
      </c>
      <c r="AQ8" s="662"/>
      <c r="AR8" s="662"/>
      <c r="AS8" s="662"/>
      <c r="AT8" s="662"/>
      <c r="AU8" s="662"/>
      <c r="AV8" s="662"/>
      <c r="AW8" s="662"/>
      <c r="AX8" s="662"/>
      <c r="AY8" s="662"/>
      <c r="AZ8" s="662"/>
      <c r="BA8" s="662"/>
      <c r="BB8" s="662"/>
      <c r="BC8" s="662"/>
      <c r="BD8" s="662"/>
      <c r="BE8" s="662"/>
      <c r="BF8" s="663"/>
      <c r="BG8" s="664">
        <v>90619</v>
      </c>
      <c r="BH8" s="665"/>
      <c r="BI8" s="665"/>
      <c r="BJ8" s="665"/>
      <c r="BK8" s="665"/>
      <c r="BL8" s="665"/>
      <c r="BM8" s="665"/>
      <c r="BN8" s="666"/>
      <c r="BO8" s="691">
        <v>1.3</v>
      </c>
      <c r="BP8" s="691"/>
      <c r="BQ8" s="691"/>
      <c r="BR8" s="691"/>
      <c r="BS8" s="692" t="s">
        <v>542</v>
      </c>
      <c r="BT8" s="692"/>
      <c r="BU8" s="692"/>
      <c r="BV8" s="692"/>
      <c r="BW8" s="692"/>
      <c r="BX8" s="692"/>
      <c r="BY8" s="692"/>
      <c r="BZ8" s="692"/>
      <c r="CA8" s="692"/>
      <c r="CB8" s="750"/>
      <c r="CD8" s="706" t="s">
        <v>233</v>
      </c>
      <c r="CE8" s="703"/>
      <c r="CF8" s="703"/>
      <c r="CG8" s="703"/>
      <c r="CH8" s="703"/>
      <c r="CI8" s="703"/>
      <c r="CJ8" s="703"/>
      <c r="CK8" s="703"/>
      <c r="CL8" s="703"/>
      <c r="CM8" s="703"/>
      <c r="CN8" s="703"/>
      <c r="CO8" s="703"/>
      <c r="CP8" s="703"/>
      <c r="CQ8" s="704"/>
      <c r="CR8" s="664">
        <v>13764519</v>
      </c>
      <c r="CS8" s="665"/>
      <c r="CT8" s="665"/>
      <c r="CU8" s="665"/>
      <c r="CV8" s="665"/>
      <c r="CW8" s="665"/>
      <c r="CX8" s="665"/>
      <c r="CY8" s="666"/>
      <c r="CZ8" s="691">
        <v>46.6</v>
      </c>
      <c r="DA8" s="691"/>
      <c r="DB8" s="691"/>
      <c r="DC8" s="691"/>
      <c r="DD8" s="670">
        <v>53515</v>
      </c>
      <c r="DE8" s="665"/>
      <c r="DF8" s="665"/>
      <c r="DG8" s="665"/>
      <c r="DH8" s="665"/>
      <c r="DI8" s="665"/>
      <c r="DJ8" s="665"/>
      <c r="DK8" s="665"/>
      <c r="DL8" s="665"/>
      <c r="DM8" s="665"/>
      <c r="DN8" s="665"/>
      <c r="DO8" s="665"/>
      <c r="DP8" s="666"/>
      <c r="DQ8" s="670">
        <v>5401942</v>
      </c>
      <c r="DR8" s="665"/>
      <c r="DS8" s="665"/>
      <c r="DT8" s="665"/>
      <c r="DU8" s="665"/>
      <c r="DV8" s="665"/>
      <c r="DW8" s="665"/>
      <c r="DX8" s="665"/>
      <c r="DY8" s="665"/>
      <c r="DZ8" s="665"/>
      <c r="EA8" s="665"/>
      <c r="EB8" s="665"/>
      <c r="EC8" s="705"/>
    </row>
    <row r="9" spans="2:143" ht="11.25" customHeight="1">
      <c r="B9" s="661" t="s">
        <v>234</v>
      </c>
      <c r="C9" s="662"/>
      <c r="D9" s="662"/>
      <c r="E9" s="662"/>
      <c r="F9" s="662"/>
      <c r="G9" s="662"/>
      <c r="H9" s="662"/>
      <c r="I9" s="662"/>
      <c r="J9" s="662"/>
      <c r="K9" s="662"/>
      <c r="L9" s="662"/>
      <c r="M9" s="662"/>
      <c r="N9" s="662"/>
      <c r="O9" s="662"/>
      <c r="P9" s="662"/>
      <c r="Q9" s="663"/>
      <c r="R9" s="664">
        <v>36851</v>
      </c>
      <c r="S9" s="665"/>
      <c r="T9" s="665"/>
      <c r="U9" s="665"/>
      <c r="V9" s="665"/>
      <c r="W9" s="665"/>
      <c r="X9" s="665"/>
      <c r="Y9" s="666"/>
      <c r="Z9" s="691">
        <v>0.1</v>
      </c>
      <c r="AA9" s="691"/>
      <c r="AB9" s="691"/>
      <c r="AC9" s="691"/>
      <c r="AD9" s="692">
        <v>36851</v>
      </c>
      <c r="AE9" s="692"/>
      <c r="AF9" s="692"/>
      <c r="AG9" s="692"/>
      <c r="AH9" s="692"/>
      <c r="AI9" s="692"/>
      <c r="AJ9" s="692"/>
      <c r="AK9" s="692"/>
      <c r="AL9" s="667">
        <v>0.3</v>
      </c>
      <c r="AM9" s="668"/>
      <c r="AN9" s="668"/>
      <c r="AO9" s="693"/>
      <c r="AP9" s="661" t="s">
        <v>545</v>
      </c>
      <c r="AQ9" s="662"/>
      <c r="AR9" s="662"/>
      <c r="AS9" s="662"/>
      <c r="AT9" s="662"/>
      <c r="AU9" s="662"/>
      <c r="AV9" s="662"/>
      <c r="AW9" s="662"/>
      <c r="AX9" s="662"/>
      <c r="AY9" s="662"/>
      <c r="AZ9" s="662"/>
      <c r="BA9" s="662"/>
      <c r="BB9" s="662"/>
      <c r="BC9" s="662"/>
      <c r="BD9" s="662"/>
      <c r="BE9" s="662"/>
      <c r="BF9" s="663"/>
      <c r="BG9" s="664">
        <v>2164313</v>
      </c>
      <c r="BH9" s="665"/>
      <c r="BI9" s="665"/>
      <c r="BJ9" s="665"/>
      <c r="BK9" s="665"/>
      <c r="BL9" s="665"/>
      <c r="BM9" s="665"/>
      <c r="BN9" s="666"/>
      <c r="BO9" s="691">
        <v>31.8</v>
      </c>
      <c r="BP9" s="691"/>
      <c r="BQ9" s="691"/>
      <c r="BR9" s="691"/>
      <c r="BS9" s="692" t="s">
        <v>546</v>
      </c>
      <c r="BT9" s="692"/>
      <c r="BU9" s="692"/>
      <c r="BV9" s="692"/>
      <c r="BW9" s="692"/>
      <c r="BX9" s="692"/>
      <c r="BY9" s="692"/>
      <c r="BZ9" s="692"/>
      <c r="CA9" s="692"/>
      <c r="CB9" s="750"/>
      <c r="CD9" s="706" t="s">
        <v>235</v>
      </c>
      <c r="CE9" s="703"/>
      <c r="CF9" s="703"/>
      <c r="CG9" s="703"/>
      <c r="CH9" s="703"/>
      <c r="CI9" s="703"/>
      <c r="CJ9" s="703"/>
      <c r="CK9" s="703"/>
      <c r="CL9" s="703"/>
      <c r="CM9" s="703"/>
      <c r="CN9" s="703"/>
      <c r="CO9" s="703"/>
      <c r="CP9" s="703"/>
      <c r="CQ9" s="704"/>
      <c r="CR9" s="664">
        <v>3746682</v>
      </c>
      <c r="CS9" s="665"/>
      <c r="CT9" s="665"/>
      <c r="CU9" s="665"/>
      <c r="CV9" s="665"/>
      <c r="CW9" s="665"/>
      <c r="CX9" s="665"/>
      <c r="CY9" s="666"/>
      <c r="CZ9" s="691">
        <v>12.7</v>
      </c>
      <c r="DA9" s="691"/>
      <c r="DB9" s="691"/>
      <c r="DC9" s="691"/>
      <c r="DD9" s="670">
        <v>1310322</v>
      </c>
      <c r="DE9" s="665"/>
      <c r="DF9" s="665"/>
      <c r="DG9" s="665"/>
      <c r="DH9" s="665"/>
      <c r="DI9" s="665"/>
      <c r="DJ9" s="665"/>
      <c r="DK9" s="665"/>
      <c r="DL9" s="665"/>
      <c r="DM9" s="665"/>
      <c r="DN9" s="665"/>
      <c r="DO9" s="665"/>
      <c r="DP9" s="666"/>
      <c r="DQ9" s="670">
        <v>2097970</v>
      </c>
      <c r="DR9" s="665"/>
      <c r="DS9" s="665"/>
      <c r="DT9" s="665"/>
      <c r="DU9" s="665"/>
      <c r="DV9" s="665"/>
      <c r="DW9" s="665"/>
      <c r="DX9" s="665"/>
      <c r="DY9" s="665"/>
      <c r="DZ9" s="665"/>
      <c r="EA9" s="665"/>
      <c r="EB9" s="665"/>
      <c r="EC9" s="705"/>
    </row>
    <row r="10" spans="2:143" ht="11.25" customHeight="1">
      <c r="B10" s="661" t="s">
        <v>547</v>
      </c>
      <c r="C10" s="662"/>
      <c r="D10" s="662"/>
      <c r="E10" s="662"/>
      <c r="F10" s="662"/>
      <c r="G10" s="662"/>
      <c r="H10" s="662"/>
      <c r="I10" s="662"/>
      <c r="J10" s="662"/>
      <c r="K10" s="662"/>
      <c r="L10" s="662"/>
      <c r="M10" s="662"/>
      <c r="N10" s="662"/>
      <c r="O10" s="662"/>
      <c r="P10" s="662"/>
      <c r="Q10" s="663"/>
      <c r="R10" s="664" t="s">
        <v>542</v>
      </c>
      <c r="S10" s="665"/>
      <c r="T10" s="665"/>
      <c r="U10" s="665"/>
      <c r="V10" s="665"/>
      <c r="W10" s="665"/>
      <c r="X10" s="665"/>
      <c r="Y10" s="666"/>
      <c r="Z10" s="691" t="s">
        <v>542</v>
      </c>
      <c r="AA10" s="691"/>
      <c r="AB10" s="691"/>
      <c r="AC10" s="691"/>
      <c r="AD10" s="692" t="s">
        <v>138</v>
      </c>
      <c r="AE10" s="692"/>
      <c r="AF10" s="692"/>
      <c r="AG10" s="692"/>
      <c r="AH10" s="692"/>
      <c r="AI10" s="692"/>
      <c r="AJ10" s="692"/>
      <c r="AK10" s="692"/>
      <c r="AL10" s="667" t="s">
        <v>542</v>
      </c>
      <c r="AM10" s="668"/>
      <c r="AN10" s="668"/>
      <c r="AO10" s="693"/>
      <c r="AP10" s="661" t="s">
        <v>548</v>
      </c>
      <c r="AQ10" s="662"/>
      <c r="AR10" s="662"/>
      <c r="AS10" s="662"/>
      <c r="AT10" s="662"/>
      <c r="AU10" s="662"/>
      <c r="AV10" s="662"/>
      <c r="AW10" s="662"/>
      <c r="AX10" s="662"/>
      <c r="AY10" s="662"/>
      <c r="AZ10" s="662"/>
      <c r="BA10" s="662"/>
      <c r="BB10" s="662"/>
      <c r="BC10" s="662"/>
      <c r="BD10" s="662"/>
      <c r="BE10" s="662"/>
      <c r="BF10" s="663"/>
      <c r="BG10" s="664">
        <v>165538</v>
      </c>
      <c r="BH10" s="665"/>
      <c r="BI10" s="665"/>
      <c r="BJ10" s="665"/>
      <c r="BK10" s="665"/>
      <c r="BL10" s="665"/>
      <c r="BM10" s="665"/>
      <c r="BN10" s="666"/>
      <c r="BO10" s="691">
        <v>2.4</v>
      </c>
      <c r="BP10" s="691"/>
      <c r="BQ10" s="691"/>
      <c r="BR10" s="691"/>
      <c r="BS10" s="692" t="s">
        <v>138</v>
      </c>
      <c r="BT10" s="692"/>
      <c r="BU10" s="692"/>
      <c r="BV10" s="692"/>
      <c r="BW10" s="692"/>
      <c r="BX10" s="692"/>
      <c r="BY10" s="692"/>
      <c r="BZ10" s="692"/>
      <c r="CA10" s="692"/>
      <c r="CB10" s="750"/>
      <c r="CD10" s="706" t="s">
        <v>236</v>
      </c>
      <c r="CE10" s="703"/>
      <c r="CF10" s="703"/>
      <c r="CG10" s="703"/>
      <c r="CH10" s="703"/>
      <c r="CI10" s="703"/>
      <c r="CJ10" s="703"/>
      <c r="CK10" s="703"/>
      <c r="CL10" s="703"/>
      <c r="CM10" s="703"/>
      <c r="CN10" s="703"/>
      <c r="CO10" s="703"/>
      <c r="CP10" s="703"/>
      <c r="CQ10" s="704"/>
      <c r="CR10" s="664">
        <v>10000</v>
      </c>
      <c r="CS10" s="665"/>
      <c r="CT10" s="665"/>
      <c r="CU10" s="665"/>
      <c r="CV10" s="665"/>
      <c r="CW10" s="665"/>
      <c r="CX10" s="665"/>
      <c r="CY10" s="666"/>
      <c r="CZ10" s="691">
        <v>0</v>
      </c>
      <c r="DA10" s="691"/>
      <c r="DB10" s="691"/>
      <c r="DC10" s="691"/>
      <c r="DD10" s="670" t="s">
        <v>542</v>
      </c>
      <c r="DE10" s="665"/>
      <c r="DF10" s="665"/>
      <c r="DG10" s="665"/>
      <c r="DH10" s="665"/>
      <c r="DI10" s="665"/>
      <c r="DJ10" s="665"/>
      <c r="DK10" s="665"/>
      <c r="DL10" s="665"/>
      <c r="DM10" s="665"/>
      <c r="DN10" s="665"/>
      <c r="DO10" s="665"/>
      <c r="DP10" s="666"/>
      <c r="DQ10" s="670" t="s">
        <v>138</v>
      </c>
      <c r="DR10" s="665"/>
      <c r="DS10" s="665"/>
      <c r="DT10" s="665"/>
      <c r="DU10" s="665"/>
      <c r="DV10" s="665"/>
      <c r="DW10" s="665"/>
      <c r="DX10" s="665"/>
      <c r="DY10" s="665"/>
      <c r="DZ10" s="665"/>
      <c r="EA10" s="665"/>
      <c r="EB10" s="665"/>
      <c r="EC10" s="705"/>
    </row>
    <row r="11" spans="2:143" ht="11.25" customHeight="1">
      <c r="B11" s="661" t="s">
        <v>237</v>
      </c>
      <c r="C11" s="662"/>
      <c r="D11" s="662"/>
      <c r="E11" s="662"/>
      <c r="F11" s="662"/>
      <c r="G11" s="662"/>
      <c r="H11" s="662"/>
      <c r="I11" s="662"/>
      <c r="J11" s="662"/>
      <c r="K11" s="662"/>
      <c r="L11" s="662"/>
      <c r="M11" s="662"/>
      <c r="N11" s="662"/>
      <c r="O11" s="662"/>
      <c r="P11" s="662"/>
      <c r="Q11" s="663"/>
      <c r="R11" s="664">
        <v>1362315</v>
      </c>
      <c r="S11" s="665"/>
      <c r="T11" s="665"/>
      <c r="U11" s="665"/>
      <c r="V11" s="665"/>
      <c r="W11" s="665"/>
      <c r="X11" s="665"/>
      <c r="Y11" s="666"/>
      <c r="Z11" s="667">
        <v>4.3</v>
      </c>
      <c r="AA11" s="668"/>
      <c r="AB11" s="668"/>
      <c r="AC11" s="669"/>
      <c r="AD11" s="670">
        <v>1362315</v>
      </c>
      <c r="AE11" s="665"/>
      <c r="AF11" s="665"/>
      <c r="AG11" s="665"/>
      <c r="AH11" s="665"/>
      <c r="AI11" s="665"/>
      <c r="AJ11" s="665"/>
      <c r="AK11" s="666"/>
      <c r="AL11" s="667">
        <v>10</v>
      </c>
      <c r="AM11" s="668"/>
      <c r="AN11" s="668"/>
      <c r="AO11" s="693"/>
      <c r="AP11" s="661" t="s">
        <v>549</v>
      </c>
      <c r="AQ11" s="662"/>
      <c r="AR11" s="662"/>
      <c r="AS11" s="662"/>
      <c r="AT11" s="662"/>
      <c r="AU11" s="662"/>
      <c r="AV11" s="662"/>
      <c r="AW11" s="662"/>
      <c r="AX11" s="662"/>
      <c r="AY11" s="662"/>
      <c r="AZ11" s="662"/>
      <c r="BA11" s="662"/>
      <c r="BB11" s="662"/>
      <c r="BC11" s="662"/>
      <c r="BD11" s="662"/>
      <c r="BE11" s="662"/>
      <c r="BF11" s="663"/>
      <c r="BG11" s="664">
        <v>262038</v>
      </c>
      <c r="BH11" s="665"/>
      <c r="BI11" s="665"/>
      <c r="BJ11" s="665"/>
      <c r="BK11" s="665"/>
      <c r="BL11" s="665"/>
      <c r="BM11" s="665"/>
      <c r="BN11" s="666"/>
      <c r="BO11" s="691">
        <v>3.8</v>
      </c>
      <c r="BP11" s="691"/>
      <c r="BQ11" s="691"/>
      <c r="BR11" s="691"/>
      <c r="BS11" s="692">
        <v>78731</v>
      </c>
      <c r="BT11" s="692"/>
      <c r="BU11" s="692"/>
      <c r="BV11" s="692"/>
      <c r="BW11" s="692"/>
      <c r="BX11" s="692"/>
      <c r="BY11" s="692"/>
      <c r="BZ11" s="692"/>
      <c r="CA11" s="692"/>
      <c r="CB11" s="750"/>
      <c r="CD11" s="706" t="s">
        <v>238</v>
      </c>
      <c r="CE11" s="703"/>
      <c r="CF11" s="703"/>
      <c r="CG11" s="703"/>
      <c r="CH11" s="703"/>
      <c r="CI11" s="703"/>
      <c r="CJ11" s="703"/>
      <c r="CK11" s="703"/>
      <c r="CL11" s="703"/>
      <c r="CM11" s="703"/>
      <c r="CN11" s="703"/>
      <c r="CO11" s="703"/>
      <c r="CP11" s="703"/>
      <c r="CQ11" s="704"/>
      <c r="CR11" s="664">
        <v>441421</v>
      </c>
      <c r="CS11" s="665"/>
      <c r="CT11" s="665"/>
      <c r="CU11" s="665"/>
      <c r="CV11" s="665"/>
      <c r="CW11" s="665"/>
      <c r="CX11" s="665"/>
      <c r="CY11" s="666"/>
      <c r="CZ11" s="691">
        <v>1.5</v>
      </c>
      <c r="DA11" s="691"/>
      <c r="DB11" s="691"/>
      <c r="DC11" s="691"/>
      <c r="DD11" s="670">
        <v>138100</v>
      </c>
      <c r="DE11" s="665"/>
      <c r="DF11" s="665"/>
      <c r="DG11" s="665"/>
      <c r="DH11" s="665"/>
      <c r="DI11" s="665"/>
      <c r="DJ11" s="665"/>
      <c r="DK11" s="665"/>
      <c r="DL11" s="665"/>
      <c r="DM11" s="665"/>
      <c r="DN11" s="665"/>
      <c r="DO11" s="665"/>
      <c r="DP11" s="666"/>
      <c r="DQ11" s="670">
        <v>251610</v>
      </c>
      <c r="DR11" s="665"/>
      <c r="DS11" s="665"/>
      <c r="DT11" s="665"/>
      <c r="DU11" s="665"/>
      <c r="DV11" s="665"/>
      <c r="DW11" s="665"/>
      <c r="DX11" s="665"/>
      <c r="DY11" s="665"/>
      <c r="DZ11" s="665"/>
      <c r="EA11" s="665"/>
      <c r="EB11" s="665"/>
      <c r="EC11" s="705"/>
    </row>
    <row r="12" spans="2:143" ht="11.25" customHeight="1">
      <c r="B12" s="661" t="s">
        <v>239</v>
      </c>
      <c r="C12" s="662"/>
      <c r="D12" s="662"/>
      <c r="E12" s="662"/>
      <c r="F12" s="662"/>
      <c r="G12" s="662"/>
      <c r="H12" s="662"/>
      <c r="I12" s="662"/>
      <c r="J12" s="662"/>
      <c r="K12" s="662"/>
      <c r="L12" s="662"/>
      <c r="M12" s="662"/>
      <c r="N12" s="662"/>
      <c r="O12" s="662"/>
      <c r="P12" s="662"/>
      <c r="Q12" s="663"/>
      <c r="R12" s="664">
        <v>12889</v>
      </c>
      <c r="S12" s="665"/>
      <c r="T12" s="665"/>
      <c r="U12" s="665"/>
      <c r="V12" s="665"/>
      <c r="W12" s="665"/>
      <c r="X12" s="665"/>
      <c r="Y12" s="666"/>
      <c r="Z12" s="691">
        <v>0</v>
      </c>
      <c r="AA12" s="691"/>
      <c r="AB12" s="691"/>
      <c r="AC12" s="691"/>
      <c r="AD12" s="692">
        <v>12889</v>
      </c>
      <c r="AE12" s="692"/>
      <c r="AF12" s="692"/>
      <c r="AG12" s="692"/>
      <c r="AH12" s="692"/>
      <c r="AI12" s="692"/>
      <c r="AJ12" s="692"/>
      <c r="AK12" s="692"/>
      <c r="AL12" s="667">
        <v>0.1</v>
      </c>
      <c r="AM12" s="668"/>
      <c r="AN12" s="668"/>
      <c r="AO12" s="693"/>
      <c r="AP12" s="661" t="s">
        <v>550</v>
      </c>
      <c r="AQ12" s="662"/>
      <c r="AR12" s="662"/>
      <c r="AS12" s="662"/>
      <c r="AT12" s="662"/>
      <c r="AU12" s="662"/>
      <c r="AV12" s="662"/>
      <c r="AW12" s="662"/>
      <c r="AX12" s="662"/>
      <c r="AY12" s="662"/>
      <c r="AZ12" s="662"/>
      <c r="BA12" s="662"/>
      <c r="BB12" s="662"/>
      <c r="BC12" s="662"/>
      <c r="BD12" s="662"/>
      <c r="BE12" s="662"/>
      <c r="BF12" s="663"/>
      <c r="BG12" s="664">
        <v>3062983</v>
      </c>
      <c r="BH12" s="665"/>
      <c r="BI12" s="665"/>
      <c r="BJ12" s="665"/>
      <c r="BK12" s="665"/>
      <c r="BL12" s="665"/>
      <c r="BM12" s="665"/>
      <c r="BN12" s="666"/>
      <c r="BO12" s="691">
        <v>45</v>
      </c>
      <c r="BP12" s="691"/>
      <c r="BQ12" s="691"/>
      <c r="BR12" s="691"/>
      <c r="BS12" s="692" t="s">
        <v>542</v>
      </c>
      <c r="BT12" s="692"/>
      <c r="BU12" s="692"/>
      <c r="BV12" s="692"/>
      <c r="BW12" s="692"/>
      <c r="BX12" s="692"/>
      <c r="BY12" s="692"/>
      <c r="BZ12" s="692"/>
      <c r="CA12" s="692"/>
      <c r="CB12" s="750"/>
      <c r="CD12" s="706" t="s">
        <v>240</v>
      </c>
      <c r="CE12" s="703"/>
      <c r="CF12" s="703"/>
      <c r="CG12" s="703"/>
      <c r="CH12" s="703"/>
      <c r="CI12" s="703"/>
      <c r="CJ12" s="703"/>
      <c r="CK12" s="703"/>
      <c r="CL12" s="703"/>
      <c r="CM12" s="703"/>
      <c r="CN12" s="703"/>
      <c r="CO12" s="703"/>
      <c r="CP12" s="703"/>
      <c r="CQ12" s="704"/>
      <c r="CR12" s="664">
        <v>313008</v>
      </c>
      <c r="CS12" s="665"/>
      <c r="CT12" s="665"/>
      <c r="CU12" s="665"/>
      <c r="CV12" s="665"/>
      <c r="CW12" s="665"/>
      <c r="CX12" s="665"/>
      <c r="CY12" s="666"/>
      <c r="CZ12" s="691">
        <v>1.1000000000000001</v>
      </c>
      <c r="DA12" s="691"/>
      <c r="DB12" s="691"/>
      <c r="DC12" s="691"/>
      <c r="DD12" s="670">
        <v>8787</v>
      </c>
      <c r="DE12" s="665"/>
      <c r="DF12" s="665"/>
      <c r="DG12" s="665"/>
      <c r="DH12" s="665"/>
      <c r="DI12" s="665"/>
      <c r="DJ12" s="665"/>
      <c r="DK12" s="665"/>
      <c r="DL12" s="665"/>
      <c r="DM12" s="665"/>
      <c r="DN12" s="665"/>
      <c r="DO12" s="665"/>
      <c r="DP12" s="666"/>
      <c r="DQ12" s="670">
        <v>262509</v>
      </c>
      <c r="DR12" s="665"/>
      <c r="DS12" s="665"/>
      <c r="DT12" s="665"/>
      <c r="DU12" s="665"/>
      <c r="DV12" s="665"/>
      <c r="DW12" s="665"/>
      <c r="DX12" s="665"/>
      <c r="DY12" s="665"/>
      <c r="DZ12" s="665"/>
      <c r="EA12" s="665"/>
      <c r="EB12" s="665"/>
      <c r="EC12" s="705"/>
    </row>
    <row r="13" spans="2:143" ht="11.25" customHeight="1">
      <c r="B13" s="661" t="s">
        <v>241</v>
      </c>
      <c r="C13" s="662"/>
      <c r="D13" s="662"/>
      <c r="E13" s="662"/>
      <c r="F13" s="662"/>
      <c r="G13" s="662"/>
      <c r="H13" s="662"/>
      <c r="I13" s="662"/>
      <c r="J13" s="662"/>
      <c r="K13" s="662"/>
      <c r="L13" s="662"/>
      <c r="M13" s="662"/>
      <c r="N13" s="662"/>
      <c r="O13" s="662"/>
      <c r="P13" s="662"/>
      <c r="Q13" s="663"/>
      <c r="R13" s="664" t="s">
        <v>138</v>
      </c>
      <c r="S13" s="665"/>
      <c r="T13" s="665"/>
      <c r="U13" s="665"/>
      <c r="V13" s="665"/>
      <c r="W13" s="665"/>
      <c r="X13" s="665"/>
      <c r="Y13" s="666"/>
      <c r="Z13" s="691" t="s">
        <v>542</v>
      </c>
      <c r="AA13" s="691"/>
      <c r="AB13" s="691"/>
      <c r="AC13" s="691"/>
      <c r="AD13" s="692" t="s">
        <v>542</v>
      </c>
      <c r="AE13" s="692"/>
      <c r="AF13" s="692"/>
      <c r="AG13" s="692"/>
      <c r="AH13" s="692"/>
      <c r="AI13" s="692"/>
      <c r="AJ13" s="692"/>
      <c r="AK13" s="692"/>
      <c r="AL13" s="667" t="s">
        <v>542</v>
      </c>
      <c r="AM13" s="668"/>
      <c r="AN13" s="668"/>
      <c r="AO13" s="693"/>
      <c r="AP13" s="661" t="s">
        <v>551</v>
      </c>
      <c r="AQ13" s="662"/>
      <c r="AR13" s="662"/>
      <c r="AS13" s="662"/>
      <c r="AT13" s="662"/>
      <c r="AU13" s="662"/>
      <c r="AV13" s="662"/>
      <c r="AW13" s="662"/>
      <c r="AX13" s="662"/>
      <c r="AY13" s="662"/>
      <c r="AZ13" s="662"/>
      <c r="BA13" s="662"/>
      <c r="BB13" s="662"/>
      <c r="BC13" s="662"/>
      <c r="BD13" s="662"/>
      <c r="BE13" s="662"/>
      <c r="BF13" s="663"/>
      <c r="BG13" s="664">
        <v>3031346</v>
      </c>
      <c r="BH13" s="665"/>
      <c r="BI13" s="665"/>
      <c r="BJ13" s="665"/>
      <c r="BK13" s="665"/>
      <c r="BL13" s="665"/>
      <c r="BM13" s="665"/>
      <c r="BN13" s="666"/>
      <c r="BO13" s="691">
        <v>44.5</v>
      </c>
      <c r="BP13" s="691"/>
      <c r="BQ13" s="691"/>
      <c r="BR13" s="691"/>
      <c r="BS13" s="692" t="s">
        <v>542</v>
      </c>
      <c r="BT13" s="692"/>
      <c r="BU13" s="692"/>
      <c r="BV13" s="692"/>
      <c r="BW13" s="692"/>
      <c r="BX13" s="692"/>
      <c r="BY13" s="692"/>
      <c r="BZ13" s="692"/>
      <c r="CA13" s="692"/>
      <c r="CB13" s="750"/>
      <c r="CD13" s="706" t="s">
        <v>242</v>
      </c>
      <c r="CE13" s="703"/>
      <c r="CF13" s="703"/>
      <c r="CG13" s="703"/>
      <c r="CH13" s="703"/>
      <c r="CI13" s="703"/>
      <c r="CJ13" s="703"/>
      <c r="CK13" s="703"/>
      <c r="CL13" s="703"/>
      <c r="CM13" s="703"/>
      <c r="CN13" s="703"/>
      <c r="CO13" s="703"/>
      <c r="CP13" s="703"/>
      <c r="CQ13" s="704"/>
      <c r="CR13" s="664">
        <v>3512999</v>
      </c>
      <c r="CS13" s="665"/>
      <c r="CT13" s="665"/>
      <c r="CU13" s="665"/>
      <c r="CV13" s="665"/>
      <c r="CW13" s="665"/>
      <c r="CX13" s="665"/>
      <c r="CY13" s="666"/>
      <c r="CZ13" s="691">
        <v>11.9</v>
      </c>
      <c r="DA13" s="691"/>
      <c r="DB13" s="691"/>
      <c r="DC13" s="691"/>
      <c r="DD13" s="670">
        <v>1726123</v>
      </c>
      <c r="DE13" s="665"/>
      <c r="DF13" s="665"/>
      <c r="DG13" s="665"/>
      <c r="DH13" s="665"/>
      <c r="DI13" s="665"/>
      <c r="DJ13" s="665"/>
      <c r="DK13" s="665"/>
      <c r="DL13" s="665"/>
      <c r="DM13" s="665"/>
      <c r="DN13" s="665"/>
      <c r="DO13" s="665"/>
      <c r="DP13" s="666"/>
      <c r="DQ13" s="670">
        <v>1785865</v>
      </c>
      <c r="DR13" s="665"/>
      <c r="DS13" s="665"/>
      <c r="DT13" s="665"/>
      <c r="DU13" s="665"/>
      <c r="DV13" s="665"/>
      <c r="DW13" s="665"/>
      <c r="DX13" s="665"/>
      <c r="DY13" s="665"/>
      <c r="DZ13" s="665"/>
      <c r="EA13" s="665"/>
      <c r="EB13" s="665"/>
      <c r="EC13" s="705"/>
    </row>
    <row r="14" spans="2:143" ht="11.25" customHeight="1">
      <c r="B14" s="661" t="s">
        <v>243</v>
      </c>
      <c r="C14" s="662"/>
      <c r="D14" s="662"/>
      <c r="E14" s="662"/>
      <c r="F14" s="662"/>
      <c r="G14" s="662"/>
      <c r="H14" s="662"/>
      <c r="I14" s="662"/>
      <c r="J14" s="662"/>
      <c r="K14" s="662"/>
      <c r="L14" s="662"/>
      <c r="M14" s="662"/>
      <c r="N14" s="662"/>
      <c r="O14" s="662"/>
      <c r="P14" s="662"/>
      <c r="Q14" s="663"/>
      <c r="R14" s="664" t="s">
        <v>542</v>
      </c>
      <c r="S14" s="665"/>
      <c r="T14" s="665"/>
      <c r="U14" s="665"/>
      <c r="V14" s="665"/>
      <c r="W14" s="665"/>
      <c r="X14" s="665"/>
      <c r="Y14" s="666"/>
      <c r="Z14" s="691" t="s">
        <v>542</v>
      </c>
      <c r="AA14" s="691"/>
      <c r="AB14" s="691"/>
      <c r="AC14" s="691"/>
      <c r="AD14" s="692" t="s">
        <v>542</v>
      </c>
      <c r="AE14" s="692"/>
      <c r="AF14" s="692"/>
      <c r="AG14" s="692"/>
      <c r="AH14" s="692"/>
      <c r="AI14" s="692"/>
      <c r="AJ14" s="692"/>
      <c r="AK14" s="692"/>
      <c r="AL14" s="667" t="s">
        <v>138</v>
      </c>
      <c r="AM14" s="668"/>
      <c r="AN14" s="668"/>
      <c r="AO14" s="693"/>
      <c r="AP14" s="661" t="s">
        <v>244</v>
      </c>
      <c r="AQ14" s="662"/>
      <c r="AR14" s="662"/>
      <c r="AS14" s="662"/>
      <c r="AT14" s="662"/>
      <c r="AU14" s="662"/>
      <c r="AV14" s="662"/>
      <c r="AW14" s="662"/>
      <c r="AX14" s="662"/>
      <c r="AY14" s="662"/>
      <c r="AZ14" s="662"/>
      <c r="BA14" s="662"/>
      <c r="BB14" s="662"/>
      <c r="BC14" s="662"/>
      <c r="BD14" s="662"/>
      <c r="BE14" s="662"/>
      <c r="BF14" s="663"/>
      <c r="BG14" s="664">
        <v>179703</v>
      </c>
      <c r="BH14" s="665"/>
      <c r="BI14" s="665"/>
      <c r="BJ14" s="665"/>
      <c r="BK14" s="665"/>
      <c r="BL14" s="665"/>
      <c r="BM14" s="665"/>
      <c r="BN14" s="666"/>
      <c r="BO14" s="691">
        <v>2.6</v>
      </c>
      <c r="BP14" s="691"/>
      <c r="BQ14" s="691"/>
      <c r="BR14" s="691"/>
      <c r="BS14" s="692" t="s">
        <v>138</v>
      </c>
      <c r="BT14" s="692"/>
      <c r="BU14" s="692"/>
      <c r="BV14" s="692"/>
      <c r="BW14" s="692"/>
      <c r="BX14" s="692"/>
      <c r="BY14" s="692"/>
      <c r="BZ14" s="692"/>
      <c r="CA14" s="692"/>
      <c r="CB14" s="750"/>
      <c r="CD14" s="706" t="s">
        <v>245</v>
      </c>
      <c r="CE14" s="703"/>
      <c r="CF14" s="703"/>
      <c r="CG14" s="703"/>
      <c r="CH14" s="703"/>
      <c r="CI14" s="703"/>
      <c r="CJ14" s="703"/>
      <c r="CK14" s="703"/>
      <c r="CL14" s="703"/>
      <c r="CM14" s="703"/>
      <c r="CN14" s="703"/>
      <c r="CO14" s="703"/>
      <c r="CP14" s="703"/>
      <c r="CQ14" s="704"/>
      <c r="CR14" s="664">
        <v>668205</v>
      </c>
      <c r="CS14" s="665"/>
      <c r="CT14" s="665"/>
      <c r="CU14" s="665"/>
      <c r="CV14" s="665"/>
      <c r="CW14" s="665"/>
      <c r="CX14" s="665"/>
      <c r="CY14" s="666"/>
      <c r="CZ14" s="691">
        <v>2.2999999999999998</v>
      </c>
      <c r="DA14" s="691"/>
      <c r="DB14" s="691"/>
      <c r="DC14" s="691"/>
      <c r="DD14" s="670">
        <v>98063</v>
      </c>
      <c r="DE14" s="665"/>
      <c r="DF14" s="665"/>
      <c r="DG14" s="665"/>
      <c r="DH14" s="665"/>
      <c r="DI14" s="665"/>
      <c r="DJ14" s="665"/>
      <c r="DK14" s="665"/>
      <c r="DL14" s="665"/>
      <c r="DM14" s="665"/>
      <c r="DN14" s="665"/>
      <c r="DO14" s="665"/>
      <c r="DP14" s="666"/>
      <c r="DQ14" s="670">
        <v>579810</v>
      </c>
      <c r="DR14" s="665"/>
      <c r="DS14" s="665"/>
      <c r="DT14" s="665"/>
      <c r="DU14" s="665"/>
      <c r="DV14" s="665"/>
      <c r="DW14" s="665"/>
      <c r="DX14" s="665"/>
      <c r="DY14" s="665"/>
      <c r="DZ14" s="665"/>
      <c r="EA14" s="665"/>
      <c r="EB14" s="665"/>
      <c r="EC14" s="705"/>
    </row>
    <row r="15" spans="2:143" ht="11.25" customHeight="1">
      <c r="B15" s="661" t="s">
        <v>246</v>
      </c>
      <c r="C15" s="662"/>
      <c r="D15" s="662"/>
      <c r="E15" s="662"/>
      <c r="F15" s="662"/>
      <c r="G15" s="662"/>
      <c r="H15" s="662"/>
      <c r="I15" s="662"/>
      <c r="J15" s="662"/>
      <c r="K15" s="662"/>
      <c r="L15" s="662"/>
      <c r="M15" s="662"/>
      <c r="N15" s="662"/>
      <c r="O15" s="662"/>
      <c r="P15" s="662"/>
      <c r="Q15" s="663"/>
      <c r="R15" s="664" t="s">
        <v>138</v>
      </c>
      <c r="S15" s="665"/>
      <c r="T15" s="665"/>
      <c r="U15" s="665"/>
      <c r="V15" s="665"/>
      <c r="W15" s="665"/>
      <c r="X15" s="665"/>
      <c r="Y15" s="666"/>
      <c r="Z15" s="691" t="s">
        <v>546</v>
      </c>
      <c r="AA15" s="691"/>
      <c r="AB15" s="691"/>
      <c r="AC15" s="691"/>
      <c r="AD15" s="692" t="s">
        <v>138</v>
      </c>
      <c r="AE15" s="692"/>
      <c r="AF15" s="692"/>
      <c r="AG15" s="692"/>
      <c r="AH15" s="692"/>
      <c r="AI15" s="692"/>
      <c r="AJ15" s="692"/>
      <c r="AK15" s="692"/>
      <c r="AL15" s="667" t="s">
        <v>546</v>
      </c>
      <c r="AM15" s="668"/>
      <c r="AN15" s="668"/>
      <c r="AO15" s="693"/>
      <c r="AP15" s="661" t="s">
        <v>552</v>
      </c>
      <c r="AQ15" s="662"/>
      <c r="AR15" s="662"/>
      <c r="AS15" s="662"/>
      <c r="AT15" s="662"/>
      <c r="AU15" s="662"/>
      <c r="AV15" s="662"/>
      <c r="AW15" s="662"/>
      <c r="AX15" s="662"/>
      <c r="AY15" s="662"/>
      <c r="AZ15" s="662"/>
      <c r="BA15" s="662"/>
      <c r="BB15" s="662"/>
      <c r="BC15" s="662"/>
      <c r="BD15" s="662"/>
      <c r="BE15" s="662"/>
      <c r="BF15" s="663"/>
      <c r="BG15" s="664">
        <v>503323</v>
      </c>
      <c r="BH15" s="665"/>
      <c r="BI15" s="665"/>
      <c r="BJ15" s="665"/>
      <c r="BK15" s="665"/>
      <c r="BL15" s="665"/>
      <c r="BM15" s="665"/>
      <c r="BN15" s="666"/>
      <c r="BO15" s="691">
        <v>7.4</v>
      </c>
      <c r="BP15" s="691"/>
      <c r="BQ15" s="691"/>
      <c r="BR15" s="691"/>
      <c r="BS15" s="692" t="s">
        <v>138</v>
      </c>
      <c r="BT15" s="692"/>
      <c r="BU15" s="692"/>
      <c r="BV15" s="692"/>
      <c r="BW15" s="692"/>
      <c r="BX15" s="692"/>
      <c r="BY15" s="692"/>
      <c r="BZ15" s="692"/>
      <c r="CA15" s="692"/>
      <c r="CB15" s="750"/>
      <c r="CD15" s="706" t="s">
        <v>247</v>
      </c>
      <c r="CE15" s="703"/>
      <c r="CF15" s="703"/>
      <c r="CG15" s="703"/>
      <c r="CH15" s="703"/>
      <c r="CI15" s="703"/>
      <c r="CJ15" s="703"/>
      <c r="CK15" s="703"/>
      <c r="CL15" s="703"/>
      <c r="CM15" s="703"/>
      <c r="CN15" s="703"/>
      <c r="CO15" s="703"/>
      <c r="CP15" s="703"/>
      <c r="CQ15" s="704"/>
      <c r="CR15" s="664">
        <v>2455479</v>
      </c>
      <c r="CS15" s="665"/>
      <c r="CT15" s="665"/>
      <c r="CU15" s="665"/>
      <c r="CV15" s="665"/>
      <c r="CW15" s="665"/>
      <c r="CX15" s="665"/>
      <c r="CY15" s="666"/>
      <c r="CZ15" s="691">
        <v>8.3000000000000007</v>
      </c>
      <c r="DA15" s="691"/>
      <c r="DB15" s="691"/>
      <c r="DC15" s="691"/>
      <c r="DD15" s="670">
        <v>467924</v>
      </c>
      <c r="DE15" s="665"/>
      <c r="DF15" s="665"/>
      <c r="DG15" s="665"/>
      <c r="DH15" s="665"/>
      <c r="DI15" s="665"/>
      <c r="DJ15" s="665"/>
      <c r="DK15" s="665"/>
      <c r="DL15" s="665"/>
      <c r="DM15" s="665"/>
      <c r="DN15" s="665"/>
      <c r="DO15" s="665"/>
      <c r="DP15" s="666"/>
      <c r="DQ15" s="670">
        <v>1542443</v>
      </c>
      <c r="DR15" s="665"/>
      <c r="DS15" s="665"/>
      <c r="DT15" s="665"/>
      <c r="DU15" s="665"/>
      <c r="DV15" s="665"/>
      <c r="DW15" s="665"/>
      <c r="DX15" s="665"/>
      <c r="DY15" s="665"/>
      <c r="DZ15" s="665"/>
      <c r="EA15" s="665"/>
      <c r="EB15" s="665"/>
      <c r="EC15" s="705"/>
    </row>
    <row r="16" spans="2:143" ht="11.25" customHeight="1">
      <c r="B16" s="661" t="s">
        <v>553</v>
      </c>
      <c r="C16" s="662"/>
      <c r="D16" s="662"/>
      <c r="E16" s="662"/>
      <c r="F16" s="662"/>
      <c r="G16" s="662"/>
      <c r="H16" s="662"/>
      <c r="I16" s="662"/>
      <c r="J16" s="662"/>
      <c r="K16" s="662"/>
      <c r="L16" s="662"/>
      <c r="M16" s="662"/>
      <c r="N16" s="662"/>
      <c r="O16" s="662"/>
      <c r="P16" s="662"/>
      <c r="Q16" s="663"/>
      <c r="R16" s="664">
        <v>23863</v>
      </c>
      <c r="S16" s="665"/>
      <c r="T16" s="665"/>
      <c r="U16" s="665"/>
      <c r="V16" s="665"/>
      <c r="W16" s="665"/>
      <c r="X16" s="665"/>
      <c r="Y16" s="666"/>
      <c r="Z16" s="691">
        <v>0.1</v>
      </c>
      <c r="AA16" s="691"/>
      <c r="AB16" s="691"/>
      <c r="AC16" s="691"/>
      <c r="AD16" s="692">
        <v>23863</v>
      </c>
      <c r="AE16" s="692"/>
      <c r="AF16" s="692"/>
      <c r="AG16" s="692"/>
      <c r="AH16" s="692"/>
      <c r="AI16" s="692"/>
      <c r="AJ16" s="692"/>
      <c r="AK16" s="692"/>
      <c r="AL16" s="667">
        <v>0.2</v>
      </c>
      <c r="AM16" s="668"/>
      <c r="AN16" s="668"/>
      <c r="AO16" s="693"/>
      <c r="AP16" s="661" t="s">
        <v>554</v>
      </c>
      <c r="AQ16" s="662"/>
      <c r="AR16" s="662"/>
      <c r="AS16" s="662"/>
      <c r="AT16" s="662"/>
      <c r="AU16" s="662"/>
      <c r="AV16" s="662"/>
      <c r="AW16" s="662"/>
      <c r="AX16" s="662"/>
      <c r="AY16" s="662"/>
      <c r="AZ16" s="662"/>
      <c r="BA16" s="662"/>
      <c r="BB16" s="662"/>
      <c r="BC16" s="662"/>
      <c r="BD16" s="662"/>
      <c r="BE16" s="662"/>
      <c r="BF16" s="663"/>
      <c r="BG16" s="664" t="s">
        <v>542</v>
      </c>
      <c r="BH16" s="665"/>
      <c r="BI16" s="665"/>
      <c r="BJ16" s="665"/>
      <c r="BK16" s="665"/>
      <c r="BL16" s="665"/>
      <c r="BM16" s="665"/>
      <c r="BN16" s="666"/>
      <c r="BO16" s="691" t="s">
        <v>542</v>
      </c>
      <c r="BP16" s="691"/>
      <c r="BQ16" s="691"/>
      <c r="BR16" s="691"/>
      <c r="BS16" s="692" t="s">
        <v>542</v>
      </c>
      <c r="BT16" s="692"/>
      <c r="BU16" s="692"/>
      <c r="BV16" s="692"/>
      <c r="BW16" s="692"/>
      <c r="BX16" s="692"/>
      <c r="BY16" s="692"/>
      <c r="BZ16" s="692"/>
      <c r="CA16" s="692"/>
      <c r="CB16" s="750"/>
      <c r="CD16" s="706" t="s">
        <v>248</v>
      </c>
      <c r="CE16" s="703"/>
      <c r="CF16" s="703"/>
      <c r="CG16" s="703"/>
      <c r="CH16" s="703"/>
      <c r="CI16" s="703"/>
      <c r="CJ16" s="703"/>
      <c r="CK16" s="703"/>
      <c r="CL16" s="703"/>
      <c r="CM16" s="703"/>
      <c r="CN16" s="703"/>
      <c r="CO16" s="703"/>
      <c r="CP16" s="703"/>
      <c r="CQ16" s="704"/>
      <c r="CR16" s="664">
        <v>56197</v>
      </c>
      <c r="CS16" s="665"/>
      <c r="CT16" s="665"/>
      <c r="CU16" s="665"/>
      <c r="CV16" s="665"/>
      <c r="CW16" s="665"/>
      <c r="CX16" s="665"/>
      <c r="CY16" s="666"/>
      <c r="CZ16" s="691">
        <v>0.2</v>
      </c>
      <c r="DA16" s="691"/>
      <c r="DB16" s="691"/>
      <c r="DC16" s="691"/>
      <c r="DD16" s="670" t="s">
        <v>138</v>
      </c>
      <c r="DE16" s="665"/>
      <c r="DF16" s="665"/>
      <c r="DG16" s="665"/>
      <c r="DH16" s="665"/>
      <c r="DI16" s="665"/>
      <c r="DJ16" s="665"/>
      <c r="DK16" s="665"/>
      <c r="DL16" s="665"/>
      <c r="DM16" s="665"/>
      <c r="DN16" s="665"/>
      <c r="DO16" s="665"/>
      <c r="DP16" s="666"/>
      <c r="DQ16" s="670">
        <v>14024</v>
      </c>
      <c r="DR16" s="665"/>
      <c r="DS16" s="665"/>
      <c r="DT16" s="665"/>
      <c r="DU16" s="665"/>
      <c r="DV16" s="665"/>
      <c r="DW16" s="665"/>
      <c r="DX16" s="665"/>
      <c r="DY16" s="665"/>
      <c r="DZ16" s="665"/>
      <c r="EA16" s="665"/>
      <c r="EB16" s="665"/>
      <c r="EC16" s="705"/>
    </row>
    <row r="17" spans="2:133" ht="11.25" customHeight="1">
      <c r="B17" s="661" t="s">
        <v>555</v>
      </c>
      <c r="C17" s="662"/>
      <c r="D17" s="662"/>
      <c r="E17" s="662"/>
      <c r="F17" s="662"/>
      <c r="G17" s="662"/>
      <c r="H17" s="662"/>
      <c r="I17" s="662"/>
      <c r="J17" s="662"/>
      <c r="K17" s="662"/>
      <c r="L17" s="662"/>
      <c r="M17" s="662"/>
      <c r="N17" s="662"/>
      <c r="O17" s="662"/>
      <c r="P17" s="662"/>
      <c r="Q17" s="663"/>
      <c r="R17" s="664">
        <v>88583</v>
      </c>
      <c r="S17" s="665"/>
      <c r="T17" s="665"/>
      <c r="U17" s="665"/>
      <c r="V17" s="665"/>
      <c r="W17" s="665"/>
      <c r="X17" s="665"/>
      <c r="Y17" s="666"/>
      <c r="Z17" s="691">
        <v>0.3</v>
      </c>
      <c r="AA17" s="691"/>
      <c r="AB17" s="691"/>
      <c r="AC17" s="691"/>
      <c r="AD17" s="692">
        <v>88583</v>
      </c>
      <c r="AE17" s="692"/>
      <c r="AF17" s="692"/>
      <c r="AG17" s="692"/>
      <c r="AH17" s="692"/>
      <c r="AI17" s="692"/>
      <c r="AJ17" s="692"/>
      <c r="AK17" s="692"/>
      <c r="AL17" s="667">
        <v>0.7</v>
      </c>
      <c r="AM17" s="668"/>
      <c r="AN17" s="668"/>
      <c r="AO17" s="693"/>
      <c r="AP17" s="661" t="s">
        <v>556</v>
      </c>
      <c r="AQ17" s="662"/>
      <c r="AR17" s="662"/>
      <c r="AS17" s="662"/>
      <c r="AT17" s="662"/>
      <c r="AU17" s="662"/>
      <c r="AV17" s="662"/>
      <c r="AW17" s="662"/>
      <c r="AX17" s="662"/>
      <c r="AY17" s="662"/>
      <c r="AZ17" s="662"/>
      <c r="BA17" s="662"/>
      <c r="BB17" s="662"/>
      <c r="BC17" s="662"/>
      <c r="BD17" s="662"/>
      <c r="BE17" s="662"/>
      <c r="BF17" s="663"/>
      <c r="BG17" s="664" t="s">
        <v>542</v>
      </c>
      <c r="BH17" s="665"/>
      <c r="BI17" s="665"/>
      <c r="BJ17" s="665"/>
      <c r="BK17" s="665"/>
      <c r="BL17" s="665"/>
      <c r="BM17" s="665"/>
      <c r="BN17" s="666"/>
      <c r="BO17" s="691" t="s">
        <v>542</v>
      </c>
      <c r="BP17" s="691"/>
      <c r="BQ17" s="691"/>
      <c r="BR17" s="691"/>
      <c r="BS17" s="692" t="s">
        <v>138</v>
      </c>
      <c r="BT17" s="692"/>
      <c r="BU17" s="692"/>
      <c r="BV17" s="692"/>
      <c r="BW17" s="692"/>
      <c r="BX17" s="692"/>
      <c r="BY17" s="692"/>
      <c r="BZ17" s="692"/>
      <c r="CA17" s="692"/>
      <c r="CB17" s="750"/>
      <c r="CD17" s="706" t="s">
        <v>249</v>
      </c>
      <c r="CE17" s="703"/>
      <c r="CF17" s="703"/>
      <c r="CG17" s="703"/>
      <c r="CH17" s="703"/>
      <c r="CI17" s="703"/>
      <c r="CJ17" s="703"/>
      <c r="CK17" s="703"/>
      <c r="CL17" s="703"/>
      <c r="CM17" s="703"/>
      <c r="CN17" s="703"/>
      <c r="CO17" s="703"/>
      <c r="CP17" s="703"/>
      <c r="CQ17" s="704"/>
      <c r="CR17" s="664">
        <v>1969768</v>
      </c>
      <c r="CS17" s="665"/>
      <c r="CT17" s="665"/>
      <c r="CU17" s="665"/>
      <c r="CV17" s="665"/>
      <c r="CW17" s="665"/>
      <c r="CX17" s="665"/>
      <c r="CY17" s="666"/>
      <c r="CZ17" s="691">
        <v>6.7</v>
      </c>
      <c r="DA17" s="691"/>
      <c r="DB17" s="691"/>
      <c r="DC17" s="691"/>
      <c r="DD17" s="670" t="s">
        <v>138</v>
      </c>
      <c r="DE17" s="665"/>
      <c r="DF17" s="665"/>
      <c r="DG17" s="665"/>
      <c r="DH17" s="665"/>
      <c r="DI17" s="665"/>
      <c r="DJ17" s="665"/>
      <c r="DK17" s="665"/>
      <c r="DL17" s="665"/>
      <c r="DM17" s="665"/>
      <c r="DN17" s="665"/>
      <c r="DO17" s="665"/>
      <c r="DP17" s="666"/>
      <c r="DQ17" s="670">
        <v>1927215</v>
      </c>
      <c r="DR17" s="665"/>
      <c r="DS17" s="665"/>
      <c r="DT17" s="665"/>
      <c r="DU17" s="665"/>
      <c r="DV17" s="665"/>
      <c r="DW17" s="665"/>
      <c r="DX17" s="665"/>
      <c r="DY17" s="665"/>
      <c r="DZ17" s="665"/>
      <c r="EA17" s="665"/>
      <c r="EB17" s="665"/>
      <c r="EC17" s="705"/>
    </row>
    <row r="18" spans="2:133" ht="11.25" customHeight="1">
      <c r="B18" s="661" t="s">
        <v>250</v>
      </c>
      <c r="C18" s="662"/>
      <c r="D18" s="662"/>
      <c r="E18" s="662"/>
      <c r="F18" s="662"/>
      <c r="G18" s="662"/>
      <c r="H18" s="662"/>
      <c r="I18" s="662"/>
      <c r="J18" s="662"/>
      <c r="K18" s="662"/>
      <c r="L18" s="662"/>
      <c r="M18" s="662"/>
      <c r="N18" s="662"/>
      <c r="O18" s="662"/>
      <c r="P18" s="662"/>
      <c r="Q18" s="663"/>
      <c r="R18" s="664">
        <v>137367</v>
      </c>
      <c r="S18" s="665"/>
      <c r="T18" s="665"/>
      <c r="U18" s="665"/>
      <c r="V18" s="665"/>
      <c r="W18" s="665"/>
      <c r="X18" s="665"/>
      <c r="Y18" s="666"/>
      <c r="Z18" s="691">
        <v>0.4</v>
      </c>
      <c r="AA18" s="691"/>
      <c r="AB18" s="691"/>
      <c r="AC18" s="691"/>
      <c r="AD18" s="692">
        <v>132047</v>
      </c>
      <c r="AE18" s="692"/>
      <c r="AF18" s="692"/>
      <c r="AG18" s="692"/>
      <c r="AH18" s="692"/>
      <c r="AI18" s="692"/>
      <c r="AJ18" s="692"/>
      <c r="AK18" s="692"/>
      <c r="AL18" s="667">
        <v>1</v>
      </c>
      <c r="AM18" s="668"/>
      <c r="AN18" s="668"/>
      <c r="AO18" s="693"/>
      <c r="AP18" s="661" t="s">
        <v>557</v>
      </c>
      <c r="AQ18" s="662"/>
      <c r="AR18" s="662"/>
      <c r="AS18" s="662"/>
      <c r="AT18" s="662"/>
      <c r="AU18" s="662"/>
      <c r="AV18" s="662"/>
      <c r="AW18" s="662"/>
      <c r="AX18" s="662"/>
      <c r="AY18" s="662"/>
      <c r="AZ18" s="662"/>
      <c r="BA18" s="662"/>
      <c r="BB18" s="662"/>
      <c r="BC18" s="662"/>
      <c r="BD18" s="662"/>
      <c r="BE18" s="662"/>
      <c r="BF18" s="663"/>
      <c r="BG18" s="664" t="s">
        <v>542</v>
      </c>
      <c r="BH18" s="665"/>
      <c r="BI18" s="665"/>
      <c r="BJ18" s="665"/>
      <c r="BK18" s="665"/>
      <c r="BL18" s="665"/>
      <c r="BM18" s="665"/>
      <c r="BN18" s="666"/>
      <c r="BO18" s="691" t="s">
        <v>138</v>
      </c>
      <c r="BP18" s="691"/>
      <c r="BQ18" s="691"/>
      <c r="BR18" s="691"/>
      <c r="BS18" s="692" t="s">
        <v>138</v>
      </c>
      <c r="BT18" s="692"/>
      <c r="BU18" s="692"/>
      <c r="BV18" s="692"/>
      <c r="BW18" s="692"/>
      <c r="BX18" s="692"/>
      <c r="BY18" s="692"/>
      <c r="BZ18" s="692"/>
      <c r="CA18" s="692"/>
      <c r="CB18" s="750"/>
      <c r="CD18" s="706" t="s">
        <v>251</v>
      </c>
      <c r="CE18" s="703"/>
      <c r="CF18" s="703"/>
      <c r="CG18" s="703"/>
      <c r="CH18" s="703"/>
      <c r="CI18" s="703"/>
      <c r="CJ18" s="703"/>
      <c r="CK18" s="703"/>
      <c r="CL18" s="703"/>
      <c r="CM18" s="703"/>
      <c r="CN18" s="703"/>
      <c r="CO18" s="703"/>
      <c r="CP18" s="703"/>
      <c r="CQ18" s="704"/>
      <c r="CR18" s="664" t="s">
        <v>542</v>
      </c>
      <c r="CS18" s="665"/>
      <c r="CT18" s="665"/>
      <c r="CU18" s="665"/>
      <c r="CV18" s="665"/>
      <c r="CW18" s="665"/>
      <c r="CX18" s="665"/>
      <c r="CY18" s="666"/>
      <c r="CZ18" s="691" t="s">
        <v>546</v>
      </c>
      <c r="DA18" s="691"/>
      <c r="DB18" s="691"/>
      <c r="DC18" s="691"/>
      <c r="DD18" s="670" t="s">
        <v>542</v>
      </c>
      <c r="DE18" s="665"/>
      <c r="DF18" s="665"/>
      <c r="DG18" s="665"/>
      <c r="DH18" s="665"/>
      <c r="DI18" s="665"/>
      <c r="DJ18" s="665"/>
      <c r="DK18" s="665"/>
      <c r="DL18" s="665"/>
      <c r="DM18" s="665"/>
      <c r="DN18" s="665"/>
      <c r="DO18" s="665"/>
      <c r="DP18" s="666"/>
      <c r="DQ18" s="670" t="s">
        <v>542</v>
      </c>
      <c r="DR18" s="665"/>
      <c r="DS18" s="665"/>
      <c r="DT18" s="665"/>
      <c r="DU18" s="665"/>
      <c r="DV18" s="665"/>
      <c r="DW18" s="665"/>
      <c r="DX18" s="665"/>
      <c r="DY18" s="665"/>
      <c r="DZ18" s="665"/>
      <c r="EA18" s="665"/>
      <c r="EB18" s="665"/>
      <c r="EC18" s="705"/>
    </row>
    <row r="19" spans="2:133" ht="11.25" customHeight="1">
      <c r="B19" s="661" t="s">
        <v>558</v>
      </c>
      <c r="C19" s="662"/>
      <c r="D19" s="662"/>
      <c r="E19" s="662"/>
      <c r="F19" s="662"/>
      <c r="G19" s="662"/>
      <c r="H19" s="662"/>
      <c r="I19" s="662"/>
      <c r="J19" s="662"/>
      <c r="K19" s="662"/>
      <c r="L19" s="662"/>
      <c r="M19" s="662"/>
      <c r="N19" s="662"/>
      <c r="O19" s="662"/>
      <c r="P19" s="662"/>
      <c r="Q19" s="663"/>
      <c r="R19" s="664">
        <v>54071</v>
      </c>
      <c r="S19" s="665"/>
      <c r="T19" s="665"/>
      <c r="U19" s="665"/>
      <c r="V19" s="665"/>
      <c r="W19" s="665"/>
      <c r="X19" s="665"/>
      <c r="Y19" s="666"/>
      <c r="Z19" s="691">
        <v>0.2</v>
      </c>
      <c r="AA19" s="691"/>
      <c r="AB19" s="691"/>
      <c r="AC19" s="691"/>
      <c r="AD19" s="692">
        <v>54071</v>
      </c>
      <c r="AE19" s="692"/>
      <c r="AF19" s="692"/>
      <c r="AG19" s="692"/>
      <c r="AH19" s="692"/>
      <c r="AI19" s="692"/>
      <c r="AJ19" s="692"/>
      <c r="AK19" s="692"/>
      <c r="AL19" s="667">
        <v>0.4</v>
      </c>
      <c r="AM19" s="668"/>
      <c r="AN19" s="668"/>
      <c r="AO19" s="693"/>
      <c r="AP19" s="661" t="s">
        <v>252</v>
      </c>
      <c r="AQ19" s="662"/>
      <c r="AR19" s="662"/>
      <c r="AS19" s="662"/>
      <c r="AT19" s="662"/>
      <c r="AU19" s="662"/>
      <c r="AV19" s="662"/>
      <c r="AW19" s="662"/>
      <c r="AX19" s="662"/>
      <c r="AY19" s="662"/>
      <c r="AZ19" s="662"/>
      <c r="BA19" s="662"/>
      <c r="BB19" s="662"/>
      <c r="BC19" s="662"/>
      <c r="BD19" s="662"/>
      <c r="BE19" s="662"/>
      <c r="BF19" s="663"/>
      <c r="BG19" s="664">
        <v>377884</v>
      </c>
      <c r="BH19" s="665"/>
      <c r="BI19" s="665"/>
      <c r="BJ19" s="665"/>
      <c r="BK19" s="665"/>
      <c r="BL19" s="665"/>
      <c r="BM19" s="665"/>
      <c r="BN19" s="666"/>
      <c r="BO19" s="691">
        <v>5.6</v>
      </c>
      <c r="BP19" s="691"/>
      <c r="BQ19" s="691"/>
      <c r="BR19" s="691"/>
      <c r="BS19" s="692" t="s">
        <v>542</v>
      </c>
      <c r="BT19" s="692"/>
      <c r="BU19" s="692"/>
      <c r="BV19" s="692"/>
      <c r="BW19" s="692"/>
      <c r="BX19" s="692"/>
      <c r="BY19" s="692"/>
      <c r="BZ19" s="692"/>
      <c r="CA19" s="692"/>
      <c r="CB19" s="750"/>
      <c r="CD19" s="706" t="s">
        <v>559</v>
      </c>
      <c r="CE19" s="703"/>
      <c r="CF19" s="703"/>
      <c r="CG19" s="703"/>
      <c r="CH19" s="703"/>
      <c r="CI19" s="703"/>
      <c r="CJ19" s="703"/>
      <c r="CK19" s="703"/>
      <c r="CL19" s="703"/>
      <c r="CM19" s="703"/>
      <c r="CN19" s="703"/>
      <c r="CO19" s="703"/>
      <c r="CP19" s="703"/>
      <c r="CQ19" s="704"/>
      <c r="CR19" s="664" t="s">
        <v>542</v>
      </c>
      <c r="CS19" s="665"/>
      <c r="CT19" s="665"/>
      <c r="CU19" s="665"/>
      <c r="CV19" s="665"/>
      <c r="CW19" s="665"/>
      <c r="CX19" s="665"/>
      <c r="CY19" s="666"/>
      <c r="CZ19" s="691" t="s">
        <v>542</v>
      </c>
      <c r="DA19" s="691"/>
      <c r="DB19" s="691"/>
      <c r="DC19" s="691"/>
      <c r="DD19" s="670" t="s">
        <v>542</v>
      </c>
      <c r="DE19" s="665"/>
      <c r="DF19" s="665"/>
      <c r="DG19" s="665"/>
      <c r="DH19" s="665"/>
      <c r="DI19" s="665"/>
      <c r="DJ19" s="665"/>
      <c r="DK19" s="665"/>
      <c r="DL19" s="665"/>
      <c r="DM19" s="665"/>
      <c r="DN19" s="665"/>
      <c r="DO19" s="665"/>
      <c r="DP19" s="666"/>
      <c r="DQ19" s="670" t="s">
        <v>138</v>
      </c>
      <c r="DR19" s="665"/>
      <c r="DS19" s="665"/>
      <c r="DT19" s="665"/>
      <c r="DU19" s="665"/>
      <c r="DV19" s="665"/>
      <c r="DW19" s="665"/>
      <c r="DX19" s="665"/>
      <c r="DY19" s="665"/>
      <c r="DZ19" s="665"/>
      <c r="EA19" s="665"/>
      <c r="EB19" s="665"/>
      <c r="EC19" s="705"/>
    </row>
    <row r="20" spans="2:133" ht="11.25" customHeight="1">
      <c r="B20" s="661" t="s">
        <v>253</v>
      </c>
      <c r="C20" s="662"/>
      <c r="D20" s="662"/>
      <c r="E20" s="662"/>
      <c r="F20" s="662"/>
      <c r="G20" s="662"/>
      <c r="H20" s="662"/>
      <c r="I20" s="662"/>
      <c r="J20" s="662"/>
      <c r="K20" s="662"/>
      <c r="L20" s="662"/>
      <c r="M20" s="662"/>
      <c r="N20" s="662"/>
      <c r="O20" s="662"/>
      <c r="P20" s="662"/>
      <c r="Q20" s="663"/>
      <c r="R20" s="664">
        <v>7749</v>
      </c>
      <c r="S20" s="665"/>
      <c r="T20" s="665"/>
      <c r="U20" s="665"/>
      <c r="V20" s="665"/>
      <c r="W20" s="665"/>
      <c r="X20" s="665"/>
      <c r="Y20" s="666"/>
      <c r="Z20" s="691">
        <v>0</v>
      </c>
      <c r="AA20" s="691"/>
      <c r="AB20" s="691"/>
      <c r="AC20" s="691"/>
      <c r="AD20" s="692">
        <v>7749</v>
      </c>
      <c r="AE20" s="692"/>
      <c r="AF20" s="692"/>
      <c r="AG20" s="692"/>
      <c r="AH20" s="692"/>
      <c r="AI20" s="692"/>
      <c r="AJ20" s="692"/>
      <c r="AK20" s="692"/>
      <c r="AL20" s="667">
        <v>0.1</v>
      </c>
      <c r="AM20" s="668"/>
      <c r="AN20" s="668"/>
      <c r="AO20" s="693"/>
      <c r="AP20" s="661" t="s">
        <v>560</v>
      </c>
      <c r="AQ20" s="662"/>
      <c r="AR20" s="662"/>
      <c r="AS20" s="662"/>
      <c r="AT20" s="662"/>
      <c r="AU20" s="662"/>
      <c r="AV20" s="662"/>
      <c r="AW20" s="662"/>
      <c r="AX20" s="662"/>
      <c r="AY20" s="662"/>
      <c r="AZ20" s="662"/>
      <c r="BA20" s="662"/>
      <c r="BB20" s="662"/>
      <c r="BC20" s="662"/>
      <c r="BD20" s="662"/>
      <c r="BE20" s="662"/>
      <c r="BF20" s="663"/>
      <c r="BG20" s="664">
        <v>377884</v>
      </c>
      <c r="BH20" s="665"/>
      <c r="BI20" s="665"/>
      <c r="BJ20" s="665"/>
      <c r="BK20" s="665"/>
      <c r="BL20" s="665"/>
      <c r="BM20" s="665"/>
      <c r="BN20" s="666"/>
      <c r="BO20" s="691">
        <v>5.6</v>
      </c>
      <c r="BP20" s="691"/>
      <c r="BQ20" s="691"/>
      <c r="BR20" s="691"/>
      <c r="BS20" s="692" t="s">
        <v>138</v>
      </c>
      <c r="BT20" s="692"/>
      <c r="BU20" s="692"/>
      <c r="BV20" s="692"/>
      <c r="BW20" s="692"/>
      <c r="BX20" s="692"/>
      <c r="BY20" s="692"/>
      <c r="BZ20" s="692"/>
      <c r="CA20" s="692"/>
      <c r="CB20" s="750"/>
      <c r="CD20" s="706" t="s">
        <v>254</v>
      </c>
      <c r="CE20" s="703"/>
      <c r="CF20" s="703"/>
      <c r="CG20" s="703"/>
      <c r="CH20" s="703"/>
      <c r="CI20" s="703"/>
      <c r="CJ20" s="703"/>
      <c r="CK20" s="703"/>
      <c r="CL20" s="703"/>
      <c r="CM20" s="703"/>
      <c r="CN20" s="703"/>
      <c r="CO20" s="703"/>
      <c r="CP20" s="703"/>
      <c r="CQ20" s="704"/>
      <c r="CR20" s="664">
        <v>29542604</v>
      </c>
      <c r="CS20" s="665"/>
      <c r="CT20" s="665"/>
      <c r="CU20" s="665"/>
      <c r="CV20" s="665"/>
      <c r="CW20" s="665"/>
      <c r="CX20" s="665"/>
      <c r="CY20" s="666"/>
      <c r="CZ20" s="691">
        <v>100</v>
      </c>
      <c r="DA20" s="691"/>
      <c r="DB20" s="691"/>
      <c r="DC20" s="691"/>
      <c r="DD20" s="670">
        <v>3891286</v>
      </c>
      <c r="DE20" s="665"/>
      <c r="DF20" s="665"/>
      <c r="DG20" s="665"/>
      <c r="DH20" s="665"/>
      <c r="DI20" s="665"/>
      <c r="DJ20" s="665"/>
      <c r="DK20" s="665"/>
      <c r="DL20" s="665"/>
      <c r="DM20" s="665"/>
      <c r="DN20" s="665"/>
      <c r="DO20" s="665"/>
      <c r="DP20" s="666"/>
      <c r="DQ20" s="670">
        <v>16039832</v>
      </c>
      <c r="DR20" s="665"/>
      <c r="DS20" s="665"/>
      <c r="DT20" s="665"/>
      <c r="DU20" s="665"/>
      <c r="DV20" s="665"/>
      <c r="DW20" s="665"/>
      <c r="DX20" s="665"/>
      <c r="DY20" s="665"/>
      <c r="DZ20" s="665"/>
      <c r="EA20" s="665"/>
      <c r="EB20" s="665"/>
      <c r="EC20" s="705"/>
    </row>
    <row r="21" spans="2:133" ht="11.25" customHeight="1">
      <c r="B21" s="661" t="s">
        <v>255</v>
      </c>
      <c r="C21" s="662"/>
      <c r="D21" s="662"/>
      <c r="E21" s="662"/>
      <c r="F21" s="662"/>
      <c r="G21" s="662"/>
      <c r="H21" s="662"/>
      <c r="I21" s="662"/>
      <c r="J21" s="662"/>
      <c r="K21" s="662"/>
      <c r="L21" s="662"/>
      <c r="M21" s="662"/>
      <c r="N21" s="662"/>
      <c r="O21" s="662"/>
      <c r="P21" s="662"/>
      <c r="Q21" s="663"/>
      <c r="R21" s="664">
        <v>2844</v>
      </c>
      <c r="S21" s="665"/>
      <c r="T21" s="665"/>
      <c r="U21" s="665"/>
      <c r="V21" s="665"/>
      <c r="W21" s="665"/>
      <c r="X21" s="665"/>
      <c r="Y21" s="666"/>
      <c r="Z21" s="691">
        <v>0</v>
      </c>
      <c r="AA21" s="691"/>
      <c r="AB21" s="691"/>
      <c r="AC21" s="691"/>
      <c r="AD21" s="692">
        <v>2844</v>
      </c>
      <c r="AE21" s="692"/>
      <c r="AF21" s="692"/>
      <c r="AG21" s="692"/>
      <c r="AH21" s="692"/>
      <c r="AI21" s="692"/>
      <c r="AJ21" s="692"/>
      <c r="AK21" s="692"/>
      <c r="AL21" s="667">
        <v>0</v>
      </c>
      <c r="AM21" s="668"/>
      <c r="AN21" s="668"/>
      <c r="AO21" s="693"/>
      <c r="AP21" s="757" t="s">
        <v>256</v>
      </c>
      <c r="AQ21" s="764"/>
      <c r="AR21" s="764"/>
      <c r="AS21" s="764"/>
      <c r="AT21" s="764"/>
      <c r="AU21" s="764"/>
      <c r="AV21" s="764"/>
      <c r="AW21" s="764"/>
      <c r="AX21" s="764"/>
      <c r="AY21" s="764"/>
      <c r="AZ21" s="764"/>
      <c r="BA21" s="764"/>
      <c r="BB21" s="764"/>
      <c r="BC21" s="764"/>
      <c r="BD21" s="764"/>
      <c r="BE21" s="764"/>
      <c r="BF21" s="759"/>
      <c r="BG21" s="664" t="s">
        <v>542</v>
      </c>
      <c r="BH21" s="665"/>
      <c r="BI21" s="665"/>
      <c r="BJ21" s="665"/>
      <c r="BK21" s="665"/>
      <c r="BL21" s="665"/>
      <c r="BM21" s="665"/>
      <c r="BN21" s="666"/>
      <c r="BO21" s="691" t="s">
        <v>542</v>
      </c>
      <c r="BP21" s="691"/>
      <c r="BQ21" s="691"/>
      <c r="BR21" s="691"/>
      <c r="BS21" s="692" t="s">
        <v>542</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c r="B22" s="727" t="s">
        <v>561</v>
      </c>
      <c r="C22" s="728"/>
      <c r="D22" s="728"/>
      <c r="E22" s="728"/>
      <c r="F22" s="728"/>
      <c r="G22" s="728"/>
      <c r="H22" s="728"/>
      <c r="I22" s="728"/>
      <c r="J22" s="728"/>
      <c r="K22" s="728"/>
      <c r="L22" s="728"/>
      <c r="M22" s="728"/>
      <c r="N22" s="728"/>
      <c r="O22" s="728"/>
      <c r="P22" s="728"/>
      <c r="Q22" s="729"/>
      <c r="R22" s="664">
        <v>72703</v>
      </c>
      <c r="S22" s="665"/>
      <c r="T22" s="665"/>
      <c r="U22" s="665"/>
      <c r="V22" s="665"/>
      <c r="W22" s="665"/>
      <c r="X22" s="665"/>
      <c r="Y22" s="666"/>
      <c r="Z22" s="691">
        <v>0.2</v>
      </c>
      <c r="AA22" s="691"/>
      <c r="AB22" s="691"/>
      <c r="AC22" s="691"/>
      <c r="AD22" s="692">
        <v>67383</v>
      </c>
      <c r="AE22" s="692"/>
      <c r="AF22" s="692"/>
      <c r="AG22" s="692"/>
      <c r="AH22" s="692"/>
      <c r="AI22" s="692"/>
      <c r="AJ22" s="692"/>
      <c r="AK22" s="692"/>
      <c r="AL22" s="667">
        <v>0.5</v>
      </c>
      <c r="AM22" s="668"/>
      <c r="AN22" s="668"/>
      <c r="AO22" s="693"/>
      <c r="AP22" s="757" t="s">
        <v>562</v>
      </c>
      <c r="AQ22" s="764"/>
      <c r="AR22" s="764"/>
      <c r="AS22" s="764"/>
      <c r="AT22" s="764"/>
      <c r="AU22" s="764"/>
      <c r="AV22" s="764"/>
      <c r="AW22" s="764"/>
      <c r="AX22" s="764"/>
      <c r="AY22" s="764"/>
      <c r="AZ22" s="764"/>
      <c r="BA22" s="764"/>
      <c r="BB22" s="764"/>
      <c r="BC22" s="764"/>
      <c r="BD22" s="764"/>
      <c r="BE22" s="764"/>
      <c r="BF22" s="759"/>
      <c r="BG22" s="664" t="s">
        <v>546</v>
      </c>
      <c r="BH22" s="665"/>
      <c r="BI22" s="665"/>
      <c r="BJ22" s="665"/>
      <c r="BK22" s="665"/>
      <c r="BL22" s="665"/>
      <c r="BM22" s="665"/>
      <c r="BN22" s="666"/>
      <c r="BO22" s="691" t="s">
        <v>138</v>
      </c>
      <c r="BP22" s="691"/>
      <c r="BQ22" s="691"/>
      <c r="BR22" s="691"/>
      <c r="BS22" s="692" t="s">
        <v>542</v>
      </c>
      <c r="BT22" s="692"/>
      <c r="BU22" s="692"/>
      <c r="BV22" s="692"/>
      <c r="BW22" s="692"/>
      <c r="BX22" s="692"/>
      <c r="BY22" s="692"/>
      <c r="BZ22" s="692"/>
      <c r="CA22" s="692"/>
      <c r="CB22" s="750"/>
      <c r="CD22" s="766" t="s">
        <v>257</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c r="B23" s="661" t="s">
        <v>258</v>
      </c>
      <c r="C23" s="662"/>
      <c r="D23" s="662"/>
      <c r="E23" s="662"/>
      <c r="F23" s="662"/>
      <c r="G23" s="662"/>
      <c r="H23" s="662"/>
      <c r="I23" s="662"/>
      <c r="J23" s="662"/>
      <c r="K23" s="662"/>
      <c r="L23" s="662"/>
      <c r="M23" s="662"/>
      <c r="N23" s="662"/>
      <c r="O23" s="662"/>
      <c r="P23" s="662"/>
      <c r="Q23" s="663"/>
      <c r="R23" s="664">
        <v>6125325</v>
      </c>
      <c r="S23" s="665"/>
      <c r="T23" s="665"/>
      <c r="U23" s="665"/>
      <c r="V23" s="665"/>
      <c r="W23" s="665"/>
      <c r="X23" s="665"/>
      <c r="Y23" s="666"/>
      <c r="Z23" s="691">
        <v>19.3</v>
      </c>
      <c r="AA23" s="691"/>
      <c r="AB23" s="691"/>
      <c r="AC23" s="691"/>
      <c r="AD23" s="692">
        <v>5206838</v>
      </c>
      <c r="AE23" s="692"/>
      <c r="AF23" s="692"/>
      <c r="AG23" s="692"/>
      <c r="AH23" s="692"/>
      <c r="AI23" s="692"/>
      <c r="AJ23" s="692"/>
      <c r="AK23" s="692"/>
      <c r="AL23" s="667">
        <v>38.299999999999997</v>
      </c>
      <c r="AM23" s="668"/>
      <c r="AN23" s="668"/>
      <c r="AO23" s="693"/>
      <c r="AP23" s="757" t="s">
        <v>563</v>
      </c>
      <c r="AQ23" s="764"/>
      <c r="AR23" s="764"/>
      <c r="AS23" s="764"/>
      <c r="AT23" s="764"/>
      <c r="AU23" s="764"/>
      <c r="AV23" s="764"/>
      <c r="AW23" s="764"/>
      <c r="AX23" s="764"/>
      <c r="AY23" s="764"/>
      <c r="AZ23" s="764"/>
      <c r="BA23" s="764"/>
      <c r="BB23" s="764"/>
      <c r="BC23" s="764"/>
      <c r="BD23" s="764"/>
      <c r="BE23" s="764"/>
      <c r="BF23" s="759"/>
      <c r="BG23" s="664">
        <v>377884</v>
      </c>
      <c r="BH23" s="665"/>
      <c r="BI23" s="665"/>
      <c r="BJ23" s="665"/>
      <c r="BK23" s="665"/>
      <c r="BL23" s="665"/>
      <c r="BM23" s="665"/>
      <c r="BN23" s="666"/>
      <c r="BO23" s="691">
        <v>5.6</v>
      </c>
      <c r="BP23" s="691"/>
      <c r="BQ23" s="691"/>
      <c r="BR23" s="691"/>
      <c r="BS23" s="692" t="s">
        <v>542</v>
      </c>
      <c r="BT23" s="692"/>
      <c r="BU23" s="692"/>
      <c r="BV23" s="692"/>
      <c r="BW23" s="692"/>
      <c r="BX23" s="692"/>
      <c r="BY23" s="692"/>
      <c r="BZ23" s="692"/>
      <c r="CA23" s="692"/>
      <c r="CB23" s="750"/>
      <c r="CD23" s="766" t="s">
        <v>221</v>
      </c>
      <c r="CE23" s="767"/>
      <c r="CF23" s="767"/>
      <c r="CG23" s="767"/>
      <c r="CH23" s="767"/>
      <c r="CI23" s="767"/>
      <c r="CJ23" s="767"/>
      <c r="CK23" s="767"/>
      <c r="CL23" s="767"/>
      <c r="CM23" s="767"/>
      <c r="CN23" s="767"/>
      <c r="CO23" s="767"/>
      <c r="CP23" s="767"/>
      <c r="CQ23" s="768"/>
      <c r="CR23" s="766" t="s">
        <v>259</v>
      </c>
      <c r="CS23" s="767"/>
      <c r="CT23" s="767"/>
      <c r="CU23" s="767"/>
      <c r="CV23" s="767"/>
      <c r="CW23" s="767"/>
      <c r="CX23" s="767"/>
      <c r="CY23" s="768"/>
      <c r="CZ23" s="766" t="s">
        <v>564</v>
      </c>
      <c r="DA23" s="767"/>
      <c r="DB23" s="767"/>
      <c r="DC23" s="768"/>
      <c r="DD23" s="766" t="s">
        <v>565</v>
      </c>
      <c r="DE23" s="767"/>
      <c r="DF23" s="767"/>
      <c r="DG23" s="767"/>
      <c r="DH23" s="767"/>
      <c r="DI23" s="767"/>
      <c r="DJ23" s="767"/>
      <c r="DK23" s="768"/>
      <c r="DL23" s="775" t="s">
        <v>260</v>
      </c>
      <c r="DM23" s="776"/>
      <c r="DN23" s="776"/>
      <c r="DO23" s="776"/>
      <c r="DP23" s="776"/>
      <c r="DQ23" s="776"/>
      <c r="DR23" s="776"/>
      <c r="DS23" s="776"/>
      <c r="DT23" s="776"/>
      <c r="DU23" s="776"/>
      <c r="DV23" s="777"/>
      <c r="DW23" s="766" t="s">
        <v>261</v>
      </c>
      <c r="DX23" s="767"/>
      <c r="DY23" s="767"/>
      <c r="DZ23" s="767"/>
      <c r="EA23" s="767"/>
      <c r="EB23" s="767"/>
      <c r="EC23" s="768"/>
    </row>
    <row r="24" spans="2:133" ht="11.25" customHeight="1">
      <c r="B24" s="661" t="s">
        <v>566</v>
      </c>
      <c r="C24" s="662"/>
      <c r="D24" s="662"/>
      <c r="E24" s="662"/>
      <c r="F24" s="662"/>
      <c r="G24" s="662"/>
      <c r="H24" s="662"/>
      <c r="I24" s="662"/>
      <c r="J24" s="662"/>
      <c r="K24" s="662"/>
      <c r="L24" s="662"/>
      <c r="M24" s="662"/>
      <c r="N24" s="662"/>
      <c r="O24" s="662"/>
      <c r="P24" s="662"/>
      <c r="Q24" s="663"/>
      <c r="R24" s="664">
        <v>5206838</v>
      </c>
      <c r="S24" s="665"/>
      <c r="T24" s="665"/>
      <c r="U24" s="665"/>
      <c r="V24" s="665"/>
      <c r="W24" s="665"/>
      <c r="X24" s="665"/>
      <c r="Y24" s="666"/>
      <c r="Z24" s="691">
        <v>16.399999999999999</v>
      </c>
      <c r="AA24" s="691"/>
      <c r="AB24" s="691"/>
      <c r="AC24" s="691"/>
      <c r="AD24" s="692">
        <v>5206838</v>
      </c>
      <c r="AE24" s="692"/>
      <c r="AF24" s="692"/>
      <c r="AG24" s="692"/>
      <c r="AH24" s="692"/>
      <c r="AI24" s="692"/>
      <c r="AJ24" s="692"/>
      <c r="AK24" s="692"/>
      <c r="AL24" s="667">
        <v>38.299999999999997</v>
      </c>
      <c r="AM24" s="668"/>
      <c r="AN24" s="668"/>
      <c r="AO24" s="693"/>
      <c r="AP24" s="757" t="s">
        <v>567</v>
      </c>
      <c r="AQ24" s="764"/>
      <c r="AR24" s="764"/>
      <c r="AS24" s="764"/>
      <c r="AT24" s="764"/>
      <c r="AU24" s="764"/>
      <c r="AV24" s="764"/>
      <c r="AW24" s="764"/>
      <c r="AX24" s="764"/>
      <c r="AY24" s="764"/>
      <c r="AZ24" s="764"/>
      <c r="BA24" s="764"/>
      <c r="BB24" s="764"/>
      <c r="BC24" s="764"/>
      <c r="BD24" s="764"/>
      <c r="BE24" s="764"/>
      <c r="BF24" s="759"/>
      <c r="BG24" s="664" t="s">
        <v>138</v>
      </c>
      <c r="BH24" s="665"/>
      <c r="BI24" s="665"/>
      <c r="BJ24" s="665"/>
      <c r="BK24" s="665"/>
      <c r="BL24" s="665"/>
      <c r="BM24" s="665"/>
      <c r="BN24" s="666"/>
      <c r="BO24" s="691" t="s">
        <v>542</v>
      </c>
      <c r="BP24" s="691"/>
      <c r="BQ24" s="691"/>
      <c r="BR24" s="691"/>
      <c r="BS24" s="692" t="s">
        <v>138</v>
      </c>
      <c r="BT24" s="692"/>
      <c r="BU24" s="692"/>
      <c r="BV24" s="692"/>
      <c r="BW24" s="692"/>
      <c r="BX24" s="692"/>
      <c r="BY24" s="692"/>
      <c r="BZ24" s="692"/>
      <c r="CA24" s="692"/>
      <c r="CB24" s="750"/>
      <c r="CD24" s="720" t="s">
        <v>262</v>
      </c>
      <c r="CE24" s="721"/>
      <c r="CF24" s="721"/>
      <c r="CG24" s="721"/>
      <c r="CH24" s="721"/>
      <c r="CI24" s="721"/>
      <c r="CJ24" s="721"/>
      <c r="CK24" s="721"/>
      <c r="CL24" s="721"/>
      <c r="CM24" s="721"/>
      <c r="CN24" s="721"/>
      <c r="CO24" s="721"/>
      <c r="CP24" s="721"/>
      <c r="CQ24" s="722"/>
      <c r="CR24" s="717">
        <v>15943255</v>
      </c>
      <c r="CS24" s="718"/>
      <c r="CT24" s="718"/>
      <c r="CU24" s="718"/>
      <c r="CV24" s="718"/>
      <c r="CW24" s="718"/>
      <c r="CX24" s="718"/>
      <c r="CY24" s="761"/>
      <c r="CZ24" s="762">
        <v>54</v>
      </c>
      <c r="DA24" s="735"/>
      <c r="DB24" s="735"/>
      <c r="DC24" s="765"/>
      <c r="DD24" s="760">
        <v>7755411</v>
      </c>
      <c r="DE24" s="718"/>
      <c r="DF24" s="718"/>
      <c r="DG24" s="718"/>
      <c r="DH24" s="718"/>
      <c r="DI24" s="718"/>
      <c r="DJ24" s="718"/>
      <c r="DK24" s="761"/>
      <c r="DL24" s="760">
        <v>7597465</v>
      </c>
      <c r="DM24" s="718"/>
      <c r="DN24" s="718"/>
      <c r="DO24" s="718"/>
      <c r="DP24" s="718"/>
      <c r="DQ24" s="718"/>
      <c r="DR24" s="718"/>
      <c r="DS24" s="718"/>
      <c r="DT24" s="718"/>
      <c r="DU24" s="718"/>
      <c r="DV24" s="761"/>
      <c r="DW24" s="762">
        <v>52.7</v>
      </c>
      <c r="DX24" s="735"/>
      <c r="DY24" s="735"/>
      <c r="DZ24" s="735"/>
      <c r="EA24" s="735"/>
      <c r="EB24" s="735"/>
      <c r="EC24" s="763"/>
    </row>
    <row r="25" spans="2:133" ht="11.25" customHeight="1">
      <c r="B25" s="661" t="s">
        <v>568</v>
      </c>
      <c r="C25" s="662"/>
      <c r="D25" s="662"/>
      <c r="E25" s="662"/>
      <c r="F25" s="662"/>
      <c r="G25" s="662"/>
      <c r="H25" s="662"/>
      <c r="I25" s="662"/>
      <c r="J25" s="662"/>
      <c r="K25" s="662"/>
      <c r="L25" s="662"/>
      <c r="M25" s="662"/>
      <c r="N25" s="662"/>
      <c r="O25" s="662"/>
      <c r="P25" s="662"/>
      <c r="Q25" s="663"/>
      <c r="R25" s="664">
        <v>918487</v>
      </c>
      <c r="S25" s="665"/>
      <c r="T25" s="665"/>
      <c r="U25" s="665"/>
      <c r="V25" s="665"/>
      <c r="W25" s="665"/>
      <c r="X25" s="665"/>
      <c r="Y25" s="666"/>
      <c r="Z25" s="691">
        <v>2.9</v>
      </c>
      <c r="AA25" s="691"/>
      <c r="AB25" s="691"/>
      <c r="AC25" s="691"/>
      <c r="AD25" s="692" t="s">
        <v>138</v>
      </c>
      <c r="AE25" s="692"/>
      <c r="AF25" s="692"/>
      <c r="AG25" s="692"/>
      <c r="AH25" s="692"/>
      <c r="AI25" s="692"/>
      <c r="AJ25" s="692"/>
      <c r="AK25" s="692"/>
      <c r="AL25" s="667" t="s">
        <v>542</v>
      </c>
      <c r="AM25" s="668"/>
      <c r="AN25" s="668"/>
      <c r="AO25" s="693"/>
      <c r="AP25" s="757" t="s">
        <v>569</v>
      </c>
      <c r="AQ25" s="764"/>
      <c r="AR25" s="764"/>
      <c r="AS25" s="764"/>
      <c r="AT25" s="764"/>
      <c r="AU25" s="764"/>
      <c r="AV25" s="764"/>
      <c r="AW25" s="764"/>
      <c r="AX25" s="764"/>
      <c r="AY25" s="764"/>
      <c r="AZ25" s="764"/>
      <c r="BA25" s="764"/>
      <c r="BB25" s="764"/>
      <c r="BC25" s="764"/>
      <c r="BD25" s="764"/>
      <c r="BE25" s="764"/>
      <c r="BF25" s="759"/>
      <c r="BG25" s="664" t="s">
        <v>138</v>
      </c>
      <c r="BH25" s="665"/>
      <c r="BI25" s="665"/>
      <c r="BJ25" s="665"/>
      <c r="BK25" s="665"/>
      <c r="BL25" s="665"/>
      <c r="BM25" s="665"/>
      <c r="BN25" s="666"/>
      <c r="BO25" s="691" t="s">
        <v>542</v>
      </c>
      <c r="BP25" s="691"/>
      <c r="BQ25" s="691"/>
      <c r="BR25" s="691"/>
      <c r="BS25" s="692" t="s">
        <v>542</v>
      </c>
      <c r="BT25" s="692"/>
      <c r="BU25" s="692"/>
      <c r="BV25" s="692"/>
      <c r="BW25" s="692"/>
      <c r="BX25" s="692"/>
      <c r="BY25" s="692"/>
      <c r="BZ25" s="692"/>
      <c r="CA25" s="692"/>
      <c r="CB25" s="750"/>
      <c r="CD25" s="706" t="s">
        <v>570</v>
      </c>
      <c r="CE25" s="703"/>
      <c r="CF25" s="703"/>
      <c r="CG25" s="703"/>
      <c r="CH25" s="703"/>
      <c r="CI25" s="703"/>
      <c r="CJ25" s="703"/>
      <c r="CK25" s="703"/>
      <c r="CL25" s="703"/>
      <c r="CM25" s="703"/>
      <c r="CN25" s="703"/>
      <c r="CO25" s="703"/>
      <c r="CP25" s="703"/>
      <c r="CQ25" s="704"/>
      <c r="CR25" s="664">
        <v>3474715</v>
      </c>
      <c r="CS25" s="675"/>
      <c r="CT25" s="675"/>
      <c r="CU25" s="675"/>
      <c r="CV25" s="675"/>
      <c r="CW25" s="675"/>
      <c r="CX25" s="675"/>
      <c r="CY25" s="676"/>
      <c r="CZ25" s="667">
        <v>11.8</v>
      </c>
      <c r="DA25" s="677"/>
      <c r="DB25" s="677"/>
      <c r="DC25" s="678"/>
      <c r="DD25" s="670">
        <v>3167830</v>
      </c>
      <c r="DE25" s="675"/>
      <c r="DF25" s="675"/>
      <c r="DG25" s="675"/>
      <c r="DH25" s="675"/>
      <c r="DI25" s="675"/>
      <c r="DJ25" s="675"/>
      <c r="DK25" s="676"/>
      <c r="DL25" s="670">
        <v>3027599</v>
      </c>
      <c r="DM25" s="675"/>
      <c r="DN25" s="675"/>
      <c r="DO25" s="675"/>
      <c r="DP25" s="675"/>
      <c r="DQ25" s="675"/>
      <c r="DR25" s="675"/>
      <c r="DS25" s="675"/>
      <c r="DT25" s="675"/>
      <c r="DU25" s="675"/>
      <c r="DV25" s="676"/>
      <c r="DW25" s="667">
        <v>21</v>
      </c>
      <c r="DX25" s="677"/>
      <c r="DY25" s="677"/>
      <c r="DZ25" s="677"/>
      <c r="EA25" s="677"/>
      <c r="EB25" s="677"/>
      <c r="EC25" s="698"/>
    </row>
    <row r="26" spans="2:133" ht="11.25" customHeight="1">
      <c r="B26" s="661" t="s">
        <v>571</v>
      </c>
      <c r="C26" s="662"/>
      <c r="D26" s="662"/>
      <c r="E26" s="662"/>
      <c r="F26" s="662"/>
      <c r="G26" s="662"/>
      <c r="H26" s="662"/>
      <c r="I26" s="662"/>
      <c r="J26" s="662"/>
      <c r="K26" s="662"/>
      <c r="L26" s="662"/>
      <c r="M26" s="662"/>
      <c r="N26" s="662"/>
      <c r="O26" s="662"/>
      <c r="P26" s="662"/>
      <c r="Q26" s="663"/>
      <c r="R26" s="664" t="s">
        <v>542</v>
      </c>
      <c r="S26" s="665"/>
      <c r="T26" s="665"/>
      <c r="U26" s="665"/>
      <c r="V26" s="665"/>
      <c r="W26" s="665"/>
      <c r="X26" s="665"/>
      <c r="Y26" s="666"/>
      <c r="Z26" s="691" t="s">
        <v>138</v>
      </c>
      <c r="AA26" s="691"/>
      <c r="AB26" s="691"/>
      <c r="AC26" s="691"/>
      <c r="AD26" s="692" t="s">
        <v>542</v>
      </c>
      <c r="AE26" s="692"/>
      <c r="AF26" s="692"/>
      <c r="AG26" s="692"/>
      <c r="AH26" s="692"/>
      <c r="AI26" s="692"/>
      <c r="AJ26" s="692"/>
      <c r="AK26" s="692"/>
      <c r="AL26" s="667" t="s">
        <v>138</v>
      </c>
      <c r="AM26" s="668"/>
      <c r="AN26" s="668"/>
      <c r="AO26" s="693"/>
      <c r="AP26" s="757" t="s">
        <v>263</v>
      </c>
      <c r="AQ26" s="758"/>
      <c r="AR26" s="758"/>
      <c r="AS26" s="758"/>
      <c r="AT26" s="758"/>
      <c r="AU26" s="758"/>
      <c r="AV26" s="758"/>
      <c r="AW26" s="758"/>
      <c r="AX26" s="758"/>
      <c r="AY26" s="758"/>
      <c r="AZ26" s="758"/>
      <c r="BA26" s="758"/>
      <c r="BB26" s="758"/>
      <c r="BC26" s="758"/>
      <c r="BD26" s="758"/>
      <c r="BE26" s="758"/>
      <c r="BF26" s="759"/>
      <c r="BG26" s="664" t="s">
        <v>542</v>
      </c>
      <c r="BH26" s="665"/>
      <c r="BI26" s="665"/>
      <c r="BJ26" s="665"/>
      <c r="BK26" s="665"/>
      <c r="BL26" s="665"/>
      <c r="BM26" s="665"/>
      <c r="BN26" s="666"/>
      <c r="BO26" s="691" t="s">
        <v>542</v>
      </c>
      <c r="BP26" s="691"/>
      <c r="BQ26" s="691"/>
      <c r="BR26" s="691"/>
      <c r="BS26" s="692" t="s">
        <v>542</v>
      </c>
      <c r="BT26" s="692"/>
      <c r="BU26" s="692"/>
      <c r="BV26" s="692"/>
      <c r="BW26" s="692"/>
      <c r="BX26" s="692"/>
      <c r="BY26" s="692"/>
      <c r="BZ26" s="692"/>
      <c r="CA26" s="692"/>
      <c r="CB26" s="750"/>
      <c r="CD26" s="706" t="s">
        <v>264</v>
      </c>
      <c r="CE26" s="703"/>
      <c r="CF26" s="703"/>
      <c r="CG26" s="703"/>
      <c r="CH26" s="703"/>
      <c r="CI26" s="703"/>
      <c r="CJ26" s="703"/>
      <c r="CK26" s="703"/>
      <c r="CL26" s="703"/>
      <c r="CM26" s="703"/>
      <c r="CN26" s="703"/>
      <c r="CO26" s="703"/>
      <c r="CP26" s="703"/>
      <c r="CQ26" s="704"/>
      <c r="CR26" s="664">
        <v>2160673</v>
      </c>
      <c r="CS26" s="665"/>
      <c r="CT26" s="665"/>
      <c r="CU26" s="665"/>
      <c r="CV26" s="665"/>
      <c r="CW26" s="665"/>
      <c r="CX26" s="665"/>
      <c r="CY26" s="666"/>
      <c r="CZ26" s="667">
        <v>7.3</v>
      </c>
      <c r="DA26" s="677"/>
      <c r="DB26" s="677"/>
      <c r="DC26" s="678"/>
      <c r="DD26" s="670">
        <v>1960001</v>
      </c>
      <c r="DE26" s="665"/>
      <c r="DF26" s="665"/>
      <c r="DG26" s="665"/>
      <c r="DH26" s="665"/>
      <c r="DI26" s="665"/>
      <c r="DJ26" s="665"/>
      <c r="DK26" s="666"/>
      <c r="DL26" s="670" t="s">
        <v>542</v>
      </c>
      <c r="DM26" s="665"/>
      <c r="DN26" s="665"/>
      <c r="DO26" s="665"/>
      <c r="DP26" s="665"/>
      <c r="DQ26" s="665"/>
      <c r="DR26" s="665"/>
      <c r="DS26" s="665"/>
      <c r="DT26" s="665"/>
      <c r="DU26" s="665"/>
      <c r="DV26" s="666"/>
      <c r="DW26" s="667" t="s">
        <v>138</v>
      </c>
      <c r="DX26" s="677"/>
      <c r="DY26" s="677"/>
      <c r="DZ26" s="677"/>
      <c r="EA26" s="677"/>
      <c r="EB26" s="677"/>
      <c r="EC26" s="698"/>
    </row>
    <row r="27" spans="2:133" ht="11.25" customHeight="1">
      <c r="B27" s="661" t="s">
        <v>572</v>
      </c>
      <c r="C27" s="662"/>
      <c r="D27" s="662"/>
      <c r="E27" s="662"/>
      <c r="F27" s="662"/>
      <c r="G27" s="662"/>
      <c r="H27" s="662"/>
      <c r="I27" s="662"/>
      <c r="J27" s="662"/>
      <c r="K27" s="662"/>
      <c r="L27" s="662"/>
      <c r="M27" s="662"/>
      <c r="N27" s="662"/>
      <c r="O27" s="662"/>
      <c r="P27" s="662"/>
      <c r="Q27" s="663"/>
      <c r="R27" s="664">
        <v>14822688</v>
      </c>
      <c r="S27" s="665"/>
      <c r="T27" s="665"/>
      <c r="U27" s="665"/>
      <c r="V27" s="665"/>
      <c r="W27" s="665"/>
      <c r="X27" s="665"/>
      <c r="Y27" s="666"/>
      <c r="Z27" s="691">
        <v>46.8</v>
      </c>
      <c r="AA27" s="691"/>
      <c r="AB27" s="691"/>
      <c r="AC27" s="691"/>
      <c r="AD27" s="692">
        <v>13520997</v>
      </c>
      <c r="AE27" s="692"/>
      <c r="AF27" s="692"/>
      <c r="AG27" s="692"/>
      <c r="AH27" s="692"/>
      <c r="AI27" s="692"/>
      <c r="AJ27" s="692"/>
      <c r="AK27" s="692"/>
      <c r="AL27" s="667">
        <v>99.5</v>
      </c>
      <c r="AM27" s="668"/>
      <c r="AN27" s="668"/>
      <c r="AO27" s="693"/>
      <c r="AP27" s="661" t="s">
        <v>265</v>
      </c>
      <c r="AQ27" s="662"/>
      <c r="AR27" s="662"/>
      <c r="AS27" s="662"/>
      <c r="AT27" s="662"/>
      <c r="AU27" s="662"/>
      <c r="AV27" s="662"/>
      <c r="AW27" s="662"/>
      <c r="AX27" s="662"/>
      <c r="AY27" s="662"/>
      <c r="AZ27" s="662"/>
      <c r="BA27" s="662"/>
      <c r="BB27" s="662"/>
      <c r="BC27" s="662"/>
      <c r="BD27" s="662"/>
      <c r="BE27" s="662"/>
      <c r="BF27" s="663"/>
      <c r="BG27" s="664">
        <v>6806401</v>
      </c>
      <c r="BH27" s="665"/>
      <c r="BI27" s="665"/>
      <c r="BJ27" s="665"/>
      <c r="BK27" s="665"/>
      <c r="BL27" s="665"/>
      <c r="BM27" s="665"/>
      <c r="BN27" s="666"/>
      <c r="BO27" s="691">
        <v>100</v>
      </c>
      <c r="BP27" s="691"/>
      <c r="BQ27" s="691"/>
      <c r="BR27" s="691"/>
      <c r="BS27" s="692">
        <v>78731</v>
      </c>
      <c r="BT27" s="692"/>
      <c r="BU27" s="692"/>
      <c r="BV27" s="692"/>
      <c r="BW27" s="692"/>
      <c r="BX27" s="692"/>
      <c r="BY27" s="692"/>
      <c r="BZ27" s="692"/>
      <c r="CA27" s="692"/>
      <c r="CB27" s="750"/>
      <c r="CD27" s="706" t="s">
        <v>573</v>
      </c>
      <c r="CE27" s="703"/>
      <c r="CF27" s="703"/>
      <c r="CG27" s="703"/>
      <c r="CH27" s="703"/>
      <c r="CI27" s="703"/>
      <c r="CJ27" s="703"/>
      <c r="CK27" s="703"/>
      <c r="CL27" s="703"/>
      <c r="CM27" s="703"/>
      <c r="CN27" s="703"/>
      <c r="CO27" s="703"/>
      <c r="CP27" s="703"/>
      <c r="CQ27" s="704"/>
      <c r="CR27" s="664">
        <v>10498772</v>
      </c>
      <c r="CS27" s="675"/>
      <c r="CT27" s="675"/>
      <c r="CU27" s="675"/>
      <c r="CV27" s="675"/>
      <c r="CW27" s="675"/>
      <c r="CX27" s="675"/>
      <c r="CY27" s="676"/>
      <c r="CZ27" s="667">
        <v>35.5</v>
      </c>
      <c r="DA27" s="677"/>
      <c r="DB27" s="677"/>
      <c r="DC27" s="678"/>
      <c r="DD27" s="670">
        <v>2660366</v>
      </c>
      <c r="DE27" s="675"/>
      <c r="DF27" s="675"/>
      <c r="DG27" s="675"/>
      <c r="DH27" s="675"/>
      <c r="DI27" s="675"/>
      <c r="DJ27" s="675"/>
      <c r="DK27" s="676"/>
      <c r="DL27" s="670">
        <v>2642651</v>
      </c>
      <c r="DM27" s="675"/>
      <c r="DN27" s="675"/>
      <c r="DO27" s="675"/>
      <c r="DP27" s="675"/>
      <c r="DQ27" s="675"/>
      <c r="DR27" s="675"/>
      <c r="DS27" s="675"/>
      <c r="DT27" s="675"/>
      <c r="DU27" s="675"/>
      <c r="DV27" s="676"/>
      <c r="DW27" s="667">
        <v>18.3</v>
      </c>
      <c r="DX27" s="677"/>
      <c r="DY27" s="677"/>
      <c r="DZ27" s="677"/>
      <c r="EA27" s="677"/>
      <c r="EB27" s="677"/>
      <c r="EC27" s="698"/>
    </row>
    <row r="28" spans="2:133" ht="11.25" customHeight="1">
      <c r="B28" s="661" t="s">
        <v>574</v>
      </c>
      <c r="C28" s="662"/>
      <c r="D28" s="662"/>
      <c r="E28" s="662"/>
      <c r="F28" s="662"/>
      <c r="G28" s="662"/>
      <c r="H28" s="662"/>
      <c r="I28" s="662"/>
      <c r="J28" s="662"/>
      <c r="K28" s="662"/>
      <c r="L28" s="662"/>
      <c r="M28" s="662"/>
      <c r="N28" s="662"/>
      <c r="O28" s="662"/>
      <c r="P28" s="662"/>
      <c r="Q28" s="663"/>
      <c r="R28" s="664">
        <v>11644</v>
      </c>
      <c r="S28" s="665"/>
      <c r="T28" s="665"/>
      <c r="U28" s="665"/>
      <c r="V28" s="665"/>
      <c r="W28" s="665"/>
      <c r="X28" s="665"/>
      <c r="Y28" s="666"/>
      <c r="Z28" s="691">
        <v>0</v>
      </c>
      <c r="AA28" s="691"/>
      <c r="AB28" s="691"/>
      <c r="AC28" s="691"/>
      <c r="AD28" s="692">
        <v>11644</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575</v>
      </c>
      <c r="CE28" s="703"/>
      <c r="CF28" s="703"/>
      <c r="CG28" s="703"/>
      <c r="CH28" s="703"/>
      <c r="CI28" s="703"/>
      <c r="CJ28" s="703"/>
      <c r="CK28" s="703"/>
      <c r="CL28" s="703"/>
      <c r="CM28" s="703"/>
      <c r="CN28" s="703"/>
      <c r="CO28" s="703"/>
      <c r="CP28" s="703"/>
      <c r="CQ28" s="704"/>
      <c r="CR28" s="664">
        <v>1969768</v>
      </c>
      <c r="CS28" s="665"/>
      <c r="CT28" s="665"/>
      <c r="CU28" s="665"/>
      <c r="CV28" s="665"/>
      <c r="CW28" s="665"/>
      <c r="CX28" s="665"/>
      <c r="CY28" s="666"/>
      <c r="CZ28" s="667">
        <v>6.7</v>
      </c>
      <c r="DA28" s="677"/>
      <c r="DB28" s="677"/>
      <c r="DC28" s="678"/>
      <c r="DD28" s="670">
        <v>1927215</v>
      </c>
      <c r="DE28" s="665"/>
      <c r="DF28" s="665"/>
      <c r="DG28" s="665"/>
      <c r="DH28" s="665"/>
      <c r="DI28" s="665"/>
      <c r="DJ28" s="665"/>
      <c r="DK28" s="666"/>
      <c r="DL28" s="670">
        <v>1927215</v>
      </c>
      <c r="DM28" s="665"/>
      <c r="DN28" s="665"/>
      <c r="DO28" s="665"/>
      <c r="DP28" s="665"/>
      <c r="DQ28" s="665"/>
      <c r="DR28" s="665"/>
      <c r="DS28" s="665"/>
      <c r="DT28" s="665"/>
      <c r="DU28" s="665"/>
      <c r="DV28" s="666"/>
      <c r="DW28" s="667">
        <v>13.4</v>
      </c>
      <c r="DX28" s="677"/>
      <c r="DY28" s="677"/>
      <c r="DZ28" s="677"/>
      <c r="EA28" s="677"/>
      <c r="EB28" s="677"/>
      <c r="EC28" s="698"/>
    </row>
    <row r="29" spans="2:133" ht="11.25" customHeight="1">
      <c r="B29" s="661" t="s">
        <v>266</v>
      </c>
      <c r="C29" s="662"/>
      <c r="D29" s="662"/>
      <c r="E29" s="662"/>
      <c r="F29" s="662"/>
      <c r="G29" s="662"/>
      <c r="H29" s="662"/>
      <c r="I29" s="662"/>
      <c r="J29" s="662"/>
      <c r="K29" s="662"/>
      <c r="L29" s="662"/>
      <c r="M29" s="662"/>
      <c r="N29" s="662"/>
      <c r="O29" s="662"/>
      <c r="P29" s="662"/>
      <c r="Q29" s="663"/>
      <c r="R29" s="664">
        <v>107281</v>
      </c>
      <c r="S29" s="665"/>
      <c r="T29" s="665"/>
      <c r="U29" s="665"/>
      <c r="V29" s="665"/>
      <c r="W29" s="665"/>
      <c r="X29" s="665"/>
      <c r="Y29" s="666"/>
      <c r="Z29" s="691">
        <v>0.3</v>
      </c>
      <c r="AA29" s="691"/>
      <c r="AB29" s="691"/>
      <c r="AC29" s="691"/>
      <c r="AD29" s="692" t="s">
        <v>542</v>
      </c>
      <c r="AE29" s="692"/>
      <c r="AF29" s="692"/>
      <c r="AG29" s="692"/>
      <c r="AH29" s="692"/>
      <c r="AI29" s="692"/>
      <c r="AJ29" s="692"/>
      <c r="AK29" s="692"/>
      <c r="AL29" s="667" t="s">
        <v>542</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267</v>
      </c>
      <c r="CE29" s="752"/>
      <c r="CF29" s="706" t="s">
        <v>70</v>
      </c>
      <c r="CG29" s="703"/>
      <c r="CH29" s="703"/>
      <c r="CI29" s="703"/>
      <c r="CJ29" s="703"/>
      <c r="CK29" s="703"/>
      <c r="CL29" s="703"/>
      <c r="CM29" s="703"/>
      <c r="CN29" s="703"/>
      <c r="CO29" s="703"/>
      <c r="CP29" s="703"/>
      <c r="CQ29" s="704"/>
      <c r="CR29" s="664">
        <v>1969679</v>
      </c>
      <c r="CS29" s="675"/>
      <c r="CT29" s="675"/>
      <c r="CU29" s="675"/>
      <c r="CV29" s="675"/>
      <c r="CW29" s="675"/>
      <c r="CX29" s="675"/>
      <c r="CY29" s="676"/>
      <c r="CZ29" s="667">
        <v>6.7</v>
      </c>
      <c r="DA29" s="677"/>
      <c r="DB29" s="677"/>
      <c r="DC29" s="678"/>
      <c r="DD29" s="670">
        <v>1927126</v>
      </c>
      <c r="DE29" s="675"/>
      <c r="DF29" s="675"/>
      <c r="DG29" s="675"/>
      <c r="DH29" s="675"/>
      <c r="DI29" s="675"/>
      <c r="DJ29" s="675"/>
      <c r="DK29" s="676"/>
      <c r="DL29" s="670">
        <v>1927126</v>
      </c>
      <c r="DM29" s="675"/>
      <c r="DN29" s="675"/>
      <c r="DO29" s="675"/>
      <c r="DP29" s="675"/>
      <c r="DQ29" s="675"/>
      <c r="DR29" s="675"/>
      <c r="DS29" s="675"/>
      <c r="DT29" s="675"/>
      <c r="DU29" s="675"/>
      <c r="DV29" s="676"/>
      <c r="DW29" s="667">
        <v>13.4</v>
      </c>
      <c r="DX29" s="677"/>
      <c r="DY29" s="677"/>
      <c r="DZ29" s="677"/>
      <c r="EA29" s="677"/>
      <c r="EB29" s="677"/>
      <c r="EC29" s="698"/>
    </row>
    <row r="30" spans="2:133" ht="11.25" customHeight="1">
      <c r="B30" s="661" t="s">
        <v>268</v>
      </c>
      <c r="C30" s="662"/>
      <c r="D30" s="662"/>
      <c r="E30" s="662"/>
      <c r="F30" s="662"/>
      <c r="G30" s="662"/>
      <c r="H30" s="662"/>
      <c r="I30" s="662"/>
      <c r="J30" s="662"/>
      <c r="K30" s="662"/>
      <c r="L30" s="662"/>
      <c r="M30" s="662"/>
      <c r="N30" s="662"/>
      <c r="O30" s="662"/>
      <c r="P30" s="662"/>
      <c r="Q30" s="663"/>
      <c r="R30" s="664">
        <v>362921</v>
      </c>
      <c r="S30" s="665"/>
      <c r="T30" s="665"/>
      <c r="U30" s="665"/>
      <c r="V30" s="665"/>
      <c r="W30" s="665"/>
      <c r="X30" s="665"/>
      <c r="Y30" s="666"/>
      <c r="Z30" s="691">
        <v>1.1000000000000001</v>
      </c>
      <c r="AA30" s="691"/>
      <c r="AB30" s="691"/>
      <c r="AC30" s="691"/>
      <c r="AD30" s="692">
        <v>54479</v>
      </c>
      <c r="AE30" s="692"/>
      <c r="AF30" s="692"/>
      <c r="AG30" s="692"/>
      <c r="AH30" s="692"/>
      <c r="AI30" s="692"/>
      <c r="AJ30" s="692"/>
      <c r="AK30" s="692"/>
      <c r="AL30" s="667">
        <v>0.4</v>
      </c>
      <c r="AM30" s="668"/>
      <c r="AN30" s="668"/>
      <c r="AO30" s="693"/>
      <c r="AP30" s="723" t="s">
        <v>221</v>
      </c>
      <c r="AQ30" s="724"/>
      <c r="AR30" s="724"/>
      <c r="AS30" s="724"/>
      <c r="AT30" s="724"/>
      <c r="AU30" s="724"/>
      <c r="AV30" s="724"/>
      <c r="AW30" s="724"/>
      <c r="AX30" s="724"/>
      <c r="AY30" s="724"/>
      <c r="AZ30" s="724"/>
      <c r="BA30" s="724"/>
      <c r="BB30" s="724"/>
      <c r="BC30" s="724"/>
      <c r="BD30" s="724"/>
      <c r="BE30" s="724"/>
      <c r="BF30" s="725"/>
      <c r="BG30" s="723" t="s">
        <v>269</v>
      </c>
      <c r="BH30" s="748"/>
      <c r="BI30" s="748"/>
      <c r="BJ30" s="748"/>
      <c r="BK30" s="748"/>
      <c r="BL30" s="748"/>
      <c r="BM30" s="748"/>
      <c r="BN30" s="748"/>
      <c r="BO30" s="748"/>
      <c r="BP30" s="748"/>
      <c r="BQ30" s="749"/>
      <c r="BR30" s="723" t="s">
        <v>270</v>
      </c>
      <c r="BS30" s="748"/>
      <c r="BT30" s="748"/>
      <c r="BU30" s="748"/>
      <c r="BV30" s="748"/>
      <c r="BW30" s="748"/>
      <c r="BX30" s="748"/>
      <c r="BY30" s="748"/>
      <c r="BZ30" s="748"/>
      <c r="CA30" s="748"/>
      <c r="CB30" s="749"/>
      <c r="CD30" s="753"/>
      <c r="CE30" s="754"/>
      <c r="CF30" s="706" t="s">
        <v>576</v>
      </c>
      <c r="CG30" s="703"/>
      <c r="CH30" s="703"/>
      <c r="CI30" s="703"/>
      <c r="CJ30" s="703"/>
      <c r="CK30" s="703"/>
      <c r="CL30" s="703"/>
      <c r="CM30" s="703"/>
      <c r="CN30" s="703"/>
      <c r="CO30" s="703"/>
      <c r="CP30" s="703"/>
      <c r="CQ30" s="704"/>
      <c r="CR30" s="664">
        <v>1864368</v>
      </c>
      <c r="CS30" s="665"/>
      <c r="CT30" s="665"/>
      <c r="CU30" s="665"/>
      <c r="CV30" s="665"/>
      <c r="CW30" s="665"/>
      <c r="CX30" s="665"/>
      <c r="CY30" s="666"/>
      <c r="CZ30" s="667">
        <v>6.3</v>
      </c>
      <c r="DA30" s="677"/>
      <c r="DB30" s="677"/>
      <c r="DC30" s="678"/>
      <c r="DD30" s="670">
        <v>1827140</v>
      </c>
      <c r="DE30" s="665"/>
      <c r="DF30" s="665"/>
      <c r="DG30" s="665"/>
      <c r="DH30" s="665"/>
      <c r="DI30" s="665"/>
      <c r="DJ30" s="665"/>
      <c r="DK30" s="666"/>
      <c r="DL30" s="670">
        <v>1827140</v>
      </c>
      <c r="DM30" s="665"/>
      <c r="DN30" s="665"/>
      <c r="DO30" s="665"/>
      <c r="DP30" s="665"/>
      <c r="DQ30" s="665"/>
      <c r="DR30" s="665"/>
      <c r="DS30" s="665"/>
      <c r="DT30" s="665"/>
      <c r="DU30" s="665"/>
      <c r="DV30" s="666"/>
      <c r="DW30" s="667">
        <v>12.7</v>
      </c>
      <c r="DX30" s="677"/>
      <c r="DY30" s="677"/>
      <c r="DZ30" s="677"/>
      <c r="EA30" s="677"/>
      <c r="EB30" s="677"/>
      <c r="EC30" s="698"/>
    </row>
    <row r="31" spans="2:133" ht="11.25" customHeight="1">
      <c r="B31" s="661" t="s">
        <v>271</v>
      </c>
      <c r="C31" s="662"/>
      <c r="D31" s="662"/>
      <c r="E31" s="662"/>
      <c r="F31" s="662"/>
      <c r="G31" s="662"/>
      <c r="H31" s="662"/>
      <c r="I31" s="662"/>
      <c r="J31" s="662"/>
      <c r="K31" s="662"/>
      <c r="L31" s="662"/>
      <c r="M31" s="662"/>
      <c r="N31" s="662"/>
      <c r="O31" s="662"/>
      <c r="P31" s="662"/>
      <c r="Q31" s="663"/>
      <c r="R31" s="664">
        <v>663740</v>
      </c>
      <c r="S31" s="665"/>
      <c r="T31" s="665"/>
      <c r="U31" s="665"/>
      <c r="V31" s="665"/>
      <c r="W31" s="665"/>
      <c r="X31" s="665"/>
      <c r="Y31" s="666"/>
      <c r="Z31" s="691">
        <v>2.1</v>
      </c>
      <c r="AA31" s="691"/>
      <c r="AB31" s="691"/>
      <c r="AC31" s="691"/>
      <c r="AD31" s="692" t="s">
        <v>138</v>
      </c>
      <c r="AE31" s="692"/>
      <c r="AF31" s="692"/>
      <c r="AG31" s="692"/>
      <c r="AH31" s="692"/>
      <c r="AI31" s="692"/>
      <c r="AJ31" s="692"/>
      <c r="AK31" s="692"/>
      <c r="AL31" s="667" t="s">
        <v>138</v>
      </c>
      <c r="AM31" s="668"/>
      <c r="AN31" s="668"/>
      <c r="AO31" s="693"/>
      <c r="AP31" s="737" t="s">
        <v>272</v>
      </c>
      <c r="AQ31" s="738"/>
      <c r="AR31" s="738"/>
      <c r="AS31" s="738"/>
      <c r="AT31" s="743" t="s">
        <v>273</v>
      </c>
      <c r="AU31" s="366"/>
      <c r="AV31" s="366"/>
      <c r="AW31" s="366"/>
      <c r="AX31" s="730" t="s">
        <v>188</v>
      </c>
      <c r="AY31" s="731"/>
      <c r="AZ31" s="731"/>
      <c r="BA31" s="731"/>
      <c r="BB31" s="731"/>
      <c r="BC31" s="731"/>
      <c r="BD31" s="731"/>
      <c r="BE31" s="731"/>
      <c r="BF31" s="732"/>
      <c r="BG31" s="733">
        <v>99.3</v>
      </c>
      <c r="BH31" s="734"/>
      <c r="BI31" s="734"/>
      <c r="BJ31" s="734"/>
      <c r="BK31" s="734"/>
      <c r="BL31" s="734"/>
      <c r="BM31" s="735">
        <v>97.5</v>
      </c>
      <c r="BN31" s="734"/>
      <c r="BO31" s="734"/>
      <c r="BP31" s="734"/>
      <c r="BQ31" s="736"/>
      <c r="BR31" s="733">
        <v>98.2</v>
      </c>
      <c r="BS31" s="734"/>
      <c r="BT31" s="734"/>
      <c r="BU31" s="734"/>
      <c r="BV31" s="734"/>
      <c r="BW31" s="734"/>
      <c r="BX31" s="735">
        <v>96.2</v>
      </c>
      <c r="BY31" s="734"/>
      <c r="BZ31" s="734"/>
      <c r="CA31" s="734"/>
      <c r="CB31" s="736"/>
      <c r="CD31" s="753"/>
      <c r="CE31" s="754"/>
      <c r="CF31" s="706" t="s">
        <v>577</v>
      </c>
      <c r="CG31" s="703"/>
      <c r="CH31" s="703"/>
      <c r="CI31" s="703"/>
      <c r="CJ31" s="703"/>
      <c r="CK31" s="703"/>
      <c r="CL31" s="703"/>
      <c r="CM31" s="703"/>
      <c r="CN31" s="703"/>
      <c r="CO31" s="703"/>
      <c r="CP31" s="703"/>
      <c r="CQ31" s="704"/>
      <c r="CR31" s="664">
        <v>105311</v>
      </c>
      <c r="CS31" s="675"/>
      <c r="CT31" s="675"/>
      <c r="CU31" s="675"/>
      <c r="CV31" s="675"/>
      <c r="CW31" s="675"/>
      <c r="CX31" s="675"/>
      <c r="CY31" s="676"/>
      <c r="CZ31" s="667">
        <v>0.4</v>
      </c>
      <c r="DA31" s="677"/>
      <c r="DB31" s="677"/>
      <c r="DC31" s="678"/>
      <c r="DD31" s="670">
        <v>99986</v>
      </c>
      <c r="DE31" s="675"/>
      <c r="DF31" s="675"/>
      <c r="DG31" s="675"/>
      <c r="DH31" s="675"/>
      <c r="DI31" s="675"/>
      <c r="DJ31" s="675"/>
      <c r="DK31" s="676"/>
      <c r="DL31" s="670">
        <v>99986</v>
      </c>
      <c r="DM31" s="675"/>
      <c r="DN31" s="675"/>
      <c r="DO31" s="675"/>
      <c r="DP31" s="675"/>
      <c r="DQ31" s="675"/>
      <c r="DR31" s="675"/>
      <c r="DS31" s="675"/>
      <c r="DT31" s="675"/>
      <c r="DU31" s="675"/>
      <c r="DV31" s="676"/>
      <c r="DW31" s="667">
        <v>0.7</v>
      </c>
      <c r="DX31" s="677"/>
      <c r="DY31" s="677"/>
      <c r="DZ31" s="677"/>
      <c r="EA31" s="677"/>
      <c r="EB31" s="677"/>
      <c r="EC31" s="698"/>
    </row>
    <row r="32" spans="2:133" ht="11.25" customHeight="1">
      <c r="B32" s="661" t="s">
        <v>274</v>
      </c>
      <c r="C32" s="662"/>
      <c r="D32" s="662"/>
      <c r="E32" s="662"/>
      <c r="F32" s="662"/>
      <c r="G32" s="662"/>
      <c r="H32" s="662"/>
      <c r="I32" s="662"/>
      <c r="J32" s="662"/>
      <c r="K32" s="662"/>
      <c r="L32" s="662"/>
      <c r="M32" s="662"/>
      <c r="N32" s="662"/>
      <c r="O32" s="662"/>
      <c r="P32" s="662"/>
      <c r="Q32" s="663"/>
      <c r="R32" s="664">
        <v>8281462</v>
      </c>
      <c r="S32" s="665"/>
      <c r="T32" s="665"/>
      <c r="U32" s="665"/>
      <c r="V32" s="665"/>
      <c r="W32" s="665"/>
      <c r="X32" s="665"/>
      <c r="Y32" s="666"/>
      <c r="Z32" s="691">
        <v>26.2</v>
      </c>
      <c r="AA32" s="691"/>
      <c r="AB32" s="691"/>
      <c r="AC32" s="691"/>
      <c r="AD32" s="692" t="s">
        <v>138</v>
      </c>
      <c r="AE32" s="692"/>
      <c r="AF32" s="692"/>
      <c r="AG32" s="692"/>
      <c r="AH32" s="692"/>
      <c r="AI32" s="692"/>
      <c r="AJ32" s="692"/>
      <c r="AK32" s="692"/>
      <c r="AL32" s="667" t="s">
        <v>542</v>
      </c>
      <c r="AM32" s="668"/>
      <c r="AN32" s="668"/>
      <c r="AO32" s="693"/>
      <c r="AP32" s="739"/>
      <c r="AQ32" s="740"/>
      <c r="AR32" s="740"/>
      <c r="AS32" s="740"/>
      <c r="AT32" s="744"/>
      <c r="AU32" s="362" t="s">
        <v>578</v>
      </c>
      <c r="AV32" s="362"/>
      <c r="AW32" s="362"/>
      <c r="AX32" s="661" t="s">
        <v>275</v>
      </c>
      <c r="AY32" s="662"/>
      <c r="AZ32" s="662"/>
      <c r="BA32" s="662"/>
      <c r="BB32" s="662"/>
      <c r="BC32" s="662"/>
      <c r="BD32" s="662"/>
      <c r="BE32" s="662"/>
      <c r="BF32" s="663"/>
      <c r="BG32" s="746">
        <v>99.3</v>
      </c>
      <c r="BH32" s="675"/>
      <c r="BI32" s="675"/>
      <c r="BJ32" s="675"/>
      <c r="BK32" s="675"/>
      <c r="BL32" s="675"/>
      <c r="BM32" s="668">
        <v>97.1</v>
      </c>
      <c r="BN32" s="747"/>
      <c r="BO32" s="747"/>
      <c r="BP32" s="747"/>
      <c r="BQ32" s="702"/>
      <c r="BR32" s="746">
        <v>99</v>
      </c>
      <c r="BS32" s="675"/>
      <c r="BT32" s="675"/>
      <c r="BU32" s="675"/>
      <c r="BV32" s="675"/>
      <c r="BW32" s="675"/>
      <c r="BX32" s="668">
        <v>96.9</v>
      </c>
      <c r="BY32" s="747"/>
      <c r="BZ32" s="747"/>
      <c r="CA32" s="747"/>
      <c r="CB32" s="702"/>
      <c r="CD32" s="755"/>
      <c r="CE32" s="756"/>
      <c r="CF32" s="706" t="s">
        <v>579</v>
      </c>
      <c r="CG32" s="703"/>
      <c r="CH32" s="703"/>
      <c r="CI32" s="703"/>
      <c r="CJ32" s="703"/>
      <c r="CK32" s="703"/>
      <c r="CL32" s="703"/>
      <c r="CM32" s="703"/>
      <c r="CN32" s="703"/>
      <c r="CO32" s="703"/>
      <c r="CP32" s="703"/>
      <c r="CQ32" s="704"/>
      <c r="CR32" s="664">
        <v>89</v>
      </c>
      <c r="CS32" s="665"/>
      <c r="CT32" s="665"/>
      <c r="CU32" s="665"/>
      <c r="CV32" s="665"/>
      <c r="CW32" s="665"/>
      <c r="CX32" s="665"/>
      <c r="CY32" s="666"/>
      <c r="CZ32" s="667">
        <v>0</v>
      </c>
      <c r="DA32" s="677"/>
      <c r="DB32" s="677"/>
      <c r="DC32" s="678"/>
      <c r="DD32" s="670">
        <v>89</v>
      </c>
      <c r="DE32" s="665"/>
      <c r="DF32" s="665"/>
      <c r="DG32" s="665"/>
      <c r="DH32" s="665"/>
      <c r="DI32" s="665"/>
      <c r="DJ32" s="665"/>
      <c r="DK32" s="666"/>
      <c r="DL32" s="670">
        <v>89</v>
      </c>
      <c r="DM32" s="665"/>
      <c r="DN32" s="665"/>
      <c r="DO32" s="665"/>
      <c r="DP32" s="665"/>
      <c r="DQ32" s="665"/>
      <c r="DR32" s="665"/>
      <c r="DS32" s="665"/>
      <c r="DT32" s="665"/>
      <c r="DU32" s="665"/>
      <c r="DV32" s="666"/>
      <c r="DW32" s="667">
        <v>0</v>
      </c>
      <c r="DX32" s="677"/>
      <c r="DY32" s="677"/>
      <c r="DZ32" s="677"/>
      <c r="EA32" s="677"/>
      <c r="EB32" s="677"/>
      <c r="EC32" s="698"/>
    </row>
    <row r="33" spans="2:133" ht="11.25" customHeight="1">
      <c r="B33" s="727" t="s">
        <v>276</v>
      </c>
      <c r="C33" s="728"/>
      <c r="D33" s="728"/>
      <c r="E33" s="728"/>
      <c r="F33" s="728"/>
      <c r="G33" s="728"/>
      <c r="H33" s="728"/>
      <c r="I33" s="728"/>
      <c r="J33" s="728"/>
      <c r="K33" s="728"/>
      <c r="L33" s="728"/>
      <c r="M33" s="728"/>
      <c r="N33" s="728"/>
      <c r="O33" s="728"/>
      <c r="P33" s="728"/>
      <c r="Q33" s="729"/>
      <c r="R33" s="664" t="s">
        <v>542</v>
      </c>
      <c r="S33" s="665"/>
      <c r="T33" s="665"/>
      <c r="U33" s="665"/>
      <c r="V33" s="665"/>
      <c r="W33" s="665"/>
      <c r="X33" s="665"/>
      <c r="Y33" s="666"/>
      <c r="Z33" s="691" t="s">
        <v>542</v>
      </c>
      <c r="AA33" s="691"/>
      <c r="AB33" s="691"/>
      <c r="AC33" s="691"/>
      <c r="AD33" s="692" t="s">
        <v>542</v>
      </c>
      <c r="AE33" s="692"/>
      <c r="AF33" s="692"/>
      <c r="AG33" s="692"/>
      <c r="AH33" s="692"/>
      <c r="AI33" s="692"/>
      <c r="AJ33" s="692"/>
      <c r="AK33" s="692"/>
      <c r="AL33" s="667" t="s">
        <v>542</v>
      </c>
      <c r="AM33" s="668"/>
      <c r="AN33" s="668"/>
      <c r="AO33" s="693"/>
      <c r="AP33" s="741"/>
      <c r="AQ33" s="742"/>
      <c r="AR33" s="742"/>
      <c r="AS33" s="742"/>
      <c r="AT33" s="745"/>
      <c r="AU33" s="360"/>
      <c r="AV33" s="360"/>
      <c r="AW33" s="360"/>
      <c r="AX33" s="641" t="s">
        <v>277</v>
      </c>
      <c r="AY33" s="642"/>
      <c r="AZ33" s="642"/>
      <c r="BA33" s="642"/>
      <c r="BB33" s="642"/>
      <c r="BC33" s="642"/>
      <c r="BD33" s="642"/>
      <c r="BE33" s="642"/>
      <c r="BF33" s="643"/>
      <c r="BG33" s="726">
        <v>99.3</v>
      </c>
      <c r="BH33" s="645"/>
      <c r="BI33" s="645"/>
      <c r="BJ33" s="645"/>
      <c r="BK33" s="645"/>
      <c r="BL33" s="645"/>
      <c r="BM33" s="683">
        <v>97.5</v>
      </c>
      <c r="BN33" s="645"/>
      <c r="BO33" s="645"/>
      <c r="BP33" s="645"/>
      <c r="BQ33" s="694"/>
      <c r="BR33" s="726">
        <v>97.4</v>
      </c>
      <c r="BS33" s="645"/>
      <c r="BT33" s="645"/>
      <c r="BU33" s="645"/>
      <c r="BV33" s="645"/>
      <c r="BW33" s="645"/>
      <c r="BX33" s="683">
        <v>95.3</v>
      </c>
      <c r="BY33" s="645"/>
      <c r="BZ33" s="645"/>
      <c r="CA33" s="645"/>
      <c r="CB33" s="694"/>
      <c r="CD33" s="706" t="s">
        <v>278</v>
      </c>
      <c r="CE33" s="703"/>
      <c r="CF33" s="703"/>
      <c r="CG33" s="703"/>
      <c r="CH33" s="703"/>
      <c r="CI33" s="703"/>
      <c r="CJ33" s="703"/>
      <c r="CK33" s="703"/>
      <c r="CL33" s="703"/>
      <c r="CM33" s="703"/>
      <c r="CN33" s="703"/>
      <c r="CO33" s="703"/>
      <c r="CP33" s="703"/>
      <c r="CQ33" s="704"/>
      <c r="CR33" s="664">
        <v>9651866</v>
      </c>
      <c r="CS33" s="675"/>
      <c r="CT33" s="675"/>
      <c r="CU33" s="675"/>
      <c r="CV33" s="675"/>
      <c r="CW33" s="675"/>
      <c r="CX33" s="675"/>
      <c r="CY33" s="676"/>
      <c r="CZ33" s="667">
        <v>32.700000000000003</v>
      </c>
      <c r="DA33" s="677"/>
      <c r="DB33" s="677"/>
      <c r="DC33" s="678"/>
      <c r="DD33" s="670">
        <v>7022566</v>
      </c>
      <c r="DE33" s="675"/>
      <c r="DF33" s="675"/>
      <c r="DG33" s="675"/>
      <c r="DH33" s="675"/>
      <c r="DI33" s="675"/>
      <c r="DJ33" s="675"/>
      <c r="DK33" s="676"/>
      <c r="DL33" s="670">
        <v>5042721</v>
      </c>
      <c r="DM33" s="675"/>
      <c r="DN33" s="675"/>
      <c r="DO33" s="675"/>
      <c r="DP33" s="675"/>
      <c r="DQ33" s="675"/>
      <c r="DR33" s="675"/>
      <c r="DS33" s="675"/>
      <c r="DT33" s="675"/>
      <c r="DU33" s="675"/>
      <c r="DV33" s="676"/>
      <c r="DW33" s="667">
        <v>35</v>
      </c>
      <c r="DX33" s="677"/>
      <c r="DY33" s="677"/>
      <c r="DZ33" s="677"/>
      <c r="EA33" s="677"/>
      <c r="EB33" s="677"/>
      <c r="EC33" s="698"/>
    </row>
    <row r="34" spans="2:133" ht="11.25" customHeight="1">
      <c r="B34" s="661" t="s">
        <v>279</v>
      </c>
      <c r="C34" s="662"/>
      <c r="D34" s="662"/>
      <c r="E34" s="662"/>
      <c r="F34" s="662"/>
      <c r="G34" s="662"/>
      <c r="H34" s="662"/>
      <c r="I34" s="662"/>
      <c r="J34" s="662"/>
      <c r="K34" s="662"/>
      <c r="L34" s="662"/>
      <c r="M34" s="662"/>
      <c r="N34" s="662"/>
      <c r="O34" s="662"/>
      <c r="P34" s="662"/>
      <c r="Q34" s="663"/>
      <c r="R34" s="664">
        <v>2304633</v>
      </c>
      <c r="S34" s="665"/>
      <c r="T34" s="665"/>
      <c r="U34" s="665"/>
      <c r="V34" s="665"/>
      <c r="W34" s="665"/>
      <c r="X34" s="665"/>
      <c r="Y34" s="666"/>
      <c r="Z34" s="691">
        <v>7.3</v>
      </c>
      <c r="AA34" s="691"/>
      <c r="AB34" s="691"/>
      <c r="AC34" s="691"/>
      <c r="AD34" s="692" t="s">
        <v>542</v>
      </c>
      <c r="AE34" s="692"/>
      <c r="AF34" s="692"/>
      <c r="AG34" s="692"/>
      <c r="AH34" s="692"/>
      <c r="AI34" s="692"/>
      <c r="AJ34" s="692"/>
      <c r="AK34" s="692"/>
      <c r="AL34" s="667" t="s">
        <v>542</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580</v>
      </c>
      <c r="CE34" s="703"/>
      <c r="CF34" s="703"/>
      <c r="CG34" s="703"/>
      <c r="CH34" s="703"/>
      <c r="CI34" s="703"/>
      <c r="CJ34" s="703"/>
      <c r="CK34" s="703"/>
      <c r="CL34" s="703"/>
      <c r="CM34" s="703"/>
      <c r="CN34" s="703"/>
      <c r="CO34" s="703"/>
      <c r="CP34" s="703"/>
      <c r="CQ34" s="704"/>
      <c r="CR34" s="664">
        <v>4251168</v>
      </c>
      <c r="CS34" s="665"/>
      <c r="CT34" s="665"/>
      <c r="CU34" s="665"/>
      <c r="CV34" s="665"/>
      <c r="CW34" s="665"/>
      <c r="CX34" s="665"/>
      <c r="CY34" s="666"/>
      <c r="CZ34" s="667">
        <v>14.4</v>
      </c>
      <c r="DA34" s="677"/>
      <c r="DB34" s="677"/>
      <c r="DC34" s="678"/>
      <c r="DD34" s="670">
        <v>2612870</v>
      </c>
      <c r="DE34" s="665"/>
      <c r="DF34" s="665"/>
      <c r="DG34" s="665"/>
      <c r="DH34" s="665"/>
      <c r="DI34" s="665"/>
      <c r="DJ34" s="665"/>
      <c r="DK34" s="666"/>
      <c r="DL34" s="670">
        <v>1795646</v>
      </c>
      <c r="DM34" s="665"/>
      <c r="DN34" s="665"/>
      <c r="DO34" s="665"/>
      <c r="DP34" s="665"/>
      <c r="DQ34" s="665"/>
      <c r="DR34" s="665"/>
      <c r="DS34" s="665"/>
      <c r="DT34" s="665"/>
      <c r="DU34" s="665"/>
      <c r="DV34" s="666"/>
      <c r="DW34" s="667">
        <v>12.5</v>
      </c>
      <c r="DX34" s="677"/>
      <c r="DY34" s="677"/>
      <c r="DZ34" s="677"/>
      <c r="EA34" s="677"/>
      <c r="EB34" s="677"/>
      <c r="EC34" s="698"/>
    </row>
    <row r="35" spans="2:133" ht="11.25" customHeight="1">
      <c r="B35" s="661" t="s">
        <v>280</v>
      </c>
      <c r="C35" s="662"/>
      <c r="D35" s="662"/>
      <c r="E35" s="662"/>
      <c r="F35" s="662"/>
      <c r="G35" s="662"/>
      <c r="H35" s="662"/>
      <c r="I35" s="662"/>
      <c r="J35" s="662"/>
      <c r="K35" s="662"/>
      <c r="L35" s="662"/>
      <c r="M35" s="662"/>
      <c r="N35" s="662"/>
      <c r="O35" s="662"/>
      <c r="P35" s="662"/>
      <c r="Q35" s="663"/>
      <c r="R35" s="664">
        <v>71537</v>
      </c>
      <c r="S35" s="665"/>
      <c r="T35" s="665"/>
      <c r="U35" s="665"/>
      <c r="V35" s="665"/>
      <c r="W35" s="665"/>
      <c r="X35" s="665"/>
      <c r="Y35" s="666"/>
      <c r="Z35" s="691">
        <v>0.2</v>
      </c>
      <c r="AA35" s="691"/>
      <c r="AB35" s="691"/>
      <c r="AC35" s="691"/>
      <c r="AD35" s="692">
        <v>7106</v>
      </c>
      <c r="AE35" s="692"/>
      <c r="AF35" s="692"/>
      <c r="AG35" s="692"/>
      <c r="AH35" s="692"/>
      <c r="AI35" s="692"/>
      <c r="AJ35" s="692"/>
      <c r="AK35" s="692"/>
      <c r="AL35" s="667">
        <v>0.1</v>
      </c>
      <c r="AM35" s="668"/>
      <c r="AN35" s="668"/>
      <c r="AO35" s="693"/>
      <c r="AP35" s="218"/>
      <c r="AQ35" s="723" t="s">
        <v>281</v>
      </c>
      <c r="AR35" s="724"/>
      <c r="AS35" s="724"/>
      <c r="AT35" s="724"/>
      <c r="AU35" s="724"/>
      <c r="AV35" s="724"/>
      <c r="AW35" s="724"/>
      <c r="AX35" s="724"/>
      <c r="AY35" s="724"/>
      <c r="AZ35" s="724"/>
      <c r="BA35" s="724"/>
      <c r="BB35" s="724"/>
      <c r="BC35" s="724"/>
      <c r="BD35" s="724"/>
      <c r="BE35" s="724"/>
      <c r="BF35" s="725"/>
      <c r="BG35" s="723" t="s">
        <v>282</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581</v>
      </c>
      <c r="CE35" s="703"/>
      <c r="CF35" s="703"/>
      <c r="CG35" s="703"/>
      <c r="CH35" s="703"/>
      <c r="CI35" s="703"/>
      <c r="CJ35" s="703"/>
      <c r="CK35" s="703"/>
      <c r="CL35" s="703"/>
      <c r="CM35" s="703"/>
      <c r="CN35" s="703"/>
      <c r="CO35" s="703"/>
      <c r="CP35" s="703"/>
      <c r="CQ35" s="704"/>
      <c r="CR35" s="664">
        <v>377654</v>
      </c>
      <c r="CS35" s="675"/>
      <c r="CT35" s="675"/>
      <c r="CU35" s="675"/>
      <c r="CV35" s="675"/>
      <c r="CW35" s="675"/>
      <c r="CX35" s="675"/>
      <c r="CY35" s="676"/>
      <c r="CZ35" s="667">
        <v>1.3</v>
      </c>
      <c r="DA35" s="677"/>
      <c r="DB35" s="677"/>
      <c r="DC35" s="678"/>
      <c r="DD35" s="670">
        <v>308014</v>
      </c>
      <c r="DE35" s="675"/>
      <c r="DF35" s="675"/>
      <c r="DG35" s="675"/>
      <c r="DH35" s="675"/>
      <c r="DI35" s="675"/>
      <c r="DJ35" s="675"/>
      <c r="DK35" s="676"/>
      <c r="DL35" s="670">
        <v>307273</v>
      </c>
      <c r="DM35" s="675"/>
      <c r="DN35" s="675"/>
      <c r="DO35" s="675"/>
      <c r="DP35" s="675"/>
      <c r="DQ35" s="675"/>
      <c r="DR35" s="675"/>
      <c r="DS35" s="675"/>
      <c r="DT35" s="675"/>
      <c r="DU35" s="675"/>
      <c r="DV35" s="676"/>
      <c r="DW35" s="667">
        <v>2.1</v>
      </c>
      <c r="DX35" s="677"/>
      <c r="DY35" s="677"/>
      <c r="DZ35" s="677"/>
      <c r="EA35" s="677"/>
      <c r="EB35" s="677"/>
      <c r="EC35" s="698"/>
    </row>
    <row r="36" spans="2:133" ht="11.25" customHeight="1">
      <c r="B36" s="661" t="s">
        <v>283</v>
      </c>
      <c r="C36" s="662"/>
      <c r="D36" s="662"/>
      <c r="E36" s="662"/>
      <c r="F36" s="662"/>
      <c r="G36" s="662"/>
      <c r="H36" s="662"/>
      <c r="I36" s="662"/>
      <c r="J36" s="662"/>
      <c r="K36" s="662"/>
      <c r="L36" s="662"/>
      <c r="M36" s="662"/>
      <c r="N36" s="662"/>
      <c r="O36" s="662"/>
      <c r="P36" s="662"/>
      <c r="Q36" s="663"/>
      <c r="R36" s="664">
        <v>183118</v>
      </c>
      <c r="S36" s="665"/>
      <c r="T36" s="665"/>
      <c r="U36" s="665"/>
      <c r="V36" s="665"/>
      <c r="W36" s="665"/>
      <c r="X36" s="665"/>
      <c r="Y36" s="666"/>
      <c r="Z36" s="691">
        <v>0.6</v>
      </c>
      <c r="AA36" s="691"/>
      <c r="AB36" s="691"/>
      <c r="AC36" s="691"/>
      <c r="AD36" s="692" t="s">
        <v>138</v>
      </c>
      <c r="AE36" s="692"/>
      <c r="AF36" s="692"/>
      <c r="AG36" s="692"/>
      <c r="AH36" s="692"/>
      <c r="AI36" s="692"/>
      <c r="AJ36" s="692"/>
      <c r="AK36" s="692"/>
      <c r="AL36" s="667" t="s">
        <v>138</v>
      </c>
      <c r="AM36" s="668"/>
      <c r="AN36" s="668"/>
      <c r="AO36" s="693"/>
      <c r="AP36" s="218"/>
      <c r="AQ36" s="714" t="s">
        <v>582</v>
      </c>
      <c r="AR36" s="715"/>
      <c r="AS36" s="715"/>
      <c r="AT36" s="715"/>
      <c r="AU36" s="715"/>
      <c r="AV36" s="715"/>
      <c r="AW36" s="715"/>
      <c r="AX36" s="715"/>
      <c r="AY36" s="716"/>
      <c r="AZ36" s="717">
        <v>3701726</v>
      </c>
      <c r="BA36" s="718"/>
      <c r="BB36" s="718"/>
      <c r="BC36" s="718"/>
      <c r="BD36" s="718"/>
      <c r="BE36" s="718"/>
      <c r="BF36" s="719"/>
      <c r="BG36" s="720" t="s">
        <v>284</v>
      </c>
      <c r="BH36" s="721"/>
      <c r="BI36" s="721"/>
      <c r="BJ36" s="721"/>
      <c r="BK36" s="721"/>
      <c r="BL36" s="721"/>
      <c r="BM36" s="721"/>
      <c r="BN36" s="721"/>
      <c r="BO36" s="721"/>
      <c r="BP36" s="721"/>
      <c r="BQ36" s="721"/>
      <c r="BR36" s="721"/>
      <c r="BS36" s="721"/>
      <c r="BT36" s="721"/>
      <c r="BU36" s="722"/>
      <c r="BV36" s="717">
        <v>235450</v>
      </c>
      <c r="BW36" s="718"/>
      <c r="BX36" s="718"/>
      <c r="BY36" s="718"/>
      <c r="BZ36" s="718"/>
      <c r="CA36" s="718"/>
      <c r="CB36" s="719"/>
      <c r="CD36" s="706" t="s">
        <v>285</v>
      </c>
      <c r="CE36" s="703"/>
      <c r="CF36" s="703"/>
      <c r="CG36" s="703"/>
      <c r="CH36" s="703"/>
      <c r="CI36" s="703"/>
      <c r="CJ36" s="703"/>
      <c r="CK36" s="703"/>
      <c r="CL36" s="703"/>
      <c r="CM36" s="703"/>
      <c r="CN36" s="703"/>
      <c r="CO36" s="703"/>
      <c r="CP36" s="703"/>
      <c r="CQ36" s="704"/>
      <c r="CR36" s="664">
        <v>1950895</v>
      </c>
      <c r="CS36" s="665"/>
      <c r="CT36" s="665"/>
      <c r="CU36" s="665"/>
      <c r="CV36" s="665"/>
      <c r="CW36" s="665"/>
      <c r="CX36" s="665"/>
      <c r="CY36" s="666"/>
      <c r="CZ36" s="667">
        <v>6.6</v>
      </c>
      <c r="DA36" s="677"/>
      <c r="DB36" s="677"/>
      <c r="DC36" s="678"/>
      <c r="DD36" s="670">
        <v>1670913</v>
      </c>
      <c r="DE36" s="665"/>
      <c r="DF36" s="665"/>
      <c r="DG36" s="665"/>
      <c r="DH36" s="665"/>
      <c r="DI36" s="665"/>
      <c r="DJ36" s="665"/>
      <c r="DK36" s="666"/>
      <c r="DL36" s="670">
        <v>918518</v>
      </c>
      <c r="DM36" s="665"/>
      <c r="DN36" s="665"/>
      <c r="DO36" s="665"/>
      <c r="DP36" s="665"/>
      <c r="DQ36" s="665"/>
      <c r="DR36" s="665"/>
      <c r="DS36" s="665"/>
      <c r="DT36" s="665"/>
      <c r="DU36" s="665"/>
      <c r="DV36" s="666"/>
      <c r="DW36" s="667">
        <v>6.4</v>
      </c>
      <c r="DX36" s="677"/>
      <c r="DY36" s="677"/>
      <c r="DZ36" s="677"/>
      <c r="EA36" s="677"/>
      <c r="EB36" s="677"/>
      <c r="EC36" s="698"/>
    </row>
    <row r="37" spans="2:133" ht="11.25" customHeight="1">
      <c r="B37" s="661" t="s">
        <v>286</v>
      </c>
      <c r="C37" s="662"/>
      <c r="D37" s="662"/>
      <c r="E37" s="662"/>
      <c r="F37" s="662"/>
      <c r="G37" s="662"/>
      <c r="H37" s="662"/>
      <c r="I37" s="662"/>
      <c r="J37" s="662"/>
      <c r="K37" s="662"/>
      <c r="L37" s="662"/>
      <c r="M37" s="662"/>
      <c r="N37" s="662"/>
      <c r="O37" s="662"/>
      <c r="P37" s="662"/>
      <c r="Q37" s="663"/>
      <c r="R37" s="664">
        <v>95242</v>
      </c>
      <c r="S37" s="665"/>
      <c r="T37" s="665"/>
      <c r="U37" s="665"/>
      <c r="V37" s="665"/>
      <c r="W37" s="665"/>
      <c r="X37" s="665"/>
      <c r="Y37" s="666"/>
      <c r="Z37" s="691">
        <v>0.3</v>
      </c>
      <c r="AA37" s="691"/>
      <c r="AB37" s="691"/>
      <c r="AC37" s="691"/>
      <c r="AD37" s="692" t="s">
        <v>542</v>
      </c>
      <c r="AE37" s="692"/>
      <c r="AF37" s="692"/>
      <c r="AG37" s="692"/>
      <c r="AH37" s="692"/>
      <c r="AI37" s="692"/>
      <c r="AJ37" s="692"/>
      <c r="AK37" s="692"/>
      <c r="AL37" s="667" t="s">
        <v>542</v>
      </c>
      <c r="AM37" s="668"/>
      <c r="AN37" s="668"/>
      <c r="AO37" s="693"/>
      <c r="AQ37" s="699" t="s">
        <v>287</v>
      </c>
      <c r="AR37" s="700"/>
      <c r="AS37" s="700"/>
      <c r="AT37" s="700"/>
      <c r="AU37" s="700"/>
      <c r="AV37" s="700"/>
      <c r="AW37" s="700"/>
      <c r="AX37" s="700"/>
      <c r="AY37" s="701"/>
      <c r="AZ37" s="664">
        <v>948883</v>
      </c>
      <c r="BA37" s="665"/>
      <c r="BB37" s="665"/>
      <c r="BC37" s="665"/>
      <c r="BD37" s="675"/>
      <c r="BE37" s="675"/>
      <c r="BF37" s="702"/>
      <c r="BG37" s="706" t="s">
        <v>288</v>
      </c>
      <c r="BH37" s="703"/>
      <c r="BI37" s="703"/>
      <c r="BJ37" s="703"/>
      <c r="BK37" s="703"/>
      <c r="BL37" s="703"/>
      <c r="BM37" s="703"/>
      <c r="BN37" s="703"/>
      <c r="BO37" s="703"/>
      <c r="BP37" s="703"/>
      <c r="BQ37" s="703"/>
      <c r="BR37" s="703"/>
      <c r="BS37" s="703"/>
      <c r="BT37" s="703"/>
      <c r="BU37" s="704"/>
      <c r="BV37" s="664">
        <v>124901</v>
      </c>
      <c r="BW37" s="665"/>
      <c r="BX37" s="665"/>
      <c r="BY37" s="665"/>
      <c r="BZ37" s="665"/>
      <c r="CA37" s="665"/>
      <c r="CB37" s="705"/>
      <c r="CD37" s="706" t="s">
        <v>583</v>
      </c>
      <c r="CE37" s="703"/>
      <c r="CF37" s="703"/>
      <c r="CG37" s="703"/>
      <c r="CH37" s="703"/>
      <c r="CI37" s="703"/>
      <c r="CJ37" s="703"/>
      <c r="CK37" s="703"/>
      <c r="CL37" s="703"/>
      <c r="CM37" s="703"/>
      <c r="CN37" s="703"/>
      <c r="CO37" s="703"/>
      <c r="CP37" s="703"/>
      <c r="CQ37" s="704"/>
      <c r="CR37" s="664">
        <v>31285</v>
      </c>
      <c r="CS37" s="675"/>
      <c r="CT37" s="675"/>
      <c r="CU37" s="675"/>
      <c r="CV37" s="675"/>
      <c r="CW37" s="675"/>
      <c r="CX37" s="675"/>
      <c r="CY37" s="676"/>
      <c r="CZ37" s="667">
        <v>0.1</v>
      </c>
      <c r="DA37" s="677"/>
      <c r="DB37" s="677"/>
      <c r="DC37" s="678"/>
      <c r="DD37" s="670">
        <v>31285</v>
      </c>
      <c r="DE37" s="675"/>
      <c r="DF37" s="675"/>
      <c r="DG37" s="675"/>
      <c r="DH37" s="675"/>
      <c r="DI37" s="675"/>
      <c r="DJ37" s="675"/>
      <c r="DK37" s="676"/>
      <c r="DL37" s="670">
        <v>31285</v>
      </c>
      <c r="DM37" s="675"/>
      <c r="DN37" s="675"/>
      <c r="DO37" s="675"/>
      <c r="DP37" s="675"/>
      <c r="DQ37" s="675"/>
      <c r="DR37" s="675"/>
      <c r="DS37" s="675"/>
      <c r="DT37" s="675"/>
      <c r="DU37" s="675"/>
      <c r="DV37" s="676"/>
      <c r="DW37" s="667">
        <v>0.2</v>
      </c>
      <c r="DX37" s="677"/>
      <c r="DY37" s="677"/>
      <c r="DZ37" s="677"/>
      <c r="EA37" s="677"/>
      <c r="EB37" s="677"/>
      <c r="EC37" s="698"/>
    </row>
    <row r="38" spans="2:133" ht="11.25" customHeight="1">
      <c r="B38" s="661" t="s">
        <v>289</v>
      </c>
      <c r="C38" s="662"/>
      <c r="D38" s="662"/>
      <c r="E38" s="662"/>
      <c r="F38" s="662"/>
      <c r="G38" s="662"/>
      <c r="H38" s="662"/>
      <c r="I38" s="662"/>
      <c r="J38" s="662"/>
      <c r="K38" s="662"/>
      <c r="L38" s="662"/>
      <c r="M38" s="662"/>
      <c r="N38" s="662"/>
      <c r="O38" s="662"/>
      <c r="P38" s="662"/>
      <c r="Q38" s="663"/>
      <c r="R38" s="664">
        <v>1689151</v>
      </c>
      <c r="S38" s="665"/>
      <c r="T38" s="665"/>
      <c r="U38" s="665"/>
      <c r="V38" s="665"/>
      <c r="W38" s="665"/>
      <c r="X38" s="665"/>
      <c r="Y38" s="666"/>
      <c r="Z38" s="691">
        <v>5.3</v>
      </c>
      <c r="AA38" s="691"/>
      <c r="AB38" s="691"/>
      <c r="AC38" s="691"/>
      <c r="AD38" s="692" t="s">
        <v>138</v>
      </c>
      <c r="AE38" s="692"/>
      <c r="AF38" s="692"/>
      <c r="AG38" s="692"/>
      <c r="AH38" s="692"/>
      <c r="AI38" s="692"/>
      <c r="AJ38" s="692"/>
      <c r="AK38" s="692"/>
      <c r="AL38" s="667" t="s">
        <v>546</v>
      </c>
      <c r="AM38" s="668"/>
      <c r="AN38" s="668"/>
      <c r="AO38" s="693"/>
      <c r="AQ38" s="699" t="s">
        <v>584</v>
      </c>
      <c r="AR38" s="700"/>
      <c r="AS38" s="700"/>
      <c r="AT38" s="700"/>
      <c r="AU38" s="700"/>
      <c r="AV38" s="700"/>
      <c r="AW38" s="700"/>
      <c r="AX38" s="700"/>
      <c r="AY38" s="701"/>
      <c r="AZ38" s="664">
        <v>17776</v>
      </c>
      <c r="BA38" s="665"/>
      <c r="BB38" s="665"/>
      <c r="BC38" s="665"/>
      <c r="BD38" s="675"/>
      <c r="BE38" s="675"/>
      <c r="BF38" s="702"/>
      <c r="BG38" s="706" t="s">
        <v>290</v>
      </c>
      <c r="BH38" s="703"/>
      <c r="BI38" s="703"/>
      <c r="BJ38" s="703"/>
      <c r="BK38" s="703"/>
      <c r="BL38" s="703"/>
      <c r="BM38" s="703"/>
      <c r="BN38" s="703"/>
      <c r="BO38" s="703"/>
      <c r="BP38" s="703"/>
      <c r="BQ38" s="703"/>
      <c r="BR38" s="703"/>
      <c r="BS38" s="703"/>
      <c r="BT38" s="703"/>
      <c r="BU38" s="704"/>
      <c r="BV38" s="664">
        <v>7394</v>
      </c>
      <c r="BW38" s="665"/>
      <c r="BX38" s="665"/>
      <c r="BY38" s="665"/>
      <c r="BZ38" s="665"/>
      <c r="CA38" s="665"/>
      <c r="CB38" s="705"/>
      <c r="CD38" s="706" t="s">
        <v>585</v>
      </c>
      <c r="CE38" s="703"/>
      <c r="CF38" s="703"/>
      <c r="CG38" s="703"/>
      <c r="CH38" s="703"/>
      <c r="CI38" s="703"/>
      <c r="CJ38" s="703"/>
      <c r="CK38" s="703"/>
      <c r="CL38" s="703"/>
      <c r="CM38" s="703"/>
      <c r="CN38" s="703"/>
      <c r="CO38" s="703"/>
      <c r="CP38" s="703"/>
      <c r="CQ38" s="704"/>
      <c r="CR38" s="664">
        <v>2740243</v>
      </c>
      <c r="CS38" s="665"/>
      <c r="CT38" s="665"/>
      <c r="CU38" s="665"/>
      <c r="CV38" s="665"/>
      <c r="CW38" s="665"/>
      <c r="CX38" s="665"/>
      <c r="CY38" s="666"/>
      <c r="CZ38" s="667">
        <v>9.3000000000000007</v>
      </c>
      <c r="DA38" s="677"/>
      <c r="DB38" s="677"/>
      <c r="DC38" s="678"/>
      <c r="DD38" s="670">
        <v>2164723</v>
      </c>
      <c r="DE38" s="665"/>
      <c r="DF38" s="665"/>
      <c r="DG38" s="665"/>
      <c r="DH38" s="665"/>
      <c r="DI38" s="665"/>
      <c r="DJ38" s="665"/>
      <c r="DK38" s="666"/>
      <c r="DL38" s="670">
        <v>2021284</v>
      </c>
      <c r="DM38" s="665"/>
      <c r="DN38" s="665"/>
      <c r="DO38" s="665"/>
      <c r="DP38" s="665"/>
      <c r="DQ38" s="665"/>
      <c r="DR38" s="665"/>
      <c r="DS38" s="665"/>
      <c r="DT38" s="665"/>
      <c r="DU38" s="665"/>
      <c r="DV38" s="666"/>
      <c r="DW38" s="667">
        <v>14</v>
      </c>
      <c r="DX38" s="677"/>
      <c r="DY38" s="677"/>
      <c r="DZ38" s="677"/>
      <c r="EA38" s="677"/>
      <c r="EB38" s="677"/>
      <c r="EC38" s="698"/>
    </row>
    <row r="39" spans="2:133" ht="11.25" customHeight="1">
      <c r="B39" s="661" t="s">
        <v>291</v>
      </c>
      <c r="C39" s="662"/>
      <c r="D39" s="662"/>
      <c r="E39" s="662"/>
      <c r="F39" s="662"/>
      <c r="G39" s="662"/>
      <c r="H39" s="662"/>
      <c r="I39" s="662"/>
      <c r="J39" s="662"/>
      <c r="K39" s="662"/>
      <c r="L39" s="662"/>
      <c r="M39" s="662"/>
      <c r="N39" s="662"/>
      <c r="O39" s="662"/>
      <c r="P39" s="662"/>
      <c r="Q39" s="663"/>
      <c r="R39" s="664">
        <v>509837</v>
      </c>
      <c r="S39" s="665"/>
      <c r="T39" s="665"/>
      <c r="U39" s="665"/>
      <c r="V39" s="665"/>
      <c r="W39" s="665"/>
      <c r="X39" s="665"/>
      <c r="Y39" s="666"/>
      <c r="Z39" s="691">
        <v>1.6</v>
      </c>
      <c r="AA39" s="691"/>
      <c r="AB39" s="691"/>
      <c r="AC39" s="691"/>
      <c r="AD39" s="692" t="s">
        <v>138</v>
      </c>
      <c r="AE39" s="692"/>
      <c r="AF39" s="692"/>
      <c r="AG39" s="692"/>
      <c r="AH39" s="692"/>
      <c r="AI39" s="692"/>
      <c r="AJ39" s="692"/>
      <c r="AK39" s="692"/>
      <c r="AL39" s="667" t="s">
        <v>542</v>
      </c>
      <c r="AM39" s="668"/>
      <c r="AN39" s="668"/>
      <c r="AO39" s="693"/>
      <c r="AQ39" s="699" t="s">
        <v>586</v>
      </c>
      <c r="AR39" s="700"/>
      <c r="AS39" s="700"/>
      <c r="AT39" s="700"/>
      <c r="AU39" s="700"/>
      <c r="AV39" s="700"/>
      <c r="AW39" s="700"/>
      <c r="AX39" s="700"/>
      <c r="AY39" s="701"/>
      <c r="AZ39" s="664">
        <v>12600</v>
      </c>
      <c r="BA39" s="665"/>
      <c r="BB39" s="665"/>
      <c r="BC39" s="665"/>
      <c r="BD39" s="675"/>
      <c r="BE39" s="675"/>
      <c r="BF39" s="702"/>
      <c r="BG39" s="706" t="s">
        <v>292</v>
      </c>
      <c r="BH39" s="703"/>
      <c r="BI39" s="703"/>
      <c r="BJ39" s="703"/>
      <c r="BK39" s="703"/>
      <c r="BL39" s="703"/>
      <c r="BM39" s="703"/>
      <c r="BN39" s="703"/>
      <c r="BO39" s="703"/>
      <c r="BP39" s="703"/>
      <c r="BQ39" s="703"/>
      <c r="BR39" s="703"/>
      <c r="BS39" s="703"/>
      <c r="BT39" s="703"/>
      <c r="BU39" s="704"/>
      <c r="BV39" s="664">
        <v>11298</v>
      </c>
      <c r="BW39" s="665"/>
      <c r="BX39" s="665"/>
      <c r="BY39" s="665"/>
      <c r="BZ39" s="665"/>
      <c r="CA39" s="665"/>
      <c r="CB39" s="705"/>
      <c r="CD39" s="706" t="s">
        <v>587</v>
      </c>
      <c r="CE39" s="703"/>
      <c r="CF39" s="703"/>
      <c r="CG39" s="703"/>
      <c r="CH39" s="703"/>
      <c r="CI39" s="703"/>
      <c r="CJ39" s="703"/>
      <c r="CK39" s="703"/>
      <c r="CL39" s="703"/>
      <c r="CM39" s="703"/>
      <c r="CN39" s="703"/>
      <c r="CO39" s="703"/>
      <c r="CP39" s="703"/>
      <c r="CQ39" s="704"/>
      <c r="CR39" s="664">
        <v>321906</v>
      </c>
      <c r="CS39" s="675"/>
      <c r="CT39" s="675"/>
      <c r="CU39" s="675"/>
      <c r="CV39" s="675"/>
      <c r="CW39" s="675"/>
      <c r="CX39" s="675"/>
      <c r="CY39" s="676"/>
      <c r="CZ39" s="667">
        <v>1.1000000000000001</v>
      </c>
      <c r="DA39" s="677"/>
      <c r="DB39" s="677"/>
      <c r="DC39" s="678"/>
      <c r="DD39" s="670">
        <v>266046</v>
      </c>
      <c r="DE39" s="675"/>
      <c r="DF39" s="675"/>
      <c r="DG39" s="675"/>
      <c r="DH39" s="675"/>
      <c r="DI39" s="675"/>
      <c r="DJ39" s="675"/>
      <c r="DK39" s="676"/>
      <c r="DL39" s="670" t="s">
        <v>138</v>
      </c>
      <c r="DM39" s="675"/>
      <c r="DN39" s="675"/>
      <c r="DO39" s="675"/>
      <c r="DP39" s="675"/>
      <c r="DQ39" s="675"/>
      <c r="DR39" s="675"/>
      <c r="DS39" s="675"/>
      <c r="DT39" s="675"/>
      <c r="DU39" s="675"/>
      <c r="DV39" s="676"/>
      <c r="DW39" s="667" t="s">
        <v>542</v>
      </c>
      <c r="DX39" s="677"/>
      <c r="DY39" s="677"/>
      <c r="DZ39" s="677"/>
      <c r="EA39" s="677"/>
      <c r="EB39" s="677"/>
      <c r="EC39" s="698"/>
    </row>
    <row r="40" spans="2:133" ht="11.25" customHeight="1">
      <c r="B40" s="661" t="s">
        <v>293</v>
      </c>
      <c r="C40" s="662"/>
      <c r="D40" s="662"/>
      <c r="E40" s="662"/>
      <c r="F40" s="662"/>
      <c r="G40" s="662"/>
      <c r="H40" s="662"/>
      <c r="I40" s="662"/>
      <c r="J40" s="662"/>
      <c r="K40" s="662"/>
      <c r="L40" s="662"/>
      <c r="M40" s="662"/>
      <c r="N40" s="662"/>
      <c r="O40" s="662"/>
      <c r="P40" s="662"/>
      <c r="Q40" s="663"/>
      <c r="R40" s="664">
        <v>2561946</v>
      </c>
      <c r="S40" s="665"/>
      <c r="T40" s="665"/>
      <c r="U40" s="665"/>
      <c r="V40" s="665"/>
      <c r="W40" s="665"/>
      <c r="X40" s="665"/>
      <c r="Y40" s="666"/>
      <c r="Z40" s="691">
        <v>8.1</v>
      </c>
      <c r="AA40" s="691"/>
      <c r="AB40" s="691"/>
      <c r="AC40" s="691"/>
      <c r="AD40" s="692" t="s">
        <v>138</v>
      </c>
      <c r="AE40" s="692"/>
      <c r="AF40" s="692"/>
      <c r="AG40" s="692"/>
      <c r="AH40" s="692"/>
      <c r="AI40" s="692"/>
      <c r="AJ40" s="692"/>
      <c r="AK40" s="692"/>
      <c r="AL40" s="667" t="s">
        <v>138</v>
      </c>
      <c r="AM40" s="668"/>
      <c r="AN40" s="668"/>
      <c r="AO40" s="693"/>
      <c r="AQ40" s="699" t="s">
        <v>588</v>
      </c>
      <c r="AR40" s="700"/>
      <c r="AS40" s="700"/>
      <c r="AT40" s="700"/>
      <c r="AU40" s="700"/>
      <c r="AV40" s="700"/>
      <c r="AW40" s="700"/>
      <c r="AX40" s="700"/>
      <c r="AY40" s="701"/>
      <c r="AZ40" s="664" t="s">
        <v>138</v>
      </c>
      <c r="BA40" s="665"/>
      <c r="BB40" s="665"/>
      <c r="BC40" s="665"/>
      <c r="BD40" s="675"/>
      <c r="BE40" s="675"/>
      <c r="BF40" s="702"/>
      <c r="BG40" s="707" t="s">
        <v>589</v>
      </c>
      <c r="BH40" s="708"/>
      <c r="BI40" s="708"/>
      <c r="BJ40" s="708"/>
      <c r="BK40" s="708"/>
      <c r="BL40" s="364"/>
      <c r="BM40" s="703" t="s">
        <v>590</v>
      </c>
      <c r="BN40" s="703"/>
      <c r="BO40" s="703"/>
      <c r="BP40" s="703"/>
      <c r="BQ40" s="703"/>
      <c r="BR40" s="703"/>
      <c r="BS40" s="703"/>
      <c r="BT40" s="703"/>
      <c r="BU40" s="704"/>
      <c r="BV40" s="664">
        <v>86</v>
      </c>
      <c r="BW40" s="665"/>
      <c r="BX40" s="665"/>
      <c r="BY40" s="665"/>
      <c r="BZ40" s="665"/>
      <c r="CA40" s="665"/>
      <c r="CB40" s="705"/>
      <c r="CD40" s="706" t="s">
        <v>591</v>
      </c>
      <c r="CE40" s="703"/>
      <c r="CF40" s="703"/>
      <c r="CG40" s="703"/>
      <c r="CH40" s="703"/>
      <c r="CI40" s="703"/>
      <c r="CJ40" s="703"/>
      <c r="CK40" s="703"/>
      <c r="CL40" s="703"/>
      <c r="CM40" s="703"/>
      <c r="CN40" s="703"/>
      <c r="CO40" s="703"/>
      <c r="CP40" s="703"/>
      <c r="CQ40" s="704"/>
      <c r="CR40" s="664">
        <v>10000</v>
      </c>
      <c r="CS40" s="665"/>
      <c r="CT40" s="665"/>
      <c r="CU40" s="665"/>
      <c r="CV40" s="665"/>
      <c r="CW40" s="665"/>
      <c r="CX40" s="665"/>
      <c r="CY40" s="666"/>
      <c r="CZ40" s="667">
        <v>0</v>
      </c>
      <c r="DA40" s="677"/>
      <c r="DB40" s="677"/>
      <c r="DC40" s="678"/>
      <c r="DD40" s="670" t="s">
        <v>138</v>
      </c>
      <c r="DE40" s="665"/>
      <c r="DF40" s="665"/>
      <c r="DG40" s="665"/>
      <c r="DH40" s="665"/>
      <c r="DI40" s="665"/>
      <c r="DJ40" s="665"/>
      <c r="DK40" s="666"/>
      <c r="DL40" s="670" t="s">
        <v>546</v>
      </c>
      <c r="DM40" s="665"/>
      <c r="DN40" s="665"/>
      <c r="DO40" s="665"/>
      <c r="DP40" s="665"/>
      <c r="DQ40" s="665"/>
      <c r="DR40" s="665"/>
      <c r="DS40" s="665"/>
      <c r="DT40" s="665"/>
      <c r="DU40" s="665"/>
      <c r="DV40" s="666"/>
      <c r="DW40" s="667" t="s">
        <v>542</v>
      </c>
      <c r="DX40" s="677"/>
      <c r="DY40" s="677"/>
      <c r="DZ40" s="677"/>
      <c r="EA40" s="677"/>
      <c r="EB40" s="677"/>
      <c r="EC40" s="698"/>
    </row>
    <row r="41" spans="2:133" ht="11.25" customHeight="1">
      <c r="B41" s="661" t="s">
        <v>294</v>
      </c>
      <c r="C41" s="662"/>
      <c r="D41" s="662"/>
      <c r="E41" s="662"/>
      <c r="F41" s="662"/>
      <c r="G41" s="662"/>
      <c r="H41" s="662"/>
      <c r="I41" s="662"/>
      <c r="J41" s="662"/>
      <c r="K41" s="662"/>
      <c r="L41" s="662"/>
      <c r="M41" s="662"/>
      <c r="N41" s="662"/>
      <c r="O41" s="662"/>
      <c r="P41" s="662"/>
      <c r="Q41" s="663"/>
      <c r="R41" s="664" t="s">
        <v>138</v>
      </c>
      <c r="S41" s="665"/>
      <c r="T41" s="665"/>
      <c r="U41" s="665"/>
      <c r="V41" s="665"/>
      <c r="W41" s="665"/>
      <c r="X41" s="665"/>
      <c r="Y41" s="666"/>
      <c r="Z41" s="691" t="s">
        <v>542</v>
      </c>
      <c r="AA41" s="691"/>
      <c r="AB41" s="691"/>
      <c r="AC41" s="691"/>
      <c r="AD41" s="692" t="s">
        <v>138</v>
      </c>
      <c r="AE41" s="692"/>
      <c r="AF41" s="692"/>
      <c r="AG41" s="692"/>
      <c r="AH41" s="692"/>
      <c r="AI41" s="692"/>
      <c r="AJ41" s="692"/>
      <c r="AK41" s="692"/>
      <c r="AL41" s="667" t="s">
        <v>138</v>
      </c>
      <c r="AM41" s="668"/>
      <c r="AN41" s="668"/>
      <c r="AO41" s="693"/>
      <c r="AQ41" s="699" t="s">
        <v>592</v>
      </c>
      <c r="AR41" s="700"/>
      <c r="AS41" s="700"/>
      <c r="AT41" s="700"/>
      <c r="AU41" s="700"/>
      <c r="AV41" s="700"/>
      <c r="AW41" s="700"/>
      <c r="AX41" s="700"/>
      <c r="AY41" s="701"/>
      <c r="AZ41" s="664">
        <v>620864</v>
      </c>
      <c r="BA41" s="665"/>
      <c r="BB41" s="665"/>
      <c r="BC41" s="665"/>
      <c r="BD41" s="675"/>
      <c r="BE41" s="675"/>
      <c r="BF41" s="702"/>
      <c r="BG41" s="707"/>
      <c r="BH41" s="708"/>
      <c r="BI41" s="708"/>
      <c r="BJ41" s="708"/>
      <c r="BK41" s="708"/>
      <c r="BL41" s="364"/>
      <c r="BM41" s="703" t="s">
        <v>593</v>
      </c>
      <c r="BN41" s="703"/>
      <c r="BO41" s="703"/>
      <c r="BP41" s="703"/>
      <c r="BQ41" s="703"/>
      <c r="BR41" s="703"/>
      <c r="BS41" s="703"/>
      <c r="BT41" s="703"/>
      <c r="BU41" s="704"/>
      <c r="BV41" s="664" t="s">
        <v>138</v>
      </c>
      <c r="BW41" s="665"/>
      <c r="BX41" s="665"/>
      <c r="BY41" s="665"/>
      <c r="BZ41" s="665"/>
      <c r="CA41" s="665"/>
      <c r="CB41" s="705"/>
      <c r="CD41" s="706" t="s">
        <v>594</v>
      </c>
      <c r="CE41" s="703"/>
      <c r="CF41" s="703"/>
      <c r="CG41" s="703"/>
      <c r="CH41" s="703"/>
      <c r="CI41" s="703"/>
      <c r="CJ41" s="703"/>
      <c r="CK41" s="703"/>
      <c r="CL41" s="703"/>
      <c r="CM41" s="703"/>
      <c r="CN41" s="703"/>
      <c r="CO41" s="703"/>
      <c r="CP41" s="703"/>
      <c r="CQ41" s="704"/>
      <c r="CR41" s="664" t="s">
        <v>138</v>
      </c>
      <c r="CS41" s="675"/>
      <c r="CT41" s="675"/>
      <c r="CU41" s="675"/>
      <c r="CV41" s="675"/>
      <c r="CW41" s="675"/>
      <c r="CX41" s="675"/>
      <c r="CY41" s="676"/>
      <c r="CZ41" s="667" t="s">
        <v>138</v>
      </c>
      <c r="DA41" s="677"/>
      <c r="DB41" s="677"/>
      <c r="DC41" s="678"/>
      <c r="DD41" s="670" t="s">
        <v>138</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c r="B42" s="661" t="s">
        <v>595</v>
      </c>
      <c r="C42" s="662"/>
      <c r="D42" s="662"/>
      <c r="E42" s="662"/>
      <c r="F42" s="662"/>
      <c r="G42" s="662"/>
      <c r="H42" s="662"/>
      <c r="I42" s="662"/>
      <c r="J42" s="662"/>
      <c r="K42" s="662"/>
      <c r="L42" s="662"/>
      <c r="M42" s="662"/>
      <c r="N42" s="662"/>
      <c r="O42" s="662"/>
      <c r="P42" s="662"/>
      <c r="Q42" s="663"/>
      <c r="R42" s="664" t="s">
        <v>542</v>
      </c>
      <c r="S42" s="665"/>
      <c r="T42" s="665"/>
      <c r="U42" s="665"/>
      <c r="V42" s="665"/>
      <c r="W42" s="665"/>
      <c r="X42" s="665"/>
      <c r="Y42" s="666"/>
      <c r="Z42" s="691" t="s">
        <v>138</v>
      </c>
      <c r="AA42" s="691"/>
      <c r="AB42" s="691"/>
      <c r="AC42" s="691"/>
      <c r="AD42" s="692" t="s">
        <v>138</v>
      </c>
      <c r="AE42" s="692"/>
      <c r="AF42" s="692"/>
      <c r="AG42" s="692"/>
      <c r="AH42" s="692"/>
      <c r="AI42" s="692"/>
      <c r="AJ42" s="692"/>
      <c r="AK42" s="692"/>
      <c r="AL42" s="667" t="s">
        <v>138</v>
      </c>
      <c r="AM42" s="668"/>
      <c r="AN42" s="668"/>
      <c r="AO42" s="693"/>
      <c r="AQ42" s="711" t="s">
        <v>596</v>
      </c>
      <c r="AR42" s="712"/>
      <c r="AS42" s="712"/>
      <c r="AT42" s="712"/>
      <c r="AU42" s="712"/>
      <c r="AV42" s="712"/>
      <c r="AW42" s="712"/>
      <c r="AX42" s="712"/>
      <c r="AY42" s="713"/>
      <c r="AZ42" s="644">
        <v>2101603</v>
      </c>
      <c r="BA42" s="679"/>
      <c r="BB42" s="679"/>
      <c r="BC42" s="679"/>
      <c r="BD42" s="645"/>
      <c r="BE42" s="645"/>
      <c r="BF42" s="694"/>
      <c r="BG42" s="709"/>
      <c r="BH42" s="710"/>
      <c r="BI42" s="710"/>
      <c r="BJ42" s="710"/>
      <c r="BK42" s="710"/>
      <c r="BL42" s="365"/>
      <c r="BM42" s="695" t="s">
        <v>597</v>
      </c>
      <c r="BN42" s="695"/>
      <c r="BO42" s="695"/>
      <c r="BP42" s="695"/>
      <c r="BQ42" s="695"/>
      <c r="BR42" s="695"/>
      <c r="BS42" s="695"/>
      <c r="BT42" s="695"/>
      <c r="BU42" s="696"/>
      <c r="BV42" s="644">
        <v>366</v>
      </c>
      <c r="BW42" s="679"/>
      <c r="BX42" s="679"/>
      <c r="BY42" s="679"/>
      <c r="BZ42" s="679"/>
      <c r="CA42" s="679"/>
      <c r="CB42" s="697"/>
      <c r="CD42" s="661" t="s">
        <v>295</v>
      </c>
      <c r="CE42" s="662"/>
      <c r="CF42" s="662"/>
      <c r="CG42" s="662"/>
      <c r="CH42" s="662"/>
      <c r="CI42" s="662"/>
      <c r="CJ42" s="662"/>
      <c r="CK42" s="662"/>
      <c r="CL42" s="662"/>
      <c r="CM42" s="662"/>
      <c r="CN42" s="662"/>
      <c r="CO42" s="662"/>
      <c r="CP42" s="662"/>
      <c r="CQ42" s="663"/>
      <c r="CR42" s="664">
        <v>3947483</v>
      </c>
      <c r="CS42" s="675"/>
      <c r="CT42" s="675"/>
      <c r="CU42" s="675"/>
      <c r="CV42" s="675"/>
      <c r="CW42" s="675"/>
      <c r="CX42" s="675"/>
      <c r="CY42" s="676"/>
      <c r="CZ42" s="667">
        <v>13.4</v>
      </c>
      <c r="DA42" s="677"/>
      <c r="DB42" s="677"/>
      <c r="DC42" s="678"/>
      <c r="DD42" s="670">
        <v>1261855</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c r="B43" s="661" t="s">
        <v>598</v>
      </c>
      <c r="C43" s="662"/>
      <c r="D43" s="662"/>
      <c r="E43" s="662"/>
      <c r="F43" s="662"/>
      <c r="G43" s="662"/>
      <c r="H43" s="662"/>
      <c r="I43" s="662"/>
      <c r="J43" s="662"/>
      <c r="K43" s="662"/>
      <c r="L43" s="662"/>
      <c r="M43" s="662"/>
      <c r="N43" s="662"/>
      <c r="O43" s="662"/>
      <c r="P43" s="662"/>
      <c r="Q43" s="663"/>
      <c r="R43" s="664">
        <v>824950</v>
      </c>
      <c r="S43" s="665"/>
      <c r="T43" s="665"/>
      <c r="U43" s="665"/>
      <c r="V43" s="665"/>
      <c r="W43" s="665"/>
      <c r="X43" s="665"/>
      <c r="Y43" s="666"/>
      <c r="Z43" s="691">
        <v>2.6</v>
      </c>
      <c r="AA43" s="691"/>
      <c r="AB43" s="691"/>
      <c r="AC43" s="691"/>
      <c r="AD43" s="692" t="s">
        <v>546</v>
      </c>
      <c r="AE43" s="692"/>
      <c r="AF43" s="692"/>
      <c r="AG43" s="692"/>
      <c r="AH43" s="692"/>
      <c r="AI43" s="692"/>
      <c r="AJ43" s="692"/>
      <c r="AK43" s="692"/>
      <c r="AL43" s="667" t="s">
        <v>138</v>
      </c>
      <c r="AM43" s="668"/>
      <c r="AN43" s="668"/>
      <c r="AO43" s="693"/>
      <c r="BV43" s="219"/>
      <c r="BW43" s="219"/>
      <c r="BX43" s="219"/>
      <c r="BY43" s="219"/>
      <c r="BZ43" s="219"/>
      <c r="CA43" s="219"/>
      <c r="CB43" s="219"/>
      <c r="CD43" s="661" t="s">
        <v>296</v>
      </c>
      <c r="CE43" s="662"/>
      <c r="CF43" s="662"/>
      <c r="CG43" s="662"/>
      <c r="CH43" s="662"/>
      <c r="CI43" s="662"/>
      <c r="CJ43" s="662"/>
      <c r="CK43" s="662"/>
      <c r="CL43" s="662"/>
      <c r="CM43" s="662"/>
      <c r="CN43" s="662"/>
      <c r="CO43" s="662"/>
      <c r="CP43" s="662"/>
      <c r="CQ43" s="663"/>
      <c r="CR43" s="664">
        <v>102713</v>
      </c>
      <c r="CS43" s="675"/>
      <c r="CT43" s="675"/>
      <c r="CU43" s="675"/>
      <c r="CV43" s="675"/>
      <c r="CW43" s="675"/>
      <c r="CX43" s="675"/>
      <c r="CY43" s="676"/>
      <c r="CZ43" s="667">
        <v>0.3</v>
      </c>
      <c r="DA43" s="677"/>
      <c r="DB43" s="677"/>
      <c r="DC43" s="678"/>
      <c r="DD43" s="670">
        <v>102713</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c r="B44" s="641" t="s">
        <v>599</v>
      </c>
      <c r="C44" s="642"/>
      <c r="D44" s="642"/>
      <c r="E44" s="642"/>
      <c r="F44" s="642"/>
      <c r="G44" s="642"/>
      <c r="H44" s="642"/>
      <c r="I44" s="642"/>
      <c r="J44" s="642"/>
      <c r="K44" s="642"/>
      <c r="L44" s="642"/>
      <c r="M44" s="642"/>
      <c r="N44" s="642"/>
      <c r="O44" s="642"/>
      <c r="P44" s="642"/>
      <c r="Q44" s="643"/>
      <c r="R44" s="644">
        <v>31665200</v>
      </c>
      <c r="S44" s="679"/>
      <c r="T44" s="679"/>
      <c r="U44" s="679"/>
      <c r="V44" s="679"/>
      <c r="W44" s="679"/>
      <c r="X44" s="679"/>
      <c r="Y44" s="680"/>
      <c r="Z44" s="681">
        <v>100</v>
      </c>
      <c r="AA44" s="681"/>
      <c r="AB44" s="681"/>
      <c r="AC44" s="681"/>
      <c r="AD44" s="682">
        <v>13594226</v>
      </c>
      <c r="AE44" s="682"/>
      <c r="AF44" s="682"/>
      <c r="AG44" s="682"/>
      <c r="AH44" s="682"/>
      <c r="AI44" s="682"/>
      <c r="AJ44" s="682"/>
      <c r="AK44" s="682"/>
      <c r="AL44" s="647">
        <v>100</v>
      </c>
      <c r="AM44" s="683"/>
      <c r="AN44" s="683"/>
      <c r="AO44" s="684"/>
      <c r="CD44" s="685" t="s">
        <v>267</v>
      </c>
      <c r="CE44" s="686"/>
      <c r="CF44" s="661" t="s">
        <v>600</v>
      </c>
      <c r="CG44" s="662"/>
      <c r="CH44" s="662"/>
      <c r="CI44" s="662"/>
      <c r="CJ44" s="662"/>
      <c r="CK44" s="662"/>
      <c r="CL44" s="662"/>
      <c r="CM44" s="662"/>
      <c r="CN44" s="662"/>
      <c r="CO44" s="662"/>
      <c r="CP44" s="662"/>
      <c r="CQ44" s="663"/>
      <c r="CR44" s="664">
        <v>3891286</v>
      </c>
      <c r="CS44" s="665"/>
      <c r="CT44" s="665"/>
      <c r="CU44" s="665"/>
      <c r="CV44" s="665"/>
      <c r="CW44" s="665"/>
      <c r="CX44" s="665"/>
      <c r="CY44" s="666"/>
      <c r="CZ44" s="667">
        <v>13.2</v>
      </c>
      <c r="DA44" s="668"/>
      <c r="DB44" s="668"/>
      <c r="DC44" s="669"/>
      <c r="DD44" s="670">
        <v>1247831</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601</v>
      </c>
      <c r="CG45" s="662"/>
      <c r="CH45" s="662"/>
      <c r="CI45" s="662"/>
      <c r="CJ45" s="662"/>
      <c r="CK45" s="662"/>
      <c r="CL45" s="662"/>
      <c r="CM45" s="662"/>
      <c r="CN45" s="662"/>
      <c r="CO45" s="662"/>
      <c r="CP45" s="662"/>
      <c r="CQ45" s="663"/>
      <c r="CR45" s="664">
        <v>1899981</v>
      </c>
      <c r="CS45" s="675"/>
      <c r="CT45" s="675"/>
      <c r="CU45" s="675"/>
      <c r="CV45" s="675"/>
      <c r="CW45" s="675"/>
      <c r="CX45" s="675"/>
      <c r="CY45" s="676"/>
      <c r="CZ45" s="667">
        <v>6.4</v>
      </c>
      <c r="DA45" s="677"/>
      <c r="DB45" s="677"/>
      <c r="DC45" s="678"/>
      <c r="DD45" s="670">
        <v>577474</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c r="B46" s="221" t="s">
        <v>297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602</v>
      </c>
      <c r="CG46" s="662"/>
      <c r="CH46" s="662"/>
      <c r="CI46" s="662"/>
      <c r="CJ46" s="662"/>
      <c r="CK46" s="662"/>
      <c r="CL46" s="662"/>
      <c r="CM46" s="662"/>
      <c r="CN46" s="662"/>
      <c r="CO46" s="662"/>
      <c r="CP46" s="662"/>
      <c r="CQ46" s="663"/>
      <c r="CR46" s="664">
        <v>1839430</v>
      </c>
      <c r="CS46" s="665"/>
      <c r="CT46" s="665"/>
      <c r="CU46" s="665"/>
      <c r="CV46" s="665"/>
      <c r="CW46" s="665"/>
      <c r="CX46" s="665"/>
      <c r="CY46" s="666"/>
      <c r="CZ46" s="667">
        <v>6.2</v>
      </c>
      <c r="DA46" s="668"/>
      <c r="DB46" s="668"/>
      <c r="DC46" s="669"/>
      <c r="DD46" s="670">
        <v>653682</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c r="B47" s="674" t="s">
        <v>298</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603</v>
      </c>
      <c r="CG47" s="662"/>
      <c r="CH47" s="662"/>
      <c r="CI47" s="662"/>
      <c r="CJ47" s="662"/>
      <c r="CK47" s="662"/>
      <c r="CL47" s="662"/>
      <c r="CM47" s="662"/>
      <c r="CN47" s="662"/>
      <c r="CO47" s="662"/>
      <c r="CP47" s="662"/>
      <c r="CQ47" s="663"/>
      <c r="CR47" s="664">
        <v>56197</v>
      </c>
      <c r="CS47" s="675"/>
      <c r="CT47" s="675"/>
      <c r="CU47" s="675"/>
      <c r="CV47" s="675"/>
      <c r="CW47" s="675"/>
      <c r="CX47" s="675"/>
      <c r="CY47" s="676"/>
      <c r="CZ47" s="667">
        <v>0.2</v>
      </c>
      <c r="DA47" s="677"/>
      <c r="DB47" s="677"/>
      <c r="DC47" s="678"/>
      <c r="DD47" s="670">
        <v>14024</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c r="B48" s="660" t="s">
        <v>299</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604</v>
      </c>
      <c r="CG48" s="662"/>
      <c r="CH48" s="662"/>
      <c r="CI48" s="662"/>
      <c r="CJ48" s="662"/>
      <c r="CK48" s="662"/>
      <c r="CL48" s="662"/>
      <c r="CM48" s="662"/>
      <c r="CN48" s="662"/>
      <c r="CO48" s="662"/>
      <c r="CP48" s="662"/>
      <c r="CQ48" s="663"/>
      <c r="CR48" s="664" t="s">
        <v>138</v>
      </c>
      <c r="CS48" s="665"/>
      <c r="CT48" s="665"/>
      <c r="CU48" s="665"/>
      <c r="CV48" s="665"/>
      <c r="CW48" s="665"/>
      <c r="CX48" s="665"/>
      <c r="CY48" s="666"/>
      <c r="CZ48" s="667" t="s">
        <v>542</v>
      </c>
      <c r="DA48" s="668"/>
      <c r="DB48" s="668"/>
      <c r="DC48" s="669"/>
      <c r="DD48" s="670" t="s">
        <v>138</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605</v>
      </c>
      <c r="CE49" s="642"/>
      <c r="CF49" s="642"/>
      <c r="CG49" s="642"/>
      <c r="CH49" s="642"/>
      <c r="CI49" s="642"/>
      <c r="CJ49" s="642"/>
      <c r="CK49" s="642"/>
      <c r="CL49" s="642"/>
      <c r="CM49" s="642"/>
      <c r="CN49" s="642"/>
      <c r="CO49" s="642"/>
      <c r="CP49" s="642"/>
      <c r="CQ49" s="643"/>
      <c r="CR49" s="644">
        <v>29542604</v>
      </c>
      <c r="CS49" s="645"/>
      <c r="CT49" s="645"/>
      <c r="CU49" s="645"/>
      <c r="CV49" s="645"/>
      <c r="CW49" s="645"/>
      <c r="CX49" s="645"/>
      <c r="CY49" s="646"/>
      <c r="CZ49" s="647">
        <v>100</v>
      </c>
      <c r="DA49" s="648"/>
      <c r="DB49" s="648"/>
      <c r="DC49" s="649"/>
      <c r="DD49" s="650">
        <v>16039832</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Iu5GqCwXFemdl35c22SQOlQ/iT21yHsfSLakOw4tSk8LgXooLQ6R3rfM3pn+ssQaJqiq3osJe3jwiO58ECCzKw==" saltValue="HCkW6K/zzH5bnwOJYDQRq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E63" sqref="BE63:BI63"/>
    </sheetView>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54" t="s">
        <v>300</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301</v>
      </c>
      <c r="DK2" s="1156"/>
      <c r="DL2" s="1156"/>
      <c r="DM2" s="1156"/>
      <c r="DN2" s="1156"/>
      <c r="DO2" s="1157"/>
      <c r="DP2" s="224"/>
      <c r="DQ2" s="1155" t="s">
        <v>302</v>
      </c>
      <c r="DR2" s="1156"/>
      <c r="DS2" s="1156"/>
      <c r="DT2" s="1156"/>
      <c r="DU2" s="1156"/>
      <c r="DV2" s="1156"/>
      <c r="DW2" s="1156"/>
      <c r="DX2" s="1156"/>
      <c r="DY2" s="1156"/>
      <c r="DZ2" s="1157"/>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123" t="s">
        <v>303</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304</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c r="A5" s="1059" t="s">
        <v>305</v>
      </c>
      <c r="B5" s="1060"/>
      <c r="C5" s="1060"/>
      <c r="D5" s="1060"/>
      <c r="E5" s="1060"/>
      <c r="F5" s="1060"/>
      <c r="G5" s="1060"/>
      <c r="H5" s="1060"/>
      <c r="I5" s="1060"/>
      <c r="J5" s="1060"/>
      <c r="K5" s="1060"/>
      <c r="L5" s="1060"/>
      <c r="M5" s="1060"/>
      <c r="N5" s="1060"/>
      <c r="O5" s="1060"/>
      <c r="P5" s="1061"/>
      <c r="Q5" s="1065" t="s">
        <v>306</v>
      </c>
      <c r="R5" s="1066"/>
      <c r="S5" s="1066"/>
      <c r="T5" s="1066"/>
      <c r="U5" s="1067"/>
      <c r="V5" s="1065" t="s">
        <v>307</v>
      </c>
      <c r="W5" s="1066"/>
      <c r="X5" s="1066"/>
      <c r="Y5" s="1066"/>
      <c r="Z5" s="1067"/>
      <c r="AA5" s="1065" t="s">
        <v>308</v>
      </c>
      <c r="AB5" s="1066"/>
      <c r="AC5" s="1066"/>
      <c r="AD5" s="1066"/>
      <c r="AE5" s="1066"/>
      <c r="AF5" s="1158" t="s">
        <v>309</v>
      </c>
      <c r="AG5" s="1066"/>
      <c r="AH5" s="1066"/>
      <c r="AI5" s="1066"/>
      <c r="AJ5" s="1079"/>
      <c r="AK5" s="1066" t="s">
        <v>310</v>
      </c>
      <c r="AL5" s="1066"/>
      <c r="AM5" s="1066"/>
      <c r="AN5" s="1066"/>
      <c r="AO5" s="1067"/>
      <c r="AP5" s="1065" t="s">
        <v>311</v>
      </c>
      <c r="AQ5" s="1066"/>
      <c r="AR5" s="1066"/>
      <c r="AS5" s="1066"/>
      <c r="AT5" s="1067"/>
      <c r="AU5" s="1065" t="s">
        <v>312</v>
      </c>
      <c r="AV5" s="1066"/>
      <c r="AW5" s="1066"/>
      <c r="AX5" s="1066"/>
      <c r="AY5" s="1079"/>
      <c r="AZ5" s="228"/>
      <c r="BA5" s="228"/>
      <c r="BB5" s="228"/>
      <c r="BC5" s="228"/>
      <c r="BD5" s="228"/>
      <c r="BE5" s="229"/>
      <c r="BF5" s="229"/>
      <c r="BG5" s="229"/>
      <c r="BH5" s="229"/>
      <c r="BI5" s="229"/>
      <c r="BJ5" s="229"/>
      <c r="BK5" s="229"/>
      <c r="BL5" s="229"/>
      <c r="BM5" s="229"/>
      <c r="BN5" s="229"/>
      <c r="BO5" s="229"/>
      <c r="BP5" s="229"/>
      <c r="BQ5" s="1059" t="s">
        <v>313</v>
      </c>
      <c r="BR5" s="1060"/>
      <c r="BS5" s="1060"/>
      <c r="BT5" s="1060"/>
      <c r="BU5" s="1060"/>
      <c r="BV5" s="1060"/>
      <c r="BW5" s="1060"/>
      <c r="BX5" s="1060"/>
      <c r="BY5" s="1060"/>
      <c r="BZ5" s="1060"/>
      <c r="CA5" s="1060"/>
      <c r="CB5" s="1060"/>
      <c r="CC5" s="1060"/>
      <c r="CD5" s="1060"/>
      <c r="CE5" s="1060"/>
      <c r="CF5" s="1060"/>
      <c r="CG5" s="1061"/>
      <c r="CH5" s="1065" t="s">
        <v>314</v>
      </c>
      <c r="CI5" s="1066"/>
      <c r="CJ5" s="1066"/>
      <c r="CK5" s="1066"/>
      <c r="CL5" s="1067"/>
      <c r="CM5" s="1065" t="s">
        <v>315</v>
      </c>
      <c r="CN5" s="1066"/>
      <c r="CO5" s="1066"/>
      <c r="CP5" s="1066"/>
      <c r="CQ5" s="1067"/>
      <c r="CR5" s="1065" t="s">
        <v>316</v>
      </c>
      <c r="CS5" s="1066"/>
      <c r="CT5" s="1066"/>
      <c r="CU5" s="1066"/>
      <c r="CV5" s="1067"/>
      <c r="CW5" s="1065" t="s">
        <v>317</v>
      </c>
      <c r="CX5" s="1066"/>
      <c r="CY5" s="1066"/>
      <c r="CZ5" s="1066"/>
      <c r="DA5" s="1067"/>
      <c r="DB5" s="1065" t="s">
        <v>318</v>
      </c>
      <c r="DC5" s="1066"/>
      <c r="DD5" s="1066"/>
      <c r="DE5" s="1066"/>
      <c r="DF5" s="1067"/>
      <c r="DG5" s="1148" t="s">
        <v>319</v>
      </c>
      <c r="DH5" s="1149"/>
      <c r="DI5" s="1149"/>
      <c r="DJ5" s="1149"/>
      <c r="DK5" s="1150"/>
      <c r="DL5" s="1148" t="s">
        <v>320</v>
      </c>
      <c r="DM5" s="1149"/>
      <c r="DN5" s="1149"/>
      <c r="DO5" s="1149"/>
      <c r="DP5" s="1150"/>
      <c r="DQ5" s="1065" t="s">
        <v>321</v>
      </c>
      <c r="DR5" s="1066"/>
      <c r="DS5" s="1066"/>
      <c r="DT5" s="1066"/>
      <c r="DU5" s="1067"/>
      <c r="DV5" s="1065" t="s">
        <v>312</v>
      </c>
      <c r="DW5" s="1066"/>
      <c r="DX5" s="1066"/>
      <c r="DY5" s="1066"/>
      <c r="DZ5" s="1079"/>
      <c r="EA5" s="230"/>
    </row>
    <row r="6" spans="1:131" s="231" customFormat="1" ht="26.25" customHeight="1" thickBot="1">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c r="A7" s="232">
        <v>1</v>
      </c>
      <c r="B7" s="1111" t="s">
        <v>322</v>
      </c>
      <c r="C7" s="1112"/>
      <c r="D7" s="1112"/>
      <c r="E7" s="1112"/>
      <c r="F7" s="1112"/>
      <c r="G7" s="1112"/>
      <c r="H7" s="1112"/>
      <c r="I7" s="1112"/>
      <c r="J7" s="1112"/>
      <c r="K7" s="1112"/>
      <c r="L7" s="1112"/>
      <c r="M7" s="1112"/>
      <c r="N7" s="1112"/>
      <c r="O7" s="1112"/>
      <c r="P7" s="1113"/>
      <c r="Q7" s="1166">
        <v>31655</v>
      </c>
      <c r="R7" s="1167"/>
      <c r="S7" s="1167"/>
      <c r="T7" s="1167"/>
      <c r="U7" s="1167"/>
      <c r="V7" s="1167">
        <v>29536</v>
      </c>
      <c r="W7" s="1167"/>
      <c r="X7" s="1167"/>
      <c r="Y7" s="1167"/>
      <c r="Z7" s="1167"/>
      <c r="AA7" s="1167">
        <v>2119</v>
      </c>
      <c r="AB7" s="1167"/>
      <c r="AC7" s="1167"/>
      <c r="AD7" s="1167"/>
      <c r="AE7" s="1168"/>
      <c r="AF7" s="1169">
        <v>1998</v>
      </c>
      <c r="AG7" s="1170"/>
      <c r="AH7" s="1170"/>
      <c r="AI7" s="1170"/>
      <c r="AJ7" s="1171"/>
      <c r="AK7" s="1172">
        <v>1</v>
      </c>
      <c r="AL7" s="1173"/>
      <c r="AM7" s="1173"/>
      <c r="AN7" s="1173"/>
      <c r="AO7" s="1173"/>
      <c r="AP7" s="1173">
        <v>24206</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525</v>
      </c>
      <c r="BT7" s="1164"/>
      <c r="BU7" s="1164"/>
      <c r="BV7" s="1164"/>
      <c r="BW7" s="1164"/>
      <c r="BX7" s="1164"/>
      <c r="BY7" s="1164"/>
      <c r="BZ7" s="1164"/>
      <c r="CA7" s="1164"/>
      <c r="CB7" s="1164"/>
      <c r="CC7" s="1164"/>
      <c r="CD7" s="1164"/>
      <c r="CE7" s="1164"/>
      <c r="CF7" s="1164"/>
      <c r="CG7" s="1176"/>
      <c r="CH7" s="1160">
        <v>10</v>
      </c>
      <c r="CI7" s="1161"/>
      <c r="CJ7" s="1161"/>
      <c r="CK7" s="1161"/>
      <c r="CL7" s="1162"/>
      <c r="CM7" s="1160">
        <v>139</v>
      </c>
      <c r="CN7" s="1161"/>
      <c r="CO7" s="1161"/>
      <c r="CP7" s="1161"/>
      <c r="CQ7" s="1162"/>
      <c r="CR7" s="1160">
        <v>112</v>
      </c>
      <c r="CS7" s="1161"/>
      <c r="CT7" s="1161"/>
      <c r="CU7" s="1161"/>
      <c r="CV7" s="1162"/>
      <c r="CW7" s="1160" t="s">
        <v>451</v>
      </c>
      <c r="CX7" s="1161"/>
      <c r="CY7" s="1161"/>
      <c r="CZ7" s="1161"/>
      <c r="DA7" s="1162"/>
      <c r="DB7" s="1160" t="s">
        <v>451</v>
      </c>
      <c r="DC7" s="1161"/>
      <c r="DD7" s="1161"/>
      <c r="DE7" s="1161"/>
      <c r="DF7" s="1162"/>
      <c r="DG7" s="1160" t="s">
        <v>451</v>
      </c>
      <c r="DH7" s="1161"/>
      <c r="DI7" s="1161"/>
      <c r="DJ7" s="1161"/>
      <c r="DK7" s="1162"/>
      <c r="DL7" s="1160" t="s">
        <v>451</v>
      </c>
      <c r="DM7" s="1161"/>
      <c r="DN7" s="1161"/>
      <c r="DO7" s="1161"/>
      <c r="DP7" s="1162"/>
      <c r="DQ7" s="1160" t="s">
        <v>451</v>
      </c>
      <c r="DR7" s="1161"/>
      <c r="DS7" s="1161"/>
      <c r="DT7" s="1161"/>
      <c r="DU7" s="1162"/>
      <c r="DV7" s="1163"/>
      <c r="DW7" s="1164"/>
      <c r="DX7" s="1164"/>
      <c r="DY7" s="1164"/>
      <c r="DZ7" s="1165"/>
      <c r="EA7" s="230"/>
    </row>
    <row r="8" spans="1:131" s="231" customFormat="1" ht="26.25" customHeight="1">
      <c r="A8" s="234">
        <v>2</v>
      </c>
      <c r="B8" s="1094" t="s">
        <v>323</v>
      </c>
      <c r="C8" s="1095"/>
      <c r="D8" s="1095"/>
      <c r="E8" s="1095"/>
      <c r="F8" s="1095"/>
      <c r="G8" s="1095"/>
      <c r="H8" s="1095"/>
      <c r="I8" s="1095"/>
      <c r="J8" s="1095"/>
      <c r="K8" s="1095"/>
      <c r="L8" s="1095"/>
      <c r="M8" s="1095"/>
      <c r="N8" s="1095"/>
      <c r="O8" s="1095"/>
      <c r="P8" s="1096"/>
      <c r="Q8" s="1102">
        <v>22</v>
      </c>
      <c r="R8" s="1103"/>
      <c r="S8" s="1103"/>
      <c r="T8" s="1103"/>
      <c r="U8" s="1103"/>
      <c r="V8" s="1103">
        <v>18</v>
      </c>
      <c r="W8" s="1103"/>
      <c r="X8" s="1103"/>
      <c r="Y8" s="1103"/>
      <c r="Z8" s="1103"/>
      <c r="AA8" s="1103">
        <v>4</v>
      </c>
      <c r="AB8" s="1103"/>
      <c r="AC8" s="1103"/>
      <c r="AD8" s="1103"/>
      <c r="AE8" s="1104"/>
      <c r="AF8" s="1099">
        <v>4</v>
      </c>
      <c r="AG8" s="1100"/>
      <c r="AH8" s="1100"/>
      <c r="AI8" s="1100"/>
      <c r="AJ8" s="1101"/>
      <c r="AK8" s="1144" t="s">
        <v>451</v>
      </c>
      <c r="AL8" s="1145"/>
      <c r="AM8" s="1145"/>
      <c r="AN8" s="1145"/>
      <c r="AO8" s="1145"/>
      <c r="AP8" s="1145" t="s">
        <v>451</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t="s">
        <v>526</v>
      </c>
      <c r="BT8" s="1057"/>
      <c r="BU8" s="1057"/>
      <c r="BV8" s="1057"/>
      <c r="BW8" s="1057"/>
      <c r="BX8" s="1057"/>
      <c r="BY8" s="1057"/>
      <c r="BZ8" s="1057"/>
      <c r="CA8" s="1057"/>
      <c r="CB8" s="1057"/>
      <c r="CC8" s="1057"/>
      <c r="CD8" s="1057"/>
      <c r="CE8" s="1057"/>
      <c r="CF8" s="1057"/>
      <c r="CG8" s="1078"/>
      <c r="CH8" s="1053">
        <v>0.16400000000000001</v>
      </c>
      <c r="CI8" s="1054"/>
      <c r="CJ8" s="1054"/>
      <c r="CK8" s="1054"/>
      <c r="CL8" s="1055"/>
      <c r="CM8" s="1053">
        <v>10</v>
      </c>
      <c r="CN8" s="1054"/>
      <c r="CO8" s="1054"/>
      <c r="CP8" s="1054"/>
      <c r="CQ8" s="1055"/>
      <c r="CR8" s="1053">
        <v>4.92</v>
      </c>
      <c r="CS8" s="1054"/>
      <c r="CT8" s="1054"/>
      <c r="CU8" s="1054"/>
      <c r="CV8" s="1055"/>
      <c r="CW8" s="1053" t="s">
        <v>451</v>
      </c>
      <c r="CX8" s="1054"/>
      <c r="CY8" s="1054"/>
      <c r="CZ8" s="1054"/>
      <c r="DA8" s="1055"/>
      <c r="DB8" s="1053" t="s">
        <v>451</v>
      </c>
      <c r="DC8" s="1054"/>
      <c r="DD8" s="1054"/>
      <c r="DE8" s="1054"/>
      <c r="DF8" s="1055"/>
      <c r="DG8" s="1053" t="s">
        <v>451</v>
      </c>
      <c r="DH8" s="1054"/>
      <c r="DI8" s="1054"/>
      <c r="DJ8" s="1054"/>
      <c r="DK8" s="1055"/>
      <c r="DL8" s="1053" t="s">
        <v>451</v>
      </c>
      <c r="DM8" s="1054"/>
      <c r="DN8" s="1054"/>
      <c r="DO8" s="1054"/>
      <c r="DP8" s="1055"/>
      <c r="DQ8" s="1053" t="s">
        <v>451</v>
      </c>
      <c r="DR8" s="1054"/>
      <c r="DS8" s="1054"/>
      <c r="DT8" s="1054"/>
      <c r="DU8" s="1055"/>
      <c r="DV8" s="1056"/>
      <c r="DW8" s="1057"/>
      <c r="DX8" s="1057"/>
      <c r="DY8" s="1057"/>
      <c r="DZ8" s="1058"/>
      <c r="EA8" s="230"/>
    </row>
    <row r="9" spans="1:131" s="231" customFormat="1" ht="26.25" customHeight="1">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t="s">
        <v>527</v>
      </c>
      <c r="BT9" s="1057"/>
      <c r="BU9" s="1057"/>
      <c r="BV9" s="1057"/>
      <c r="BW9" s="1057"/>
      <c r="BX9" s="1057"/>
      <c r="BY9" s="1057"/>
      <c r="BZ9" s="1057"/>
      <c r="CA9" s="1057"/>
      <c r="CB9" s="1057"/>
      <c r="CC9" s="1057"/>
      <c r="CD9" s="1057"/>
      <c r="CE9" s="1057"/>
      <c r="CF9" s="1057"/>
      <c r="CG9" s="1078"/>
      <c r="CH9" s="1053">
        <v>5.8999999999999997E-2</v>
      </c>
      <c r="CI9" s="1054"/>
      <c r="CJ9" s="1054"/>
      <c r="CK9" s="1054"/>
      <c r="CL9" s="1055"/>
      <c r="CM9" s="1053">
        <v>75</v>
      </c>
      <c r="CN9" s="1054"/>
      <c r="CO9" s="1054"/>
      <c r="CP9" s="1054"/>
      <c r="CQ9" s="1055"/>
      <c r="CR9" s="1053">
        <v>5</v>
      </c>
      <c r="CS9" s="1054"/>
      <c r="CT9" s="1054"/>
      <c r="CU9" s="1054"/>
      <c r="CV9" s="1055"/>
      <c r="CW9" s="1053" t="s">
        <v>451</v>
      </c>
      <c r="CX9" s="1054"/>
      <c r="CY9" s="1054"/>
      <c r="CZ9" s="1054"/>
      <c r="DA9" s="1055"/>
      <c r="DB9" s="1053">
        <v>354</v>
      </c>
      <c r="DC9" s="1054"/>
      <c r="DD9" s="1054"/>
      <c r="DE9" s="1054"/>
      <c r="DF9" s="1055"/>
      <c r="DG9" s="1053" t="s">
        <v>451</v>
      </c>
      <c r="DH9" s="1054"/>
      <c r="DI9" s="1054"/>
      <c r="DJ9" s="1054"/>
      <c r="DK9" s="1055"/>
      <c r="DL9" s="1053" t="s">
        <v>451</v>
      </c>
      <c r="DM9" s="1054"/>
      <c r="DN9" s="1054"/>
      <c r="DO9" s="1054"/>
      <c r="DP9" s="1055"/>
      <c r="DQ9" s="1053" t="s">
        <v>451</v>
      </c>
      <c r="DR9" s="1054"/>
      <c r="DS9" s="1054"/>
      <c r="DT9" s="1054"/>
      <c r="DU9" s="1055"/>
      <c r="DV9" s="1056"/>
      <c r="DW9" s="1057"/>
      <c r="DX9" s="1057"/>
      <c r="DY9" s="1057"/>
      <c r="DZ9" s="1058"/>
      <c r="EA9" s="230"/>
    </row>
    <row r="10" spans="1:131" s="231" customFormat="1" ht="26.25" customHeight="1">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t="s">
        <v>528</v>
      </c>
      <c r="BT10" s="1057"/>
      <c r="BU10" s="1057"/>
      <c r="BV10" s="1057"/>
      <c r="BW10" s="1057"/>
      <c r="BX10" s="1057"/>
      <c r="BY10" s="1057"/>
      <c r="BZ10" s="1057"/>
      <c r="CA10" s="1057"/>
      <c r="CB10" s="1057"/>
      <c r="CC10" s="1057"/>
      <c r="CD10" s="1057"/>
      <c r="CE10" s="1057"/>
      <c r="CF10" s="1057"/>
      <c r="CG10" s="1078"/>
      <c r="CH10" s="1053">
        <v>9</v>
      </c>
      <c r="CI10" s="1054"/>
      <c r="CJ10" s="1054"/>
      <c r="CK10" s="1054"/>
      <c r="CL10" s="1055"/>
      <c r="CM10" s="1053">
        <v>510</v>
      </c>
      <c r="CN10" s="1054"/>
      <c r="CO10" s="1054"/>
      <c r="CP10" s="1054"/>
      <c r="CQ10" s="1055"/>
      <c r="CR10" s="1053">
        <v>57</v>
      </c>
      <c r="CS10" s="1054"/>
      <c r="CT10" s="1054"/>
      <c r="CU10" s="1054"/>
      <c r="CV10" s="1055"/>
      <c r="CW10" s="1053" t="s">
        <v>451</v>
      </c>
      <c r="CX10" s="1054"/>
      <c r="CY10" s="1054"/>
      <c r="CZ10" s="1054"/>
      <c r="DA10" s="1055"/>
      <c r="DB10" s="1053" t="s">
        <v>451</v>
      </c>
      <c r="DC10" s="1054"/>
      <c r="DD10" s="1054"/>
      <c r="DE10" s="1054"/>
      <c r="DF10" s="1055"/>
      <c r="DG10" s="1053" t="s">
        <v>451</v>
      </c>
      <c r="DH10" s="1054"/>
      <c r="DI10" s="1054"/>
      <c r="DJ10" s="1054"/>
      <c r="DK10" s="1055"/>
      <c r="DL10" s="1053" t="s">
        <v>451</v>
      </c>
      <c r="DM10" s="1054"/>
      <c r="DN10" s="1054"/>
      <c r="DO10" s="1054"/>
      <c r="DP10" s="1055"/>
      <c r="DQ10" s="1053" t="s">
        <v>451</v>
      </c>
      <c r="DR10" s="1054"/>
      <c r="DS10" s="1054"/>
      <c r="DT10" s="1054"/>
      <c r="DU10" s="1055"/>
      <c r="DV10" s="1056"/>
      <c r="DW10" s="1057"/>
      <c r="DX10" s="1057"/>
      <c r="DY10" s="1057"/>
      <c r="DZ10" s="1058"/>
      <c r="EA10" s="230"/>
    </row>
    <row r="11" spans="1:131" s="231" customFormat="1" ht="26.25" customHeight="1">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324</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c r="A23" s="236" t="s">
        <v>325</v>
      </c>
      <c r="B23" s="1001" t="s">
        <v>326</v>
      </c>
      <c r="C23" s="1002"/>
      <c r="D23" s="1002"/>
      <c r="E23" s="1002"/>
      <c r="F23" s="1002"/>
      <c r="G23" s="1002"/>
      <c r="H23" s="1002"/>
      <c r="I23" s="1002"/>
      <c r="J23" s="1002"/>
      <c r="K23" s="1002"/>
      <c r="L23" s="1002"/>
      <c r="M23" s="1002"/>
      <c r="N23" s="1002"/>
      <c r="O23" s="1002"/>
      <c r="P23" s="1012"/>
      <c r="Q23" s="1131">
        <v>31677</v>
      </c>
      <c r="R23" s="1125"/>
      <c r="S23" s="1125"/>
      <c r="T23" s="1125"/>
      <c r="U23" s="1125"/>
      <c r="V23" s="1125">
        <v>29554</v>
      </c>
      <c r="W23" s="1125"/>
      <c r="X23" s="1125"/>
      <c r="Y23" s="1125"/>
      <c r="Z23" s="1125"/>
      <c r="AA23" s="1125">
        <v>2123</v>
      </c>
      <c r="AB23" s="1125"/>
      <c r="AC23" s="1125"/>
      <c r="AD23" s="1125"/>
      <c r="AE23" s="1132"/>
      <c r="AF23" s="1133">
        <v>2002</v>
      </c>
      <c r="AG23" s="1125"/>
      <c r="AH23" s="1125"/>
      <c r="AI23" s="1125"/>
      <c r="AJ23" s="1134"/>
      <c r="AK23" s="1135"/>
      <c r="AL23" s="1136"/>
      <c r="AM23" s="1136"/>
      <c r="AN23" s="1136"/>
      <c r="AO23" s="1136"/>
      <c r="AP23" s="1125">
        <v>24206</v>
      </c>
      <c r="AQ23" s="1125"/>
      <c r="AR23" s="1125"/>
      <c r="AS23" s="1125"/>
      <c r="AT23" s="1125"/>
      <c r="AU23" s="1126"/>
      <c r="AV23" s="1126"/>
      <c r="AW23" s="1126"/>
      <c r="AX23" s="1126"/>
      <c r="AY23" s="1127"/>
      <c r="AZ23" s="1128" t="s">
        <v>128</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c r="A24" s="1124" t="s">
        <v>327</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c r="A25" s="1123" t="s">
        <v>328</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c r="A26" s="1059" t="s">
        <v>305</v>
      </c>
      <c r="B26" s="1060"/>
      <c r="C26" s="1060"/>
      <c r="D26" s="1060"/>
      <c r="E26" s="1060"/>
      <c r="F26" s="1060"/>
      <c r="G26" s="1060"/>
      <c r="H26" s="1060"/>
      <c r="I26" s="1060"/>
      <c r="J26" s="1060"/>
      <c r="K26" s="1060"/>
      <c r="L26" s="1060"/>
      <c r="M26" s="1060"/>
      <c r="N26" s="1060"/>
      <c r="O26" s="1060"/>
      <c r="P26" s="1061"/>
      <c r="Q26" s="1065" t="s">
        <v>329</v>
      </c>
      <c r="R26" s="1066"/>
      <c r="S26" s="1066"/>
      <c r="T26" s="1066"/>
      <c r="U26" s="1067"/>
      <c r="V26" s="1065" t="s">
        <v>330</v>
      </c>
      <c r="W26" s="1066"/>
      <c r="X26" s="1066"/>
      <c r="Y26" s="1066"/>
      <c r="Z26" s="1067"/>
      <c r="AA26" s="1065" t="s">
        <v>331</v>
      </c>
      <c r="AB26" s="1066"/>
      <c r="AC26" s="1066"/>
      <c r="AD26" s="1066"/>
      <c r="AE26" s="1066"/>
      <c r="AF26" s="1119" t="s">
        <v>332</v>
      </c>
      <c r="AG26" s="1072"/>
      <c r="AH26" s="1072"/>
      <c r="AI26" s="1072"/>
      <c r="AJ26" s="1120"/>
      <c r="AK26" s="1066" t="s">
        <v>333</v>
      </c>
      <c r="AL26" s="1066"/>
      <c r="AM26" s="1066"/>
      <c r="AN26" s="1066"/>
      <c r="AO26" s="1067"/>
      <c r="AP26" s="1065" t="s">
        <v>334</v>
      </c>
      <c r="AQ26" s="1066"/>
      <c r="AR26" s="1066"/>
      <c r="AS26" s="1066"/>
      <c r="AT26" s="1067"/>
      <c r="AU26" s="1065" t="s">
        <v>335</v>
      </c>
      <c r="AV26" s="1066"/>
      <c r="AW26" s="1066"/>
      <c r="AX26" s="1066"/>
      <c r="AY26" s="1067"/>
      <c r="AZ26" s="1065" t="s">
        <v>336</v>
      </c>
      <c r="BA26" s="1066"/>
      <c r="BB26" s="1066"/>
      <c r="BC26" s="1066"/>
      <c r="BD26" s="1067"/>
      <c r="BE26" s="1065" t="s">
        <v>312</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c r="A28" s="238">
        <v>1</v>
      </c>
      <c r="B28" s="1111" t="s">
        <v>337</v>
      </c>
      <c r="C28" s="1112"/>
      <c r="D28" s="1112"/>
      <c r="E28" s="1112"/>
      <c r="F28" s="1112"/>
      <c r="G28" s="1112"/>
      <c r="H28" s="1112"/>
      <c r="I28" s="1112"/>
      <c r="J28" s="1112"/>
      <c r="K28" s="1112"/>
      <c r="L28" s="1112"/>
      <c r="M28" s="1112"/>
      <c r="N28" s="1112"/>
      <c r="O28" s="1112"/>
      <c r="P28" s="1113"/>
      <c r="Q28" s="1114">
        <v>6123</v>
      </c>
      <c r="R28" s="1115"/>
      <c r="S28" s="1115"/>
      <c r="T28" s="1115"/>
      <c r="U28" s="1115"/>
      <c r="V28" s="1115">
        <v>5887</v>
      </c>
      <c r="W28" s="1115"/>
      <c r="X28" s="1115"/>
      <c r="Y28" s="1115"/>
      <c r="Z28" s="1115"/>
      <c r="AA28" s="1115">
        <v>236</v>
      </c>
      <c r="AB28" s="1115"/>
      <c r="AC28" s="1115"/>
      <c r="AD28" s="1115"/>
      <c r="AE28" s="1116"/>
      <c r="AF28" s="1117">
        <v>235</v>
      </c>
      <c r="AG28" s="1115"/>
      <c r="AH28" s="1115"/>
      <c r="AI28" s="1115"/>
      <c r="AJ28" s="1118"/>
      <c r="AK28" s="1106">
        <v>621</v>
      </c>
      <c r="AL28" s="1107"/>
      <c r="AM28" s="1107"/>
      <c r="AN28" s="1107"/>
      <c r="AO28" s="1107"/>
      <c r="AP28" s="1107" t="s">
        <v>451</v>
      </c>
      <c r="AQ28" s="1107"/>
      <c r="AR28" s="1107"/>
      <c r="AS28" s="1107"/>
      <c r="AT28" s="1107"/>
      <c r="AU28" s="1107" t="s">
        <v>451</v>
      </c>
      <c r="AV28" s="1107"/>
      <c r="AW28" s="1107"/>
      <c r="AX28" s="1107"/>
      <c r="AY28" s="1107"/>
      <c r="AZ28" s="1108" t="s">
        <v>451</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c r="A29" s="238">
        <v>2</v>
      </c>
      <c r="B29" s="1094" t="s">
        <v>338</v>
      </c>
      <c r="C29" s="1095"/>
      <c r="D29" s="1095"/>
      <c r="E29" s="1095"/>
      <c r="F29" s="1095"/>
      <c r="G29" s="1095"/>
      <c r="H29" s="1095"/>
      <c r="I29" s="1095"/>
      <c r="J29" s="1095"/>
      <c r="K29" s="1095"/>
      <c r="L29" s="1095"/>
      <c r="M29" s="1095"/>
      <c r="N29" s="1095"/>
      <c r="O29" s="1095"/>
      <c r="P29" s="1096"/>
      <c r="Q29" s="1102">
        <v>6683</v>
      </c>
      <c r="R29" s="1103"/>
      <c r="S29" s="1103"/>
      <c r="T29" s="1103"/>
      <c r="U29" s="1103"/>
      <c r="V29" s="1103">
        <v>6438</v>
      </c>
      <c r="W29" s="1103"/>
      <c r="X29" s="1103"/>
      <c r="Y29" s="1103"/>
      <c r="Z29" s="1103"/>
      <c r="AA29" s="1103">
        <v>245</v>
      </c>
      <c r="AB29" s="1103"/>
      <c r="AC29" s="1103"/>
      <c r="AD29" s="1103"/>
      <c r="AE29" s="1104"/>
      <c r="AF29" s="1099">
        <v>245</v>
      </c>
      <c r="AG29" s="1100"/>
      <c r="AH29" s="1100"/>
      <c r="AI29" s="1100"/>
      <c r="AJ29" s="1101"/>
      <c r="AK29" s="1044">
        <v>989</v>
      </c>
      <c r="AL29" s="1035"/>
      <c r="AM29" s="1035"/>
      <c r="AN29" s="1035"/>
      <c r="AO29" s="1035"/>
      <c r="AP29" s="1035" t="s">
        <v>451</v>
      </c>
      <c r="AQ29" s="1035"/>
      <c r="AR29" s="1035"/>
      <c r="AS29" s="1035"/>
      <c r="AT29" s="1035"/>
      <c r="AU29" s="1035" t="s">
        <v>451</v>
      </c>
      <c r="AV29" s="1035"/>
      <c r="AW29" s="1035"/>
      <c r="AX29" s="1035"/>
      <c r="AY29" s="1035"/>
      <c r="AZ29" s="1105" t="s">
        <v>451</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c r="A30" s="238">
        <v>3</v>
      </c>
      <c r="B30" s="1094" t="s">
        <v>339</v>
      </c>
      <c r="C30" s="1095"/>
      <c r="D30" s="1095"/>
      <c r="E30" s="1095"/>
      <c r="F30" s="1095"/>
      <c r="G30" s="1095"/>
      <c r="H30" s="1095"/>
      <c r="I30" s="1095"/>
      <c r="J30" s="1095"/>
      <c r="K30" s="1095"/>
      <c r="L30" s="1095"/>
      <c r="M30" s="1095"/>
      <c r="N30" s="1095"/>
      <c r="O30" s="1095"/>
      <c r="P30" s="1096"/>
      <c r="Q30" s="1102">
        <v>49</v>
      </c>
      <c r="R30" s="1103"/>
      <c r="S30" s="1103"/>
      <c r="T30" s="1103"/>
      <c r="U30" s="1103"/>
      <c r="V30" s="1103">
        <v>47</v>
      </c>
      <c r="W30" s="1103"/>
      <c r="X30" s="1103"/>
      <c r="Y30" s="1103"/>
      <c r="Z30" s="1103"/>
      <c r="AA30" s="1103">
        <v>2</v>
      </c>
      <c r="AB30" s="1103"/>
      <c r="AC30" s="1103"/>
      <c r="AD30" s="1103"/>
      <c r="AE30" s="1104"/>
      <c r="AF30" s="1099">
        <v>2</v>
      </c>
      <c r="AG30" s="1100"/>
      <c r="AH30" s="1100"/>
      <c r="AI30" s="1100"/>
      <c r="AJ30" s="1101"/>
      <c r="AK30" s="1044">
        <v>3</v>
      </c>
      <c r="AL30" s="1035"/>
      <c r="AM30" s="1035"/>
      <c r="AN30" s="1035"/>
      <c r="AO30" s="1035"/>
      <c r="AP30" s="1035" t="s">
        <v>451</v>
      </c>
      <c r="AQ30" s="1035"/>
      <c r="AR30" s="1035"/>
      <c r="AS30" s="1035"/>
      <c r="AT30" s="1035"/>
      <c r="AU30" s="1035" t="s">
        <v>451</v>
      </c>
      <c r="AV30" s="1035"/>
      <c r="AW30" s="1035"/>
      <c r="AX30" s="1035"/>
      <c r="AY30" s="1035"/>
      <c r="AZ30" s="1105" t="s">
        <v>451</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c r="A31" s="238">
        <v>4</v>
      </c>
      <c r="B31" s="1094" t="s">
        <v>340</v>
      </c>
      <c r="C31" s="1095"/>
      <c r="D31" s="1095"/>
      <c r="E31" s="1095"/>
      <c r="F31" s="1095"/>
      <c r="G31" s="1095"/>
      <c r="H31" s="1095"/>
      <c r="I31" s="1095"/>
      <c r="J31" s="1095"/>
      <c r="K31" s="1095"/>
      <c r="L31" s="1095"/>
      <c r="M31" s="1095"/>
      <c r="N31" s="1095"/>
      <c r="O31" s="1095"/>
      <c r="P31" s="1096"/>
      <c r="Q31" s="1102">
        <v>1003</v>
      </c>
      <c r="R31" s="1103"/>
      <c r="S31" s="1103"/>
      <c r="T31" s="1103"/>
      <c r="U31" s="1103"/>
      <c r="V31" s="1103">
        <v>978</v>
      </c>
      <c r="W31" s="1103"/>
      <c r="X31" s="1103"/>
      <c r="Y31" s="1103"/>
      <c r="Z31" s="1103"/>
      <c r="AA31" s="1103">
        <v>25</v>
      </c>
      <c r="AB31" s="1103"/>
      <c r="AC31" s="1103"/>
      <c r="AD31" s="1103"/>
      <c r="AE31" s="1104"/>
      <c r="AF31" s="1099">
        <v>25</v>
      </c>
      <c r="AG31" s="1100"/>
      <c r="AH31" s="1100"/>
      <c r="AI31" s="1100"/>
      <c r="AJ31" s="1101"/>
      <c r="AK31" s="1044">
        <v>268</v>
      </c>
      <c r="AL31" s="1035"/>
      <c r="AM31" s="1035"/>
      <c r="AN31" s="1035"/>
      <c r="AO31" s="1035"/>
      <c r="AP31" s="1035" t="s">
        <v>451</v>
      </c>
      <c r="AQ31" s="1035"/>
      <c r="AR31" s="1035"/>
      <c r="AS31" s="1035"/>
      <c r="AT31" s="1035"/>
      <c r="AU31" s="1035" t="s">
        <v>451</v>
      </c>
      <c r="AV31" s="1035"/>
      <c r="AW31" s="1035"/>
      <c r="AX31" s="1035"/>
      <c r="AY31" s="1035"/>
      <c r="AZ31" s="1105" t="s">
        <v>451</v>
      </c>
      <c r="BA31" s="1105"/>
      <c r="BB31" s="1105"/>
      <c r="BC31" s="1105"/>
      <c r="BD31" s="1105"/>
      <c r="BE31" s="1036"/>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c r="A32" s="238">
        <v>5</v>
      </c>
      <c r="B32" s="1094" t="s">
        <v>341</v>
      </c>
      <c r="C32" s="1095"/>
      <c r="D32" s="1095"/>
      <c r="E32" s="1095"/>
      <c r="F32" s="1095"/>
      <c r="G32" s="1095"/>
      <c r="H32" s="1095"/>
      <c r="I32" s="1095"/>
      <c r="J32" s="1095"/>
      <c r="K32" s="1095"/>
      <c r="L32" s="1095"/>
      <c r="M32" s="1095"/>
      <c r="N32" s="1095"/>
      <c r="O32" s="1095"/>
      <c r="P32" s="1096"/>
      <c r="Q32" s="1102">
        <v>1404</v>
      </c>
      <c r="R32" s="1103"/>
      <c r="S32" s="1103"/>
      <c r="T32" s="1103"/>
      <c r="U32" s="1103"/>
      <c r="V32" s="1103">
        <v>1387</v>
      </c>
      <c r="W32" s="1103"/>
      <c r="X32" s="1103"/>
      <c r="Y32" s="1103"/>
      <c r="Z32" s="1103"/>
      <c r="AA32" s="1103">
        <v>17</v>
      </c>
      <c r="AB32" s="1103"/>
      <c r="AC32" s="1103"/>
      <c r="AD32" s="1103"/>
      <c r="AE32" s="1104"/>
      <c r="AF32" s="1099">
        <v>1919</v>
      </c>
      <c r="AG32" s="1100"/>
      <c r="AH32" s="1100"/>
      <c r="AI32" s="1100"/>
      <c r="AJ32" s="1101"/>
      <c r="AK32" s="1044">
        <v>5</v>
      </c>
      <c r="AL32" s="1035"/>
      <c r="AM32" s="1035"/>
      <c r="AN32" s="1035"/>
      <c r="AO32" s="1035"/>
      <c r="AP32" s="1035">
        <v>7013</v>
      </c>
      <c r="AQ32" s="1035"/>
      <c r="AR32" s="1035"/>
      <c r="AS32" s="1035"/>
      <c r="AT32" s="1035"/>
      <c r="AU32" s="1035">
        <v>28</v>
      </c>
      <c r="AV32" s="1035"/>
      <c r="AW32" s="1035"/>
      <c r="AX32" s="1035"/>
      <c r="AY32" s="1035"/>
      <c r="AZ32" s="1105" t="s">
        <v>451</v>
      </c>
      <c r="BA32" s="1105"/>
      <c r="BB32" s="1105"/>
      <c r="BC32" s="1105"/>
      <c r="BD32" s="1105"/>
      <c r="BE32" s="1036" t="s">
        <v>342</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c r="A33" s="238">
        <v>6</v>
      </c>
      <c r="B33" s="1094" t="s">
        <v>343</v>
      </c>
      <c r="C33" s="1095"/>
      <c r="D33" s="1095"/>
      <c r="E33" s="1095"/>
      <c r="F33" s="1095"/>
      <c r="G33" s="1095"/>
      <c r="H33" s="1095"/>
      <c r="I33" s="1095"/>
      <c r="J33" s="1095"/>
      <c r="K33" s="1095"/>
      <c r="L33" s="1095"/>
      <c r="M33" s="1095"/>
      <c r="N33" s="1095"/>
      <c r="O33" s="1095"/>
      <c r="P33" s="1096"/>
      <c r="Q33" s="1102">
        <v>1148</v>
      </c>
      <c r="R33" s="1103"/>
      <c r="S33" s="1103"/>
      <c r="T33" s="1103"/>
      <c r="U33" s="1103"/>
      <c r="V33" s="1103">
        <v>773</v>
      </c>
      <c r="W33" s="1103"/>
      <c r="X33" s="1103"/>
      <c r="Y33" s="1103"/>
      <c r="Z33" s="1103"/>
      <c r="AA33" s="1103">
        <v>375</v>
      </c>
      <c r="AB33" s="1103"/>
      <c r="AC33" s="1103"/>
      <c r="AD33" s="1103"/>
      <c r="AE33" s="1104"/>
      <c r="AF33" s="1099">
        <v>136</v>
      </c>
      <c r="AG33" s="1100"/>
      <c r="AH33" s="1100"/>
      <c r="AI33" s="1100"/>
      <c r="AJ33" s="1101"/>
      <c r="AK33" s="1044">
        <v>949</v>
      </c>
      <c r="AL33" s="1035"/>
      <c r="AM33" s="1035"/>
      <c r="AN33" s="1035"/>
      <c r="AO33" s="1035"/>
      <c r="AP33" s="1035">
        <v>11694</v>
      </c>
      <c r="AQ33" s="1035"/>
      <c r="AR33" s="1035"/>
      <c r="AS33" s="1035"/>
      <c r="AT33" s="1035"/>
      <c r="AU33" s="1035">
        <v>10478</v>
      </c>
      <c r="AV33" s="1035"/>
      <c r="AW33" s="1035"/>
      <c r="AX33" s="1035"/>
      <c r="AY33" s="1035"/>
      <c r="AZ33" s="1105" t="s">
        <v>451</v>
      </c>
      <c r="BA33" s="1105"/>
      <c r="BB33" s="1105"/>
      <c r="BC33" s="1105"/>
      <c r="BD33" s="1105"/>
      <c r="BE33" s="1036" t="s">
        <v>342</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c r="A34" s="238">
        <v>7</v>
      </c>
      <c r="B34" s="1094" t="s">
        <v>344</v>
      </c>
      <c r="C34" s="1095"/>
      <c r="D34" s="1095"/>
      <c r="E34" s="1095"/>
      <c r="F34" s="1095"/>
      <c r="G34" s="1095"/>
      <c r="H34" s="1095"/>
      <c r="I34" s="1095"/>
      <c r="J34" s="1095"/>
      <c r="K34" s="1095"/>
      <c r="L34" s="1095"/>
      <c r="M34" s="1095"/>
      <c r="N34" s="1095"/>
      <c r="O34" s="1095"/>
      <c r="P34" s="1096"/>
      <c r="Q34" s="1102">
        <v>18</v>
      </c>
      <c r="R34" s="1103"/>
      <c r="S34" s="1103"/>
      <c r="T34" s="1103"/>
      <c r="U34" s="1103"/>
      <c r="V34" s="1103">
        <v>18</v>
      </c>
      <c r="W34" s="1103"/>
      <c r="X34" s="1103"/>
      <c r="Y34" s="1103"/>
      <c r="Z34" s="1103"/>
      <c r="AA34" s="1103" t="s">
        <v>451</v>
      </c>
      <c r="AB34" s="1103"/>
      <c r="AC34" s="1103"/>
      <c r="AD34" s="1103"/>
      <c r="AE34" s="1104"/>
      <c r="AF34" s="1099" t="s">
        <v>128</v>
      </c>
      <c r="AG34" s="1100"/>
      <c r="AH34" s="1100"/>
      <c r="AI34" s="1100"/>
      <c r="AJ34" s="1101"/>
      <c r="AK34" s="1044">
        <v>18</v>
      </c>
      <c r="AL34" s="1035"/>
      <c r="AM34" s="1035"/>
      <c r="AN34" s="1035"/>
      <c r="AO34" s="1035"/>
      <c r="AP34" s="1035">
        <v>124</v>
      </c>
      <c r="AQ34" s="1035"/>
      <c r="AR34" s="1035"/>
      <c r="AS34" s="1035"/>
      <c r="AT34" s="1035"/>
      <c r="AU34" s="1035">
        <v>124</v>
      </c>
      <c r="AV34" s="1035"/>
      <c r="AW34" s="1035"/>
      <c r="AX34" s="1035"/>
      <c r="AY34" s="1035"/>
      <c r="AZ34" s="1105" t="s">
        <v>451</v>
      </c>
      <c r="BA34" s="1105"/>
      <c r="BB34" s="1105"/>
      <c r="BC34" s="1105"/>
      <c r="BD34" s="1105"/>
      <c r="BE34" s="1036" t="s">
        <v>345</v>
      </c>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346</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c r="A63" s="236" t="s">
        <v>325</v>
      </c>
      <c r="B63" s="1001" t="s">
        <v>347</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2563</v>
      </c>
      <c r="AG63" s="1023"/>
      <c r="AH63" s="1023"/>
      <c r="AI63" s="1023"/>
      <c r="AJ63" s="1086"/>
      <c r="AK63" s="1087"/>
      <c r="AL63" s="1027"/>
      <c r="AM63" s="1027"/>
      <c r="AN63" s="1027"/>
      <c r="AO63" s="1027"/>
      <c r="AP63" s="1023">
        <v>18831</v>
      </c>
      <c r="AQ63" s="1023"/>
      <c r="AR63" s="1023"/>
      <c r="AS63" s="1023"/>
      <c r="AT63" s="1023"/>
      <c r="AU63" s="1023">
        <v>10630</v>
      </c>
      <c r="AV63" s="1023"/>
      <c r="AW63" s="1023"/>
      <c r="AX63" s="1023"/>
      <c r="AY63" s="1023"/>
      <c r="AZ63" s="1081"/>
      <c r="BA63" s="1081"/>
      <c r="BB63" s="1081"/>
      <c r="BC63" s="1081"/>
      <c r="BD63" s="1081"/>
      <c r="BE63" s="1024"/>
      <c r="BF63" s="1024"/>
      <c r="BG63" s="1024"/>
      <c r="BH63" s="1024"/>
      <c r="BI63" s="1025"/>
      <c r="BJ63" s="1082" t="s">
        <v>348</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c r="A65" s="228" t="s">
        <v>349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c r="A66" s="1059" t="s">
        <v>350</v>
      </c>
      <c r="B66" s="1060"/>
      <c r="C66" s="1060"/>
      <c r="D66" s="1060"/>
      <c r="E66" s="1060"/>
      <c r="F66" s="1060"/>
      <c r="G66" s="1060"/>
      <c r="H66" s="1060"/>
      <c r="I66" s="1060"/>
      <c r="J66" s="1060"/>
      <c r="K66" s="1060"/>
      <c r="L66" s="1060"/>
      <c r="M66" s="1060"/>
      <c r="N66" s="1060"/>
      <c r="O66" s="1060"/>
      <c r="P66" s="1061"/>
      <c r="Q66" s="1065" t="s">
        <v>351</v>
      </c>
      <c r="R66" s="1066"/>
      <c r="S66" s="1066"/>
      <c r="T66" s="1066"/>
      <c r="U66" s="1067"/>
      <c r="V66" s="1065" t="s">
        <v>352</v>
      </c>
      <c r="W66" s="1066"/>
      <c r="X66" s="1066"/>
      <c r="Y66" s="1066"/>
      <c r="Z66" s="1067"/>
      <c r="AA66" s="1065" t="s">
        <v>331</v>
      </c>
      <c r="AB66" s="1066"/>
      <c r="AC66" s="1066"/>
      <c r="AD66" s="1066"/>
      <c r="AE66" s="1067"/>
      <c r="AF66" s="1071" t="s">
        <v>332</v>
      </c>
      <c r="AG66" s="1072"/>
      <c r="AH66" s="1072"/>
      <c r="AI66" s="1072"/>
      <c r="AJ66" s="1073"/>
      <c r="AK66" s="1065" t="s">
        <v>353</v>
      </c>
      <c r="AL66" s="1060"/>
      <c r="AM66" s="1060"/>
      <c r="AN66" s="1060"/>
      <c r="AO66" s="1061"/>
      <c r="AP66" s="1065" t="s">
        <v>354</v>
      </c>
      <c r="AQ66" s="1066"/>
      <c r="AR66" s="1066"/>
      <c r="AS66" s="1066"/>
      <c r="AT66" s="1067"/>
      <c r="AU66" s="1065" t="s">
        <v>355</v>
      </c>
      <c r="AV66" s="1066"/>
      <c r="AW66" s="1066"/>
      <c r="AX66" s="1066"/>
      <c r="AY66" s="1067"/>
      <c r="AZ66" s="1065" t="s">
        <v>312</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c r="A68" s="232">
        <v>1</v>
      </c>
      <c r="B68" s="1049" t="s">
        <v>517</v>
      </c>
      <c r="C68" s="1050"/>
      <c r="D68" s="1050"/>
      <c r="E68" s="1050"/>
      <c r="F68" s="1050"/>
      <c r="G68" s="1050"/>
      <c r="H68" s="1050"/>
      <c r="I68" s="1050"/>
      <c r="J68" s="1050"/>
      <c r="K68" s="1050"/>
      <c r="L68" s="1050"/>
      <c r="M68" s="1050"/>
      <c r="N68" s="1050"/>
      <c r="O68" s="1050"/>
      <c r="P68" s="1051"/>
      <c r="Q68" s="1052">
        <v>39</v>
      </c>
      <c r="R68" s="1046"/>
      <c r="S68" s="1046"/>
      <c r="T68" s="1046"/>
      <c r="U68" s="1046"/>
      <c r="V68" s="1046">
        <v>37</v>
      </c>
      <c r="W68" s="1046"/>
      <c r="X68" s="1046"/>
      <c r="Y68" s="1046"/>
      <c r="Z68" s="1046"/>
      <c r="AA68" s="1046">
        <v>2</v>
      </c>
      <c r="AB68" s="1046"/>
      <c r="AC68" s="1046"/>
      <c r="AD68" s="1046"/>
      <c r="AE68" s="1046"/>
      <c r="AF68" s="1046">
        <v>2</v>
      </c>
      <c r="AG68" s="1046"/>
      <c r="AH68" s="1046"/>
      <c r="AI68" s="1046"/>
      <c r="AJ68" s="1046"/>
      <c r="AK68" s="1046" t="s">
        <v>451</v>
      </c>
      <c r="AL68" s="1046"/>
      <c r="AM68" s="1046"/>
      <c r="AN68" s="1046"/>
      <c r="AO68" s="1046"/>
      <c r="AP68" s="1046" t="s">
        <v>451</v>
      </c>
      <c r="AQ68" s="1046"/>
      <c r="AR68" s="1046"/>
      <c r="AS68" s="1046"/>
      <c r="AT68" s="1046"/>
      <c r="AU68" s="1046" t="s">
        <v>533</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c r="A69" s="234">
        <v>2</v>
      </c>
      <c r="B69" s="1038" t="s">
        <v>518</v>
      </c>
      <c r="C69" s="1039"/>
      <c r="D69" s="1039"/>
      <c r="E69" s="1039"/>
      <c r="F69" s="1039"/>
      <c r="G69" s="1039"/>
      <c r="H69" s="1039"/>
      <c r="I69" s="1039"/>
      <c r="J69" s="1039"/>
      <c r="K69" s="1039"/>
      <c r="L69" s="1039"/>
      <c r="M69" s="1039"/>
      <c r="N69" s="1039"/>
      <c r="O69" s="1039"/>
      <c r="P69" s="1040"/>
      <c r="Q69" s="1041">
        <v>8</v>
      </c>
      <c r="R69" s="1035"/>
      <c r="S69" s="1035"/>
      <c r="T69" s="1035"/>
      <c r="U69" s="1035"/>
      <c r="V69" s="1035">
        <v>6</v>
      </c>
      <c r="W69" s="1035"/>
      <c r="X69" s="1035"/>
      <c r="Y69" s="1035"/>
      <c r="Z69" s="1035"/>
      <c r="AA69" s="1035">
        <v>1</v>
      </c>
      <c r="AB69" s="1035"/>
      <c r="AC69" s="1035"/>
      <c r="AD69" s="1035"/>
      <c r="AE69" s="1035"/>
      <c r="AF69" s="1035">
        <v>1</v>
      </c>
      <c r="AG69" s="1035"/>
      <c r="AH69" s="1035"/>
      <c r="AI69" s="1035"/>
      <c r="AJ69" s="1035"/>
      <c r="AK69" s="1035" t="s">
        <v>451</v>
      </c>
      <c r="AL69" s="1035"/>
      <c r="AM69" s="1035"/>
      <c r="AN69" s="1035"/>
      <c r="AO69" s="1035"/>
      <c r="AP69" s="1035" t="s">
        <v>451</v>
      </c>
      <c r="AQ69" s="1035"/>
      <c r="AR69" s="1035"/>
      <c r="AS69" s="1035"/>
      <c r="AT69" s="1035"/>
      <c r="AU69" s="1035" t="s">
        <v>451</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c r="A70" s="234">
        <v>3</v>
      </c>
      <c r="B70" s="1038" t="s">
        <v>519</v>
      </c>
      <c r="C70" s="1039"/>
      <c r="D70" s="1039"/>
      <c r="E70" s="1039"/>
      <c r="F70" s="1039"/>
      <c r="G70" s="1039"/>
      <c r="H70" s="1039"/>
      <c r="I70" s="1039"/>
      <c r="J70" s="1039"/>
      <c r="K70" s="1039"/>
      <c r="L70" s="1039"/>
      <c r="M70" s="1039"/>
      <c r="N70" s="1039"/>
      <c r="O70" s="1039"/>
      <c r="P70" s="1040"/>
      <c r="Q70" s="1041">
        <v>41</v>
      </c>
      <c r="R70" s="1035"/>
      <c r="S70" s="1035"/>
      <c r="T70" s="1035"/>
      <c r="U70" s="1035"/>
      <c r="V70" s="1035">
        <v>34</v>
      </c>
      <c r="W70" s="1035"/>
      <c r="X70" s="1035"/>
      <c r="Y70" s="1035"/>
      <c r="Z70" s="1035"/>
      <c r="AA70" s="1035">
        <v>7</v>
      </c>
      <c r="AB70" s="1035"/>
      <c r="AC70" s="1035"/>
      <c r="AD70" s="1035"/>
      <c r="AE70" s="1035"/>
      <c r="AF70" s="1035">
        <v>7</v>
      </c>
      <c r="AG70" s="1035"/>
      <c r="AH70" s="1035"/>
      <c r="AI70" s="1035"/>
      <c r="AJ70" s="1035"/>
      <c r="AK70" s="1035" t="s">
        <v>451</v>
      </c>
      <c r="AL70" s="1035"/>
      <c r="AM70" s="1035"/>
      <c r="AN70" s="1035"/>
      <c r="AO70" s="1035"/>
      <c r="AP70" s="1035" t="s">
        <v>451</v>
      </c>
      <c r="AQ70" s="1035"/>
      <c r="AR70" s="1035"/>
      <c r="AS70" s="1035"/>
      <c r="AT70" s="1035"/>
      <c r="AU70" s="1035" t="s">
        <v>451</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c r="A71" s="234">
        <v>4</v>
      </c>
      <c r="B71" s="1038" t="s">
        <v>520</v>
      </c>
      <c r="C71" s="1039"/>
      <c r="D71" s="1039"/>
      <c r="E71" s="1039"/>
      <c r="F71" s="1039"/>
      <c r="G71" s="1039"/>
      <c r="H71" s="1039"/>
      <c r="I71" s="1039"/>
      <c r="J71" s="1039"/>
      <c r="K71" s="1039"/>
      <c r="L71" s="1039"/>
      <c r="M71" s="1039"/>
      <c r="N71" s="1039"/>
      <c r="O71" s="1039"/>
      <c r="P71" s="1040"/>
      <c r="Q71" s="1041">
        <v>849</v>
      </c>
      <c r="R71" s="1035"/>
      <c r="S71" s="1035"/>
      <c r="T71" s="1035"/>
      <c r="U71" s="1035"/>
      <c r="V71" s="1035">
        <v>812</v>
      </c>
      <c r="W71" s="1035"/>
      <c r="X71" s="1035"/>
      <c r="Y71" s="1035"/>
      <c r="Z71" s="1035"/>
      <c r="AA71" s="1035">
        <v>37</v>
      </c>
      <c r="AB71" s="1035"/>
      <c r="AC71" s="1035"/>
      <c r="AD71" s="1035"/>
      <c r="AE71" s="1035"/>
      <c r="AF71" s="1035">
        <v>37</v>
      </c>
      <c r="AG71" s="1035"/>
      <c r="AH71" s="1035"/>
      <c r="AI71" s="1035"/>
      <c r="AJ71" s="1035"/>
      <c r="AK71" s="1035" t="s">
        <v>451</v>
      </c>
      <c r="AL71" s="1035"/>
      <c r="AM71" s="1035"/>
      <c r="AN71" s="1035"/>
      <c r="AO71" s="1035"/>
      <c r="AP71" s="1035">
        <v>23</v>
      </c>
      <c r="AQ71" s="1035"/>
      <c r="AR71" s="1035"/>
      <c r="AS71" s="1035"/>
      <c r="AT71" s="1035"/>
      <c r="AU71" s="1035" t="s">
        <v>451</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c r="A72" s="234">
        <v>5</v>
      </c>
      <c r="B72" s="1038" t="s">
        <v>521</v>
      </c>
      <c r="C72" s="1039"/>
      <c r="D72" s="1039"/>
      <c r="E72" s="1039"/>
      <c r="F72" s="1039"/>
      <c r="G72" s="1039"/>
      <c r="H72" s="1039"/>
      <c r="I72" s="1039"/>
      <c r="J72" s="1039"/>
      <c r="K72" s="1039"/>
      <c r="L72" s="1039"/>
      <c r="M72" s="1039"/>
      <c r="N72" s="1039"/>
      <c r="O72" s="1039"/>
      <c r="P72" s="1040"/>
      <c r="Q72" s="1041">
        <v>379</v>
      </c>
      <c r="R72" s="1035"/>
      <c r="S72" s="1035"/>
      <c r="T72" s="1035"/>
      <c r="U72" s="1035"/>
      <c r="V72" s="1035">
        <v>370</v>
      </c>
      <c r="W72" s="1035"/>
      <c r="X72" s="1035"/>
      <c r="Y72" s="1035"/>
      <c r="Z72" s="1035"/>
      <c r="AA72" s="1035">
        <v>8</v>
      </c>
      <c r="AB72" s="1035"/>
      <c r="AC72" s="1035"/>
      <c r="AD72" s="1035"/>
      <c r="AE72" s="1035"/>
      <c r="AF72" s="1035">
        <v>8</v>
      </c>
      <c r="AG72" s="1035"/>
      <c r="AH72" s="1035"/>
      <c r="AI72" s="1035"/>
      <c r="AJ72" s="1035"/>
      <c r="AK72" s="1035">
        <v>165</v>
      </c>
      <c r="AL72" s="1035"/>
      <c r="AM72" s="1035"/>
      <c r="AN72" s="1035"/>
      <c r="AO72" s="1035"/>
      <c r="AP72" s="1035" t="s">
        <v>451</v>
      </c>
      <c r="AQ72" s="1035"/>
      <c r="AR72" s="1035"/>
      <c r="AS72" s="1035"/>
      <c r="AT72" s="1035"/>
      <c r="AU72" s="1035" t="s">
        <v>451</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c r="A73" s="234">
        <v>6</v>
      </c>
      <c r="B73" s="1038" t="s">
        <v>522</v>
      </c>
      <c r="C73" s="1039"/>
      <c r="D73" s="1039"/>
      <c r="E73" s="1039"/>
      <c r="F73" s="1039"/>
      <c r="G73" s="1039"/>
      <c r="H73" s="1039"/>
      <c r="I73" s="1039"/>
      <c r="J73" s="1039"/>
      <c r="K73" s="1039"/>
      <c r="L73" s="1039"/>
      <c r="M73" s="1039"/>
      <c r="N73" s="1039"/>
      <c r="O73" s="1039"/>
      <c r="P73" s="1040"/>
      <c r="Q73" s="1041">
        <v>63</v>
      </c>
      <c r="R73" s="1035"/>
      <c r="S73" s="1035"/>
      <c r="T73" s="1035"/>
      <c r="U73" s="1035"/>
      <c r="V73" s="1035">
        <v>63</v>
      </c>
      <c r="W73" s="1035"/>
      <c r="X73" s="1035"/>
      <c r="Y73" s="1035"/>
      <c r="Z73" s="1035"/>
      <c r="AA73" s="1035" t="s">
        <v>451</v>
      </c>
      <c r="AB73" s="1035"/>
      <c r="AC73" s="1035"/>
      <c r="AD73" s="1035"/>
      <c r="AE73" s="1035"/>
      <c r="AF73" s="1035" t="s">
        <v>451</v>
      </c>
      <c r="AG73" s="1035"/>
      <c r="AH73" s="1035"/>
      <c r="AI73" s="1035"/>
      <c r="AJ73" s="1035"/>
      <c r="AK73" s="1035" t="s">
        <v>451</v>
      </c>
      <c r="AL73" s="1035"/>
      <c r="AM73" s="1035"/>
      <c r="AN73" s="1035"/>
      <c r="AO73" s="1035"/>
      <c r="AP73" s="1035" t="s">
        <v>451</v>
      </c>
      <c r="AQ73" s="1035"/>
      <c r="AR73" s="1035"/>
      <c r="AS73" s="1035"/>
      <c r="AT73" s="1035"/>
      <c r="AU73" s="1035" t="s">
        <v>451</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c r="A74" s="234">
        <v>7</v>
      </c>
      <c r="B74" s="1038" t="s">
        <v>523</v>
      </c>
      <c r="C74" s="1039"/>
      <c r="D74" s="1039"/>
      <c r="E74" s="1039"/>
      <c r="F74" s="1039"/>
      <c r="G74" s="1039"/>
      <c r="H74" s="1039"/>
      <c r="I74" s="1039"/>
      <c r="J74" s="1039"/>
      <c r="K74" s="1039"/>
      <c r="L74" s="1039"/>
      <c r="M74" s="1039"/>
      <c r="N74" s="1039"/>
      <c r="O74" s="1039"/>
      <c r="P74" s="1040"/>
      <c r="Q74" s="1041">
        <v>194</v>
      </c>
      <c r="R74" s="1035"/>
      <c r="S74" s="1035"/>
      <c r="T74" s="1035"/>
      <c r="U74" s="1035"/>
      <c r="V74" s="1035">
        <v>161</v>
      </c>
      <c r="W74" s="1035"/>
      <c r="X74" s="1035"/>
      <c r="Y74" s="1035"/>
      <c r="Z74" s="1035"/>
      <c r="AA74" s="1035">
        <v>33</v>
      </c>
      <c r="AB74" s="1035"/>
      <c r="AC74" s="1035"/>
      <c r="AD74" s="1035"/>
      <c r="AE74" s="1035"/>
      <c r="AF74" s="1035">
        <v>33</v>
      </c>
      <c r="AG74" s="1035"/>
      <c r="AH74" s="1035"/>
      <c r="AI74" s="1035"/>
      <c r="AJ74" s="1035"/>
      <c r="AK74" s="1035" t="s">
        <v>451</v>
      </c>
      <c r="AL74" s="1035"/>
      <c r="AM74" s="1035"/>
      <c r="AN74" s="1035"/>
      <c r="AO74" s="1035"/>
      <c r="AP74" s="1035" t="s">
        <v>451</v>
      </c>
      <c r="AQ74" s="1035"/>
      <c r="AR74" s="1035"/>
      <c r="AS74" s="1035"/>
      <c r="AT74" s="1035"/>
      <c r="AU74" s="1035" t="s">
        <v>451</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c r="A75" s="234">
        <v>8</v>
      </c>
      <c r="B75" s="1038" t="s">
        <v>524</v>
      </c>
      <c r="C75" s="1039"/>
      <c r="D75" s="1039"/>
      <c r="E75" s="1039"/>
      <c r="F75" s="1039"/>
      <c r="G75" s="1039"/>
      <c r="H75" s="1039"/>
      <c r="I75" s="1039"/>
      <c r="J75" s="1039"/>
      <c r="K75" s="1039"/>
      <c r="L75" s="1039"/>
      <c r="M75" s="1039"/>
      <c r="N75" s="1039"/>
      <c r="O75" s="1039"/>
      <c r="P75" s="1040"/>
      <c r="Q75" s="1042">
        <v>814330</v>
      </c>
      <c r="R75" s="1043"/>
      <c r="S75" s="1043"/>
      <c r="T75" s="1043"/>
      <c r="U75" s="1044"/>
      <c r="V75" s="1045">
        <v>784571</v>
      </c>
      <c r="W75" s="1043"/>
      <c r="X75" s="1043"/>
      <c r="Y75" s="1043"/>
      <c r="Z75" s="1044"/>
      <c r="AA75" s="1045">
        <v>29760</v>
      </c>
      <c r="AB75" s="1043"/>
      <c r="AC75" s="1043"/>
      <c r="AD75" s="1043"/>
      <c r="AE75" s="1044"/>
      <c r="AF75" s="1045">
        <v>29760</v>
      </c>
      <c r="AG75" s="1043"/>
      <c r="AH75" s="1043"/>
      <c r="AI75" s="1043"/>
      <c r="AJ75" s="1044"/>
      <c r="AK75" s="1045">
        <v>5568</v>
      </c>
      <c r="AL75" s="1043"/>
      <c r="AM75" s="1043"/>
      <c r="AN75" s="1043"/>
      <c r="AO75" s="1044"/>
      <c r="AP75" s="1045" t="s">
        <v>451</v>
      </c>
      <c r="AQ75" s="1043"/>
      <c r="AR75" s="1043"/>
      <c r="AS75" s="1043"/>
      <c r="AT75" s="1044"/>
      <c r="AU75" s="1045" t="s">
        <v>451</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c r="A88" s="236" t="s">
        <v>325</v>
      </c>
      <c r="B88" s="1001" t="s">
        <v>356</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29849</v>
      </c>
      <c r="AG88" s="1023"/>
      <c r="AH88" s="1023"/>
      <c r="AI88" s="1023"/>
      <c r="AJ88" s="1023"/>
      <c r="AK88" s="1027"/>
      <c r="AL88" s="1027"/>
      <c r="AM88" s="1027"/>
      <c r="AN88" s="1027"/>
      <c r="AO88" s="1027"/>
      <c r="AP88" s="1023">
        <v>23</v>
      </c>
      <c r="AQ88" s="1023"/>
      <c r="AR88" s="1023"/>
      <c r="AS88" s="1023"/>
      <c r="AT88" s="1023"/>
      <c r="AU88" s="1023" t="s">
        <v>534</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325</v>
      </c>
      <c r="BR102" s="1001" t="s">
        <v>357</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179</v>
      </c>
      <c r="CS102" s="1017"/>
      <c r="CT102" s="1017"/>
      <c r="CU102" s="1017"/>
      <c r="CV102" s="1018"/>
      <c r="CW102" s="1016" t="s">
        <v>607</v>
      </c>
      <c r="CX102" s="1017"/>
      <c r="CY102" s="1017"/>
      <c r="CZ102" s="1017"/>
      <c r="DA102" s="1018"/>
      <c r="DB102" s="1016">
        <v>354</v>
      </c>
      <c r="DC102" s="1017"/>
      <c r="DD102" s="1017"/>
      <c r="DE102" s="1017"/>
      <c r="DF102" s="1018"/>
      <c r="DG102" s="1016" t="s">
        <v>608</v>
      </c>
      <c r="DH102" s="1017"/>
      <c r="DI102" s="1017"/>
      <c r="DJ102" s="1017"/>
      <c r="DK102" s="1018"/>
      <c r="DL102" s="1016" t="s">
        <v>609</v>
      </c>
      <c r="DM102" s="1017"/>
      <c r="DN102" s="1017"/>
      <c r="DO102" s="1017"/>
      <c r="DP102" s="1018"/>
      <c r="DQ102" s="1016" t="s">
        <v>610</v>
      </c>
      <c r="DR102" s="1017"/>
      <c r="DS102" s="1017"/>
      <c r="DT102" s="1017"/>
      <c r="DU102" s="1018"/>
      <c r="DV102" s="1001"/>
      <c r="DW102" s="1002"/>
      <c r="DX102" s="1002"/>
      <c r="DY102" s="1002"/>
      <c r="DZ102" s="1003"/>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358</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359</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360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361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1006" t="s">
        <v>362</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363</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c r="A109" s="959" t="s">
        <v>364</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365</v>
      </c>
      <c r="AB109" s="960"/>
      <c r="AC109" s="960"/>
      <c r="AD109" s="960"/>
      <c r="AE109" s="961"/>
      <c r="AF109" s="962" t="s">
        <v>366</v>
      </c>
      <c r="AG109" s="960"/>
      <c r="AH109" s="960"/>
      <c r="AI109" s="960"/>
      <c r="AJ109" s="961"/>
      <c r="AK109" s="962" t="s">
        <v>269</v>
      </c>
      <c r="AL109" s="960"/>
      <c r="AM109" s="960"/>
      <c r="AN109" s="960"/>
      <c r="AO109" s="961"/>
      <c r="AP109" s="962" t="s">
        <v>367</v>
      </c>
      <c r="AQ109" s="960"/>
      <c r="AR109" s="960"/>
      <c r="AS109" s="960"/>
      <c r="AT109" s="993"/>
      <c r="AU109" s="959" t="s">
        <v>364</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365</v>
      </c>
      <c r="BR109" s="960"/>
      <c r="BS109" s="960"/>
      <c r="BT109" s="960"/>
      <c r="BU109" s="961"/>
      <c r="BV109" s="962" t="s">
        <v>366</v>
      </c>
      <c r="BW109" s="960"/>
      <c r="BX109" s="960"/>
      <c r="BY109" s="960"/>
      <c r="BZ109" s="961"/>
      <c r="CA109" s="962" t="s">
        <v>269</v>
      </c>
      <c r="CB109" s="960"/>
      <c r="CC109" s="960"/>
      <c r="CD109" s="960"/>
      <c r="CE109" s="961"/>
      <c r="CF109" s="1000" t="s">
        <v>367</v>
      </c>
      <c r="CG109" s="1000"/>
      <c r="CH109" s="1000"/>
      <c r="CI109" s="1000"/>
      <c r="CJ109" s="1000"/>
      <c r="CK109" s="962" t="s">
        <v>368</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365</v>
      </c>
      <c r="DH109" s="960"/>
      <c r="DI109" s="960"/>
      <c r="DJ109" s="960"/>
      <c r="DK109" s="961"/>
      <c r="DL109" s="962" t="s">
        <v>366</v>
      </c>
      <c r="DM109" s="960"/>
      <c r="DN109" s="960"/>
      <c r="DO109" s="960"/>
      <c r="DP109" s="961"/>
      <c r="DQ109" s="962" t="s">
        <v>269</v>
      </c>
      <c r="DR109" s="960"/>
      <c r="DS109" s="960"/>
      <c r="DT109" s="960"/>
      <c r="DU109" s="961"/>
      <c r="DV109" s="962" t="s">
        <v>367</v>
      </c>
      <c r="DW109" s="960"/>
      <c r="DX109" s="960"/>
      <c r="DY109" s="960"/>
      <c r="DZ109" s="993"/>
    </row>
    <row r="110" spans="1:131" s="226" customFormat="1" ht="26.25" customHeight="1">
      <c r="A110" s="871" t="s">
        <v>369</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1856650</v>
      </c>
      <c r="AB110" s="953"/>
      <c r="AC110" s="953"/>
      <c r="AD110" s="953"/>
      <c r="AE110" s="954"/>
      <c r="AF110" s="955">
        <v>1913711</v>
      </c>
      <c r="AG110" s="953"/>
      <c r="AH110" s="953"/>
      <c r="AI110" s="953"/>
      <c r="AJ110" s="954"/>
      <c r="AK110" s="955">
        <v>1969679</v>
      </c>
      <c r="AL110" s="953"/>
      <c r="AM110" s="953"/>
      <c r="AN110" s="953"/>
      <c r="AO110" s="954"/>
      <c r="AP110" s="956">
        <v>16</v>
      </c>
      <c r="AQ110" s="957"/>
      <c r="AR110" s="957"/>
      <c r="AS110" s="957"/>
      <c r="AT110" s="958"/>
      <c r="AU110" s="994" t="s">
        <v>73</v>
      </c>
      <c r="AV110" s="995"/>
      <c r="AW110" s="995"/>
      <c r="AX110" s="995"/>
      <c r="AY110" s="995"/>
      <c r="AZ110" s="924" t="s">
        <v>370</v>
      </c>
      <c r="BA110" s="872"/>
      <c r="BB110" s="872"/>
      <c r="BC110" s="872"/>
      <c r="BD110" s="872"/>
      <c r="BE110" s="872"/>
      <c r="BF110" s="872"/>
      <c r="BG110" s="872"/>
      <c r="BH110" s="872"/>
      <c r="BI110" s="872"/>
      <c r="BJ110" s="872"/>
      <c r="BK110" s="872"/>
      <c r="BL110" s="872"/>
      <c r="BM110" s="872"/>
      <c r="BN110" s="872"/>
      <c r="BO110" s="872"/>
      <c r="BP110" s="873"/>
      <c r="BQ110" s="925">
        <v>21777280</v>
      </c>
      <c r="BR110" s="906"/>
      <c r="BS110" s="906"/>
      <c r="BT110" s="906"/>
      <c r="BU110" s="906"/>
      <c r="BV110" s="906">
        <v>23508668</v>
      </c>
      <c r="BW110" s="906"/>
      <c r="BX110" s="906"/>
      <c r="BY110" s="906"/>
      <c r="BZ110" s="906"/>
      <c r="CA110" s="906">
        <v>24206246</v>
      </c>
      <c r="CB110" s="906"/>
      <c r="CC110" s="906"/>
      <c r="CD110" s="906"/>
      <c r="CE110" s="906"/>
      <c r="CF110" s="930">
        <v>196.6</v>
      </c>
      <c r="CG110" s="931"/>
      <c r="CH110" s="931"/>
      <c r="CI110" s="931"/>
      <c r="CJ110" s="931"/>
      <c r="CK110" s="990" t="s">
        <v>371</v>
      </c>
      <c r="CL110" s="883"/>
      <c r="CM110" s="924" t="s">
        <v>372</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373</v>
      </c>
      <c r="DH110" s="906"/>
      <c r="DI110" s="906"/>
      <c r="DJ110" s="906"/>
      <c r="DK110" s="906"/>
      <c r="DL110" s="906" t="s">
        <v>373</v>
      </c>
      <c r="DM110" s="906"/>
      <c r="DN110" s="906"/>
      <c r="DO110" s="906"/>
      <c r="DP110" s="906"/>
      <c r="DQ110" s="906" t="s">
        <v>128</v>
      </c>
      <c r="DR110" s="906"/>
      <c r="DS110" s="906"/>
      <c r="DT110" s="906"/>
      <c r="DU110" s="906"/>
      <c r="DV110" s="907" t="s">
        <v>373</v>
      </c>
      <c r="DW110" s="907"/>
      <c r="DX110" s="907"/>
      <c r="DY110" s="907"/>
      <c r="DZ110" s="908"/>
    </row>
    <row r="111" spans="1:131" s="226" customFormat="1" ht="26.25" customHeight="1">
      <c r="A111" s="838" t="s">
        <v>374</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373</v>
      </c>
      <c r="AB111" s="983"/>
      <c r="AC111" s="983"/>
      <c r="AD111" s="983"/>
      <c r="AE111" s="984"/>
      <c r="AF111" s="985" t="s">
        <v>373</v>
      </c>
      <c r="AG111" s="983"/>
      <c r="AH111" s="983"/>
      <c r="AI111" s="983"/>
      <c r="AJ111" s="984"/>
      <c r="AK111" s="985" t="s">
        <v>127</v>
      </c>
      <c r="AL111" s="983"/>
      <c r="AM111" s="983"/>
      <c r="AN111" s="983"/>
      <c r="AO111" s="984"/>
      <c r="AP111" s="986" t="s">
        <v>373</v>
      </c>
      <c r="AQ111" s="987"/>
      <c r="AR111" s="987"/>
      <c r="AS111" s="987"/>
      <c r="AT111" s="988"/>
      <c r="AU111" s="996"/>
      <c r="AV111" s="997"/>
      <c r="AW111" s="997"/>
      <c r="AX111" s="997"/>
      <c r="AY111" s="997"/>
      <c r="AZ111" s="879" t="s">
        <v>375</v>
      </c>
      <c r="BA111" s="816"/>
      <c r="BB111" s="816"/>
      <c r="BC111" s="816"/>
      <c r="BD111" s="816"/>
      <c r="BE111" s="816"/>
      <c r="BF111" s="816"/>
      <c r="BG111" s="816"/>
      <c r="BH111" s="816"/>
      <c r="BI111" s="816"/>
      <c r="BJ111" s="816"/>
      <c r="BK111" s="816"/>
      <c r="BL111" s="816"/>
      <c r="BM111" s="816"/>
      <c r="BN111" s="816"/>
      <c r="BO111" s="816"/>
      <c r="BP111" s="817"/>
      <c r="BQ111" s="880">
        <v>417689</v>
      </c>
      <c r="BR111" s="881"/>
      <c r="BS111" s="881"/>
      <c r="BT111" s="881"/>
      <c r="BU111" s="881"/>
      <c r="BV111" s="881">
        <v>390771</v>
      </c>
      <c r="BW111" s="881"/>
      <c r="BX111" s="881"/>
      <c r="BY111" s="881"/>
      <c r="BZ111" s="881"/>
      <c r="CA111" s="881">
        <v>391267</v>
      </c>
      <c r="CB111" s="881"/>
      <c r="CC111" s="881"/>
      <c r="CD111" s="881"/>
      <c r="CE111" s="881"/>
      <c r="CF111" s="939">
        <v>3.2</v>
      </c>
      <c r="CG111" s="940"/>
      <c r="CH111" s="940"/>
      <c r="CI111" s="940"/>
      <c r="CJ111" s="940"/>
      <c r="CK111" s="991"/>
      <c r="CL111" s="885"/>
      <c r="CM111" s="879" t="s">
        <v>376</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128</v>
      </c>
      <c r="DH111" s="881"/>
      <c r="DI111" s="881"/>
      <c r="DJ111" s="881"/>
      <c r="DK111" s="881"/>
      <c r="DL111" s="881" t="s">
        <v>127</v>
      </c>
      <c r="DM111" s="881"/>
      <c r="DN111" s="881"/>
      <c r="DO111" s="881"/>
      <c r="DP111" s="881"/>
      <c r="DQ111" s="881" t="s">
        <v>377</v>
      </c>
      <c r="DR111" s="881"/>
      <c r="DS111" s="881"/>
      <c r="DT111" s="881"/>
      <c r="DU111" s="881"/>
      <c r="DV111" s="858" t="s">
        <v>373</v>
      </c>
      <c r="DW111" s="858"/>
      <c r="DX111" s="858"/>
      <c r="DY111" s="858"/>
      <c r="DZ111" s="859"/>
    </row>
    <row r="112" spans="1:131" s="226" customFormat="1" ht="26.25" customHeight="1">
      <c r="A112" s="976" t="s">
        <v>378</v>
      </c>
      <c r="B112" s="977"/>
      <c r="C112" s="816" t="s">
        <v>379</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127</v>
      </c>
      <c r="AB112" s="844"/>
      <c r="AC112" s="844"/>
      <c r="AD112" s="844"/>
      <c r="AE112" s="845"/>
      <c r="AF112" s="846" t="s">
        <v>373</v>
      </c>
      <c r="AG112" s="844"/>
      <c r="AH112" s="844"/>
      <c r="AI112" s="844"/>
      <c r="AJ112" s="845"/>
      <c r="AK112" s="846" t="s">
        <v>373</v>
      </c>
      <c r="AL112" s="844"/>
      <c r="AM112" s="844"/>
      <c r="AN112" s="844"/>
      <c r="AO112" s="845"/>
      <c r="AP112" s="888" t="s">
        <v>373</v>
      </c>
      <c r="AQ112" s="889"/>
      <c r="AR112" s="889"/>
      <c r="AS112" s="889"/>
      <c r="AT112" s="890"/>
      <c r="AU112" s="996"/>
      <c r="AV112" s="997"/>
      <c r="AW112" s="997"/>
      <c r="AX112" s="997"/>
      <c r="AY112" s="997"/>
      <c r="AZ112" s="879" t="s">
        <v>380</v>
      </c>
      <c r="BA112" s="816"/>
      <c r="BB112" s="816"/>
      <c r="BC112" s="816"/>
      <c r="BD112" s="816"/>
      <c r="BE112" s="816"/>
      <c r="BF112" s="816"/>
      <c r="BG112" s="816"/>
      <c r="BH112" s="816"/>
      <c r="BI112" s="816"/>
      <c r="BJ112" s="816"/>
      <c r="BK112" s="816"/>
      <c r="BL112" s="816"/>
      <c r="BM112" s="816"/>
      <c r="BN112" s="816"/>
      <c r="BO112" s="816"/>
      <c r="BP112" s="817"/>
      <c r="BQ112" s="880">
        <v>11118621</v>
      </c>
      <c r="BR112" s="881"/>
      <c r="BS112" s="881"/>
      <c r="BT112" s="881"/>
      <c r="BU112" s="881"/>
      <c r="BV112" s="881">
        <v>10959979</v>
      </c>
      <c r="BW112" s="881"/>
      <c r="BX112" s="881"/>
      <c r="BY112" s="881"/>
      <c r="BZ112" s="881"/>
      <c r="CA112" s="881">
        <v>10630234</v>
      </c>
      <c r="CB112" s="881"/>
      <c r="CC112" s="881"/>
      <c r="CD112" s="881"/>
      <c r="CE112" s="881"/>
      <c r="CF112" s="939">
        <v>86.4</v>
      </c>
      <c r="CG112" s="940"/>
      <c r="CH112" s="940"/>
      <c r="CI112" s="940"/>
      <c r="CJ112" s="940"/>
      <c r="CK112" s="991"/>
      <c r="CL112" s="885"/>
      <c r="CM112" s="879" t="s">
        <v>381</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127</v>
      </c>
      <c r="DH112" s="881"/>
      <c r="DI112" s="881"/>
      <c r="DJ112" s="881"/>
      <c r="DK112" s="881"/>
      <c r="DL112" s="881" t="s">
        <v>127</v>
      </c>
      <c r="DM112" s="881"/>
      <c r="DN112" s="881"/>
      <c r="DO112" s="881"/>
      <c r="DP112" s="881"/>
      <c r="DQ112" s="881" t="s">
        <v>373</v>
      </c>
      <c r="DR112" s="881"/>
      <c r="DS112" s="881"/>
      <c r="DT112" s="881"/>
      <c r="DU112" s="881"/>
      <c r="DV112" s="858" t="s">
        <v>127</v>
      </c>
      <c r="DW112" s="858"/>
      <c r="DX112" s="858"/>
      <c r="DY112" s="858"/>
      <c r="DZ112" s="859"/>
    </row>
    <row r="113" spans="1:130" s="226" customFormat="1" ht="26.25" customHeight="1">
      <c r="A113" s="978"/>
      <c r="B113" s="979"/>
      <c r="C113" s="816" t="s">
        <v>382</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704118</v>
      </c>
      <c r="AB113" s="983"/>
      <c r="AC113" s="983"/>
      <c r="AD113" s="983"/>
      <c r="AE113" s="984"/>
      <c r="AF113" s="985">
        <v>731430</v>
      </c>
      <c r="AG113" s="983"/>
      <c r="AH113" s="983"/>
      <c r="AI113" s="983"/>
      <c r="AJ113" s="984"/>
      <c r="AK113" s="985">
        <v>714730</v>
      </c>
      <c r="AL113" s="983"/>
      <c r="AM113" s="983"/>
      <c r="AN113" s="983"/>
      <c r="AO113" s="984"/>
      <c r="AP113" s="986">
        <v>5.8</v>
      </c>
      <c r="AQ113" s="987"/>
      <c r="AR113" s="987"/>
      <c r="AS113" s="987"/>
      <c r="AT113" s="988"/>
      <c r="AU113" s="996"/>
      <c r="AV113" s="997"/>
      <c r="AW113" s="997"/>
      <c r="AX113" s="997"/>
      <c r="AY113" s="997"/>
      <c r="AZ113" s="879" t="s">
        <v>383</v>
      </c>
      <c r="BA113" s="816"/>
      <c r="BB113" s="816"/>
      <c r="BC113" s="816"/>
      <c r="BD113" s="816"/>
      <c r="BE113" s="816"/>
      <c r="BF113" s="816"/>
      <c r="BG113" s="816"/>
      <c r="BH113" s="816"/>
      <c r="BI113" s="816"/>
      <c r="BJ113" s="816"/>
      <c r="BK113" s="816"/>
      <c r="BL113" s="816"/>
      <c r="BM113" s="816"/>
      <c r="BN113" s="816"/>
      <c r="BO113" s="816"/>
      <c r="BP113" s="817"/>
      <c r="BQ113" s="880" t="s">
        <v>373</v>
      </c>
      <c r="BR113" s="881"/>
      <c r="BS113" s="881"/>
      <c r="BT113" s="881"/>
      <c r="BU113" s="881"/>
      <c r="BV113" s="881" t="s">
        <v>127</v>
      </c>
      <c r="BW113" s="881"/>
      <c r="BX113" s="881"/>
      <c r="BY113" s="881"/>
      <c r="BZ113" s="881"/>
      <c r="CA113" s="881" t="s">
        <v>127</v>
      </c>
      <c r="CB113" s="881"/>
      <c r="CC113" s="881"/>
      <c r="CD113" s="881"/>
      <c r="CE113" s="881"/>
      <c r="CF113" s="939" t="s">
        <v>384</v>
      </c>
      <c r="CG113" s="940"/>
      <c r="CH113" s="940"/>
      <c r="CI113" s="940"/>
      <c r="CJ113" s="940"/>
      <c r="CK113" s="991"/>
      <c r="CL113" s="885"/>
      <c r="CM113" s="879" t="s">
        <v>385</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373</v>
      </c>
      <c r="DH113" s="844"/>
      <c r="DI113" s="844"/>
      <c r="DJ113" s="844"/>
      <c r="DK113" s="845"/>
      <c r="DL113" s="846" t="s">
        <v>127</v>
      </c>
      <c r="DM113" s="844"/>
      <c r="DN113" s="844"/>
      <c r="DO113" s="844"/>
      <c r="DP113" s="845"/>
      <c r="DQ113" s="846" t="s">
        <v>127</v>
      </c>
      <c r="DR113" s="844"/>
      <c r="DS113" s="844"/>
      <c r="DT113" s="844"/>
      <c r="DU113" s="845"/>
      <c r="DV113" s="888" t="s">
        <v>128</v>
      </c>
      <c r="DW113" s="889"/>
      <c r="DX113" s="889"/>
      <c r="DY113" s="889"/>
      <c r="DZ113" s="890"/>
    </row>
    <row r="114" spans="1:130" s="226" customFormat="1" ht="26.25" customHeight="1">
      <c r="A114" s="978"/>
      <c r="B114" s="979"/>
      <c r="C114" s="816" t="s">
        <v>386</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t="s">
        <v>127</v>
      </c>
      <c r="AB114" s="844"/>
      <c r="AC114" s="844"/>
      <c r="AD114" s="844"/>
      <c r="AE114" s="845"/>
      <c r="AF114" s="846" t="s">
        <v>384</v>
      </c>
      <c r="AG114" s="844"/>
      <c r="AH114" s="844"/>
      <c r="AI114" s="844"/>
      <c r="AJ114" s="845"/>
      <c r="AK114" s="846" t="s">
        <v>373</v>
      </c>
      <c r="AL114" s="844"/>
      <c r="AM114" s="844"/>
      <c r="AN114" s="844"/>
      <c r="AO114" s="845"/>
      <c r="AP114" s="888" t="s">
        <v>373</v>
      </c>
      <c r="AQ114" s="889"/>
      <c r="AR114" s="889"/>
      <c r="AS114" s="889"/>
      <c r="AT114" s="890"/>
      <c r="AU114" s="996"/>
      <c r="AV114" s="997"/>
      <c r="AW114" s="997"/>
      <c r="AX114" s="997"/>
      <c r="AY114" s="997"/>
      <c r="AZ114" s="879" t="s">
        <v>387</v>
      </c>
      <c r="BA114" s="816"/>
      <c r="BB114" s="816"/>
      <c r="BC114" s="816"/>
      <c r="BD114" s="816"/>
      <c r="BE114" s="816"/>
      <c r="BF114" s="816"/>
      <c r="BG114" s="816"/>
      <c r="BH114" s="816"/>
      <c r="BI114" s="816"/>
      <c r="BJ114" s="816"/>
      <c r="BK114" s="816"/>
      <c r="BL114" s="816"/>
      <c r="BM114" s="816"/>
      <c r="BN114" s="816"/>
      <c r="BO114" s="816"/>
      <c r="BP114" s="817"/>
      <c r="BQ114" s="880">
        <v>2522957</v>
      </c>
      <c r="BR114" s="881"/>
      <c r="BS114" s="881"/>
      <c r="BT114" s="881"/>
      <c r="BU114" s="881"/>
      <c r="BV114" s="881">
        <v>2514820</v>
      </c>
      <c r="BW114" s="881"/>
      <c r="BX114" s="881"/>
      <c r="BY114" s="881"/>
      <c r="BZ114" s="881"/>
      <c r="CA114" s="881">
        <v>2440870</v>
      </c>
      <c r="CB114" s="881"/>
      <c r="CC114" s="881"/>
      <c r="CD114" s="881"/>
      <c r="CE114" s="881"/>
      <c r="CF114" s="939">
        <v>19.8</v>
      </c>
      <c r="CG114" s="940"/>
      <c r="CH114" s="940"/>
      <c r="CI114" s="940"/>
      <c r="CJ114" s="940"/>
      <c r="CK114" s="991"/>
      <c r="CL114" s="885"/>
      <c r="CM114" s="879" t="s">
        <v>388</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128</v>
      </c>
      <c r="DH114" s="844"/>
      <c r="DI114" s="844"/>
      <c r="DJ114" s="844"/>
      <c r="DK114" s="845"/>
      <c r="DL114" s="846" t="s">
        <v>127</v>
      </c>
      <c r="DM114" s="844"/>
      <c r="DN114" s="844"/>
      <c r="DO114" s="844"/>
      <c r="DP114" s="845"/>
      <c r="DQ114" s="846" t="s">
        <v>373</v>
      </c>
      <c r="DR114" s="844"/>
      <c r="DS114" s="844"/>
      <c r="DT114" s="844"/>
      <c r="DU114" s="845"/>
      <c r="DV114" s="888" t="s">
        <v>377</v>
      </c>
      <c r="DW114" s="889"/>
      <c r="DX114" s="889"/>
      <c r="DY114" s="889"/>
      <c r="DZ114" s="890"/>
    </row>
    <row r="115" spans="1:130" s="226" customFormat="1" ht="26.25" customHeight="1">
      <c r="A115" s="978"/>
      <c r="B115" s="979"/>
      <c r="C115" s="816" t="s">
        <v>389</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567</v>
      </c>
      <c r="AB115" s="983"/>
      <c r="AC115" s="983"/>
      <c r="AD115" s="983"/>
      <c r="AE115" s="984"/>
      <c r="AF115" s="985">
        <v>565</v>
      </c>
      <c r="AG115" s="983"/>
      <c r="AH115" s="983"/>
      <c r="AI115" s="983"/>
      <c r="AJ115" s="984"/>
      <c r="AK115" s="985">
        <v>564</v>
      </c>
      <c r="AL115" s="983"/>
      <c r="AM115" s="983"/>
      <c r="AN115" s="983"/>
      <c r="AO115" s="984"/>
      <c r="AP115" s="986">
        <v>0</v>
      </c>
      <c r="AQ115" s="987"/>
      <c r="AR115" s="987"/>
      <c r="AS115" s="987"/>
      <c r="AT115" s="988"/>
      <c r="AU115" s="996"/>
      <c r="AV115" s="997"/>
      <c r="AW115" s="997"/>
      <c r="AX115" s="997"/>
      <c r="AY115" s="997"/>
      <c r="AZ115" s="879" t="s">
        <v>390</v>
      </c>
      <c r="BA115" s="816"/>
      <c r="BB115" s="816"/>
      <c r="BC115" s="816"/>
      <c r="BD115" s="816"/>
      <c r="BE115" s="816"/>
      <c r="BF115" s="816"/>
      <c r="BG115" s="816"/>
      <c r="BH115" s="816"/>
      <c r="BI115" s="816"/>
      <c r="BJ115" s="816"/>
      <c r="BK115" s="816"/>
      <c r="BL115" s="816"/>
      <c r="BM115" s="816"/>
      <c r="BN115" s="816"/>
      <c r="BO115" s="816"/>
      <c r="BP115" s="817"/>
      <c r="BQ115" s="880" t="s">
        <v>377</v>
      </c>
      <c r="BR115" s="881"/>
      <c r="BS115" s="881"/>
      <c r="BT115" s="881"/>
      <c r="BU115" s="881"/>
      <c r="BV115" s="881" t="s">
        <v>373</v>
      </c>
      <c r="BW115" s="881"/>
      <c r="BX115" s="881"/>
      <c r="BY115" s="881"/>
      <c r="BZ115" s="881"/>
      <c r="CA115" s="881" t="s">
        <v>373</v>
      </c>
      <c r="CB115" s="881"/>
      <c r="CC115" s="881"/>
      <c r="CD115" s="881"/>
      <c r="CE115" s="881"/>
      <c r="CF115" s="939" t="s">
        <v>373</v>
      </c>
      <c r="CG115" s="940"/>
      <c r="CH115" s="940"/>
      <c r="CI115" s="940"/>
      <c r="CJ115" s="940"/>
      <c r="CK115" s="991"/>
      <c r="CL115" s="885"/>
      <c r="CM115" s="879" t="s">
        <v>391</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v>411455</v>
      </c>
      <c r="DH115" s="844"/>
      <c r="DI115" s="844"/>
      <c r="DJ115" s="844"/>
      <c r="DK115" s="845"/>
      <c r="DL115" s="846">
        <v>385101</v>
      </c>
      <c r="DM115" s="844"/>
      <c r="DN115" s="844"/>
      <c r="DO115" s="844"/>
      <c r="DP115" s="845"/>
      <c r="DQ115" s="846">
        <v>386163</v>
      </c>
      <c r="DR115" s="844"/>
      <c r="DS115" s="844"/>
      <c r="DT115" s="844"/>
      <c r="DU115" s="845"/>
      <c r="DV115" s="888">
        <v>3.1</v>
      </c>
      <c r="DW115" s="889"/>
      <c r="DX115" s="889"/>
      <c r="DY115" s="889"/>
      <c r="DZ115" s="890"/>
    </row>
    <row r="116" spans="1:130" s="226" customFormat="1" ht="26.25" customHeight="1">
      <c r="A116" s="980"/>
      <c r="B116" s="981"/>
      <c r="C116" s="903" t="s">
        <v>392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373</v>
      </c>
      <c r="AB116" s="844"/>
      <c r="AC116" s="844"/>
      <c r="AD116" s="844"/>
      <c r="AE116" s="845"/>
      <c r="AF116" s="846" t="s">
        <v>373</v>
      </c>
      <c r="AG116" s="844"/>
      <c r="AH116" s="844"/>
      <c r="AI116" s="844"/>
      <c r="AJ116" s="845"/>
      <c r="AK116" s="846" t="s">
        <v>127</v>
      </c>
      <c r="AL116" s="844"/>
      <c r="AM116" s="844"/>
      <c r="AN116" s="844"/>
      <c r="AO116" s="845"/>
      <c r="AP116" s="888" t="s">
        <v>373</v>
      </c>
      <c r="AQ116" s="889"/>
      <c r="AR116" s="889"/>
      <c r="AS116" s="889"/>
      <c r="AT116" s="890"/>
      <c r="AU116" s="996"/>
      <c r="AV116" s="997"/>
      <c r="AW116" s="997"/>
      <c r="AX116" s="997"/>
      <c r="AY116" s="997"/>
      <c r="AZ116" s="973" t="s">
        <v>393</v>
      </c>
      <c r="BA116" s="974"/>
      <c r="BB116" s="974"/>
      <c r="BC116" s="974"/>
      <c r="BD116" s="974"/>
      <c r="BE116" s="974"/>
      <c r="BF116" s="974"/>
      <c r="BG116" s="974"/>
      <c r="BH116" s="974"/>
      <c r="BI116" s="974"/>
      <c r="BJ116" s="974"/>
      <c r="BK116" s="974"/>
      <c r="BL116" s="974"/>
      <c r="BM116" s="974"/>
      <c r="BN116" s="974"/>
      <c r="BO116" s="974"/>
      <c r="BP116" s="975"/>
      <c r="BQ116" s="880" t="s">
        <v>377</v>
      </c>
      <c r="BR116" s="881"/>
      <c r="BS116" s="881"/>
      <c r="BT116" s="881"/>
      <c r="BU116" s="881"/>
      <c r="BV116" s="881" t="s">
        <v>377</v>
      </c>
      <c r="BW116" s="881"/>
      <c r="BX116" s="881"/>
      <c r="BY116" s="881"/>
      <c r="BZ116" s="881"/>
      <c r="CA116" s="881" t="s">
        <v>127</v>
      </c>
      <c r="CB116" s="881"/>
      <c r="CC116" s="881"/>
      <c r="CD116" s="881"/>
      <c r="CE116" s="881"/>
      <c r="CF116" s="939" t="s">
        <v>373</v>
      </c>
      <c r="CG116" s="940"/>
      <c r="CH116" s="940"/>
      <c r="CI116" s="940"/>
      <c r="CJ116" s="940"/>
      <c r="CK116" s="991"/>
      <c r="CL116" s="885"/>
      <c r="CM116" s="879" t="s">
        <v>394</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373</v>
      </c>
      <c r="DH116" s="844"/>
      <c r="DI116" s="844"/>
      <c r="DJ116" s="844"/>
      <c r="DK116" s="845"/>
      <c r="DL116" s="846" t="s">
        <v>127</v>
      </c>
      <c r="DM116" s="844"/>
      <c r="DN116" s="844"/>
      <c r="DO116" s="844"/>
      <c r="DP116" s="845"/>
      <c r="DQ116" s="846" t="s">
        <v>127</v>
      </c>
      <c r="DR116" s="844"/>
      <c r="DS116" s="844"/>
      <c r="DT116" s="844"/>
      <c r="DU116" s="845"/>
      <c r="DV116" s="888" t="s">
        <v>373</v>
      </c>
      <c r="DW116" s="889"/>
      <c r="DX116" s="889"/>
      <c r="DY116" s="889"/>
      <c r="DZ116" s="890"/>
    </row>
    <row r="117" spans="1:130" s="226" customFormat="1" ht="26.25" customHeight="1">
      <c r="A117" s="959" t="s">
        <v>188</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395</v>
      </c>
      <c r="Z117" s="961"/>
      <c r="AA117" s="966">
        <v>2561335</v>
      </c>
      <c r="AB117" s="967"/>
      <c r="AC117" s="967"/>
      <c r="AD117" s="967"/>
      <c r="AE117" s="968"/>
      <c r="AF117" s="969">
        <v>2645706</v>
      </c>
      <c r="AG117" s="967"/>
      <c r="AH117" s="967"/>
      <c r="AI117" s="967"/>
      <c r="AJ117" s="968"/>
      <c r="AK117" s="969">
        <v>2684973</v>
      </c>
      <c r="AL117" s="967"/>
      <c r="AM117" s="967"/>
      <c r="AN117" s="967"/>
      <c r="AO117" s="968"/>
      <c r="AP117" s="970"/>
      <c r="AQ117" s="971"/>
      <c r="AR117" s="971"/>
      <c r="AS117" s="971"/>
      <c r="AT117" s="972"/>
      <c r="AU117" s="996"/>
      <c r="AV117" s="997"/>
      <c r="AW117" s="997"/>
      <c r="AX117" s="997"/>
      <c r="AY117" s="997"/>
      <c r="AZ117" s="927" t="s">
        <v>396</v>
      </c>
      <c r="BA117" s="928"/>
      <c r="BB117" s="928"/>
      <c r="BC117" s="928"/>
      <c r="BD117" s="928"/>
      <c r="BE117" s="928"/>
      <c r="BF117" s="928"/>
      <c r="BG117" s="928"/>
      <c r="BH117" s="928"/>
      <c r="BI117" s="928"/>
      <c r="BJ117" s="928"/>
      <c r="BK117" s="928"/>
      <c r="BL117" s="928"/>
      <c r="BM117" s="928"/>
      <c r="BN117" s="928"/>
      <c r="BO117" s="928"/>
      <c r="BP117" s="929"/>
      <c r="BQ117" s="880" t="s">
        <v>384</v>
      </c>
      <c r="BR117" s="881"/>
      <c r="BS117" s="881"/>
      <c r="BT117" s="881"/>
      <c r="BU117" s="881"/>
      <c r="BV117" s="881" t="s">
        <v>384</v>
      </c>
      <c r="BW117" s="881"/>
      <c r="BX117" s="881"/>
      <c r="BY117" s="881"/>
      <c r="BZ117" s="881"/>
      <c r="CA117" s="881" t="s">
        <v>373</v>
      </c>
      <c r="CB117" s="881"/>
      <c r="CC117" s="881"/>
      <c r="CD117" s="881"/>
      <c r="CE117" s="881"/>
      <c r="CF117" s="939" t="s">
        <v>373</v>
      </c>
      <c r="CG117" s="940"/>
      <c r="CH117" s="940"/>
      <c r="CI117" s="940"/>
      <c r="CJ117" s="940"/>
      <c r="CK117" s="991"/>
      <c r="CL117" s="885"/>
      <c r="CM117" s="879" t="s">
        <v>397</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373</v>
      </c>
      <c r="DH117" s="844"/>
      <c r="DI117" s="844"/>
      <c r="DJ117" s="844"/>
      <c r="DK117" s="845"/>
      <c r="DL117" s="846" t="s">
        <v>384</v>
      </c>
      <c r="DM117" s="844"/>
      <c r="DN117" s="844"/>
      <c r="DO117" s="844"/>
      <c r="DP117" s="845"/>
      <c r="DQ117" s="846" t="s">
        <v>373</v>
      </c>
      <c r="DR117" s="844"/>
      <c r="DS117" s="844"/>
      <c r="DT117" s="844"/>
      <c r="DU117" s="845"/>
      <c r="DV117" s="888" t="s">
        <v>373</v>
      </c>
      <c r="DW117" s="889"/>
      <c r="DX117" s="889"/>
      <c r="DY117" s="889"/>
      <c r="DZ117" s="890"/>
    </row>
    <row r="118" spans="1:130" s="226" customFormat="1" ht="26.25" customHeight="1">
      <c r="A118" s="959" t="s">
        <v>368</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365</v>
      </c>
      <c r="AB118" s="960"/>
      <c r="AC118" s="960"/>
      <c r="AD118" s="960"/>
      <c r="AE118" s="961"/>
      <c r="AF118" s="962" t="s">
        <v>366</v>
      </c>
      <c r="AG118" s="960"/>
      <c r="AH118" s="960"/>
      <c r="AI118" s="960"/>
      <c r="AJ118" s="961"/>
      <c r="AK118" s="962" t="s">
        <v>269</v>
      </c>
      <c r="AL118" s="960"/>
      <c r="AM118" s="960"/>
      <c r="AN118" s="960"/>
      <c r="AO118" s="961"/>
      <c r="AP118" s="963" t="s">
        <v>367</v>
      </c>
      <c r="AQ118" s="964"/>
      <c r="AR118" s="964"/>
      <c r="AS118" s="964"/>
      <c r="AT118" s="965"/>
      <c r="AU118" s="996"/>
      <c r="AV118" s="997"/>
      <c r="AW118" s="997"/>
      <c r="AX118" s="997"/>
      <c r="AY118" s="997"/>
      <c r="AZ118" s="902" t="s">
        <v>398</v>
      </c>
      <c r="BA118" s="903"/>
      <c r="BB118" s="903"/>
      <c r="BC118" s="903"/>
      <c r="BD118" s="903"/>
      <c r="BE118" s="903"/>
      <c r="BF118" s="903"/>
      <c r="BG118" s="903"/>
      <c r="BH118" s="903"/>
      <c r="BI118" s="903"/>
      <c r="BJ118" s="903"/>
      <c r="BK118" s="903"/>
      <c r="BL118" s="903"/>
      <c r="BM118" s="903"/>
      <c r="BN118" s="903"/>
      <c r="BO118" s="903"/>
      <c r="BP118" s="904"/>
      <c r="BQ118" s="943" t="s">
        <v>384</v>
      </c>
      <c r="BR118" s="909"/>
      <c r="BS118" s="909"/>
      <c r="BT118" s="909"/>
      <c r="BU118" s="909"/>
      <c r="BV118" s="909" t="s">
        <v>384</v>
      </c>
      <c r="BW118" s="909"/>
      <c r="BX118" s="909"/>
      <c r="BY118" s="909"/>
      <c r="BZ118" s="909"/>
      <c r="CA118" s="909" t="s">
        <v>384</v>
      </c>
      <c r="CB118" s="909"/>
      <c r="CC118" s="909"/>
      <c r="CD118" s="909"/>
      <c r="CE118" s="909"/>
      <c r="CF118" s="939" t="s">
        <v>384</v>
      </c>
      <c r="CG118" s="940"/>
      <c r="CH118" s="940"/>
      <c r="CI118" s="940"/>
      <c r="CJ118" s="940"/>
      <c r="CK118" s="991"/>
      <c r="CL118" s="885"/>
      <c r="CM118" s="879" t="s">
        <v>399</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384</v>
      </c>
      <c r="DH118" s="844"/>
      <c r="DI118" s="844"/>
      <c r="DJ118" s="844"/>
      <c r="DK118" s="845"/>
      <c r="DL118" s="846" t="s">
        <v>384</v>
      </c>
      <c r="DM118" s="844"/>
      <c r="DN118" s="844"/>
      <c r="DO118" s="844"/>
      <c r="DP118" s="845"/>
      <c r="DQ118" s="846" t="s">
        <v>384</v>
      </c>
      <c r="DR118" s="844"/>
      <c r="DS118" s="844"/>
      <c r="DT118" s="844"/>
      <c r="DU118" s="845"/>
      <c r="DV118" s="888" t="s">
        <v>384</v>
      </c>
      <c r="DW118" s="889"/>
      <c r="DX118" s="889"/>
      <c r="DY118" s="889"/>
      <c r="DZ118" s="890"/>
    </row>
    <row r="119" spans="1:130" s="226" customFormat="1" ht="26.25" customHeight="1">
      <c r="A119" s="882" t="s">
        <v>371</v>
      </c>
      <c r="B119" s="883"/>
      <c r="C119" s="924" t="s">
        <v>372</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384</v>
      </c>
      <c r="AB119" s="953"/>
      <c r="AC119" s="953"/>
      <c r="AD119" s="953"/>
      <c r="AE119" s="954"/>
      <c r="AF119" s="955" t="s">
        <v>384</v>
      </c>
      <c r="AG119" s="953"/>
      <c r="AH119" s="953"/>
      <c r="AI119" s="953"/>
      <c r="AJ119" s="954"/>
      <c r="AK119" s="955" t="s">
        <v>384</v>
      </c>
      <c r="AL119" s="953"/>
      <c r="AM119" s="953"/>
      <c r="AN119" s="953"/>
      <c r="AO119" s="954"/>
      <c r="AP119" s="956" t="s">
        <v>384</v>
      </c>
      <c r="AQ119" s="957"/>
      <c r="AR119" s="957"/>
      <c r="AS119" s="957"/>
      <c r="AT119" s="958"/>
      <c r="AU119" s="998"/>
      <c r="AV119" s="999"/>
      <c r="AW119" s="999"/>
      <c r="AX119" s="999"/>
      <c r="AY119" s="999"/>
      <c r="AZ119" s="247" t="s">
        <v>188</v>
      </c>
      <c r="BA119" s="247"/>
      <c r="BB119" s="247"/>
      <c r="BC119" s="247"/>
      <c r="BD119" s="247"/>
      <c r="BE119" s="247"/>
      <c r="BF119" s="247"/>
      <c r="BG119" s="247"/>
      <c r="BH119" s="247"/>
      <c r="BI119" s="247"/>
      <c r="BJ119" s="247"/>
      <c r="BK119" s="247"/>
      <c r="BL119" s="247"/>
      <c r="BM119" s="247"/>
      <c r="BN119" s="247"/>
      <c r="BO119" s="941" t="s">
        <v>400</v>
      </c>
      <c r="BP119" s="942"/>
      <c r="BQ119" s="943">
        <v>35836547</v>
      </c>
      <c r="BR119" s="909"/>
      <c r="BS119" s="909"/>
      <c r="BT119" s="909"/>
      <c r="BU119" s="909"/>
      <c r="BV119" s="909">
        <v>37374238</v>
      </c>
      <c r="BW119" s="909"/>
      <c r="BX119" s="909"/>
      <c r="BY119" s="909"/>
      <c r="BZ119" s="909"/>
      <c r="CA119" s="909">
        <v>37668617</v>
      </c>
      <c r="CB119" s="909"/>
      <c r="CC119" s="909"/>
      <c r="CD119" s="909"/>
      <c r="CE119" s="909"/>
      <c r="CF119" s="812"/>
      <c r="CG119" s="813"/>
      <c r="CH119" s="813"/>
      <c r="CI119" s="813"/>
      <c r="CJ119" s="898"/>
      <c r="CK119" s="992"/>
      <c r="CL119" s="887"/>
      <c r="CM119" s="902" t="s">
        <v>401</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6234</v>
      </c>
      <c r="DH119" s="828"/>
      <c r="DI119" s="828"/>
      <c r="DJ119" s="828"/>
      <c r="DK119" s="829"/>
      <c r="DL119" s="830">
        <v>5670</v>
      </c>
      <c r="DM119" s="828"/>
      <c r="DN119" s="828"/>
      <c r="DO119" s="828"/>
      <c r="DP119" s="829"/>
      <c r="DQ119" s="830">
        <v>5104</v>
      </c>
      <c r="DR119" s="828"/>
      <c r="DS119" s="828"/>
      <c r="DT119" s="828"/>
      <c r="DU119" s="829"/>
      <c r="DV119" s="912">
        <v>0</v>
      </c>
      <c r="DW119" s="913"/>
      <c r="DX119" s="913"/>
      <c r="DY119" s="913"/>
      <c r="DZ119" s="914"/>
    </row>
    <row r="120" spans="1:130" s="226" customFormat="1" ht="26.25" customHeight="1">
      <c r="A120" s="884"/>
      <c r="B120" s="885"/>
      <c r="C120" s="879" t="s">
        <v>376</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127</v>
      </c>
      <c r="AB120" s="844"/>
      <c r="AC120" s="844"/>
      <c r="AD120" s="844"/>
      <c r="AE120" s="845"/>
      <c r="AF120" s="846" t="s">
        <v>127</v>
      </c>
      <c r="AG120" s="844"/>
      <c r="AH120" s="844"/>
      <c r="AI120" s="844"/>
      <c r="AJ120" s="845"/>
      <c r="AK120" s="846" t="s">
        <v>128</v>
      </c>
      <c r="AL120" s="844"/>
      <c r="AM120" s="844"/>
      <c r="AN120" s="844"/>
      <c r="AO120" s="845"/>
      <c r="AP120" s="888" t="s">
        <v>128</v>
      </c>
      <c r="AQ120" s="889"/>
      <c r="AR120" s="889"/>
      <c r="AS120" s="889"/>
      <c r="AT120" s="890"/>
      <c r="AU120" s="944" t="s">
        <v>402</v>
      </c>
      <c r="AV120" s="945"/>
      <c r="AW120" s="945"/>
      <c r="AX120" s="945"/>
      <c r="AY120" s="946"/>
      <c r="AZ120" s="924" t="s">
        <v>403</v>
      </c>
      <c r="BA120" s="872"/>
      <c r="BB120" s="872"/>
      <c r="BC120" s="872"/>
      <c r="BD120" s="872"/>
      <c r="BE120" s="872"/>
      <c r="BF120" s="872"/>
      <c r="BG120" s="872"/>
      <c r="BH120" s="872"/>
      <c r="BI120" s="872"/>
      <c r="BJ120" s="872"/>
      <c r="BK120" s="872"/>
      <c r="BL120" s="872"/>
      <c r="BM120" s="872"/>
      <c r="BN120" s="872"/>
      <c r="BO120" s="872"/>
      <c r="BP120" s="873"/>
      <c r="BQ120" s="925">
        <v>4881209</v>
      </c>
      <c r="BR120" s="906"/>
      <c r="BS120" s="906"/>
      <c r="BT120" s="906"/>
      <c r="BU120" s="906"/>
      <c r="BV120" s="906">
        <v>4778604</v>
      </c>
      <c r="BW120" s="906"/>
      <c r="BX120" s="906"/>
      <c r="BY120" s="906"/>
      <c r="BZ120" s="906"/>
      <c r="CA120" s="906">
        <v>5004840</v>
      </c>
      <c r="CB120" s="906"/>
      <c r="CC120" s="906"/>
      <c r="CD120" s="906"/>
      <c r="CE120" s="906"/>
      <c r="CF120" s="930">
        <v>40.700000000000003</v>
      </c>
      <c r="CG120" s="931"/>
      <c r="CH120" s="931"/>
      <c r="CI120" s="931"/>
      <c r="CJ120" s="931"/>
      <c r="CK120" s="932" t="s">
        <v>404</v>
      </c>
      <c r="CL120" s="916"/>
      <c r="CM120" s="916"/>
      <c r="CN120" s="916"/>
      <c r="CO120" s="917"/>
      <c r="CP120" s="936" t="s">
        <v>405</v>
      </c>
      <c r="CQ120" s="937"/>
      <c r="CR120" s="937"/>
      <c r="CS120" s="937"/>
      <c r="CT120" s="937"/>
      <c r="CU120" s="937"/>
      <c r="CV120" s="937"/>
      <c r="CW120" s="937"/>
      <c r="CX120" s="937"/>
      <c r="CY120" s="937"/>
      <c r="CZ120" s="937"/>
      <c r="DA120" s="937"/>
      <c r="DB120" s="937"/>
      <c r="DC120" s="937"/>
      <c r="DD120" s="937"/>
      <c r="DE120" s="937"/>
      <c r="DF120" s="938"/>
      <c r="DG120" s="925">
        <v>10922766</v>
      </c>
      <c r="DH120" s="906"/>
      <c r="DI120" s="906"/>
      <c r="DJ120" s="906"/>
      <c r="DK120" s="906"/>
      <c r="DL120" s="906">
        <v>10704295</v>
      </c>
      <c r="DM120" s="906"/>
      <c r="DN120" s="906"/>
      <c r="DO120" s="906"/>
      <c r="DP120" s="906"/>
      <c r="DQ120" s="906">
        <v>10477746</v>
      </c>
      <c r="DR120" s="906"/>
      <c r="DS120" s="906"/>
      <c r="DT120" s="906"/>
      <c r="DU120" s="906"/>
      <c r="DV120" s="907">
        <v>85.1</v>
      </c>
      <c r="DW120" s="907"/>
      <c r="DX120" s="907"/>
      <c r="DY120" s="907"/>
      <c r="DZ120" s="908"/>
    </row>
    <row r="121" spans="1:130" s="226" customFormat="1" ht="26.25" customHeight="1">
      <c r="A121" s="884"/>
      <c r="B121" s="885"/>
      <c r="C121" s="927" t="s">
        <v>406</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128</v>
      </c>
      <c r="AB121" s="844"/>
      <c r="AC121" s="844"/>
      <c r="AD121" s="844"/>
      <c r="AE121" s="845"/>
      <c r="AF121" s="846" t="s">
        <v>128</v>
      </c>
      <c r="AG121" s="844"/>
      <c r="AH121" s="844"/>
      <c r="AI121" s="844"/>
      <c r="AJ121" s="845"/>
      <c r="AK121" s="846" t="s">
        <v>128</v>
      </c>
      <c r="AL121" s="844"/>
      <c r="AM121" s="844"/>
      <c r="AN121" s="844"/>
      <c r="AO121" s="845"/>
      <c r="AP121" s="888" t="s">
        <v>128</v>
      </c>
      <c r="AQ121" s="889"/>
      <c r="AR121" s="889"/>
      <c r="AS121" s="889"/>
      <c r="AT121" s="890"/>
      <c r="AU121" s="947"/>
      <c r="AV121" s="948"/>
      <c r="AW121" s="948"/>
      <c r="AX121" s="948"/>
      <c r="AY121" s="949"/>
      <c r="AZ121" s="879" t="s">
        <v>407</v>
      </c>
      <c r="BA121" s="816"/>
      <c r="BB121" s="816"/>
      <c r="BC121" s="816"/>
      <c r="BD121" s="816"/>
      <c r="BE121" s="816"/>
      <c r="BF121" s="816"/>
      <c r="BG121" s="816"/>
      <c r="BH121" s="816"/>
      <c r="BI121" s="816"/>
      <c r="BJ121" s="816"/>
      <c r="BK121" s="816"/>
      <c r="BL121" s="816"/>
      <c r="BM121" s="816"/>
      <c r="BN121" s="816"/>
      <c r="BO121" s="816"/>
      <c r="BP121" s="817"/>
      <c r="BQ121" s="880">
        <v>5251649</v>
      </c>
      <c r="BR121" s="881"/>
      <c r="BS121" s="881"/>
      <c r="BT121" s="881"/>
      <c r="BU121" s="881"/>
      <c r="BV121" s="881">
        <v>5453088</v>
      </c>
      <c r="BW121" s="881"/>
      <c r="BX121" s="881"/>
      <c r="BY121" s="881"/>
      <c r="BZ121" s="881"/>
      <c r="CA121" s="881">
        <v>5318057</v>
      </c>
      <c r="CB121" s="881"/>
      <c r="CC121" s="881"/>
      <c r="CD121" s="881"/>
      <c r="CE121" s="881"/>
      <c r="CF121" s="939">
        <v>43.2</v>
      </c>
      <c r="CG121" s="940"/>
      <c r="CH121" s="940"/>
      <c r="CI121" s="940"/>
      <c r="CJ121" s="940"/>
      <c r="CK121" s="933"/>
      <c r="CL121" s="919"/>
      <c r="CM121" s="919"/>
      <c r="CN121" s="919"/>
      <c r="CO121" s="920"/>
      <c r="CP121" s="899" t="s">
        <v>344</v>
      </c>
      <c r="CQ121" s="900"/>
      <c r="CR121" s="900"/>
      <c r="CS121" s="900"/>
      <c r="CT121" s="900"/>
      <c r="CU121" s="900"/>
      <c r="CV121" s="900"/>
      <c r="CW121" s="900"/>
      <c r="CX121" s="900"/>
      <c r="CY121" s="900"/>
      <c r="CZ121" s="900"/>
      <c r="DA121" s="900"/>
      <c r="DB121" s="900"/>
      <c r="DC121" s="900"/>
      <c r="DD121" s="900"/>
      <c r="DE121" s="900"/>
      <c r="DF121" s="901"/>
      <c r="DG121" s="880">
        <v>159988</v>
      </c>
      <c r="DH121" s="881"/>
      <c r="DI121" s="881"/>
      <c r="DJ121" s="881"/>
      <c r="DK121" s="881"/>
      <c r="DL121" s="881">
        <v>142212</v>
      </c>
      <c r="DM121" s="881"/>
      <c r="DN121" s="881"/>
      <c r="DO121" s="881"/>
      <c r="DP121" s="881"/>
      <c r="DQ121" s="881">
        <v>124436</v>
      </c>
      <c r="DR121" s="881"/>
      <c r="DS121" s="881"/>
      <c r="DT121" s="881"/>
      <c r="DU121" s="881"/>
      <c r="DV121" s="858">
        <v>1</v>
      </c>
      <c r="DW121" s="858"/>
      <c r="DX121" s="858"/>
      <c r="DY121" s="858"/>
      <c r="DZ121" s="859"/>
    </row>
    <row r="122" spans="1:130" s="226" customFormat="1" ht="26.25" customHeight="1">
      <c r="A122" s="884"/>
      <c r="B122" s="885"/>
      <c r="C122" s="879" t="s">
        <v>388</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128</v>
      </c>
      <c r="AB122" s="844"/>
      <c r="AC122" s="844"/>
      <c r="AD122" s="844"/>
      <c r="AE122" s="845"/>
      <c r="AF122" s="846" t="s">
        <v>128</v>
      </c>
      <c r="AG122" s="844"/>
      <c r="AH122" s="844"/>
      <c r="AI122" s="844"/>
      <c r="AJ122" s="845"/>
      <c r="AK122" s="846" t="s">
        <v>127</v>
      </c>
      <c r="AL122" s="844"/>
      <c r="AM122" s="844"/>
      <c r="AN122" s="844"/>
      <c r="AO122" s="845"/>
      <c r="AP122" s="888" t="s">
        <v>127</v>
      </c>
      <c r="AQ122" s="889"/>
      <c r="AR122" s="889"/>
      <c r="AS122" s="889"/>
      <c r="AT122" s="890"/>
      <c r="AU122" s="947"/>
      <c r="AV122" s="948"/>
      <c r="AW122" s="948"/>
      <c r="AX122" s="948"/>
      <c r="AY122" s="949"/>
      <c r="AZ122" s="902" t="s">
        <v>408</v>
      </c>
      <c r="BA122" s="903"/>
      <c r="BB122" s="903"/>
      <c r="BC122" s="903"/>
      <c r="BD122" s="903"/>
      <c r="BE122" s="903"/>
      <c r="BF122" s="903"/>
      <c r="BG122" s="903"/>
      <c r="BH122" s="903"/>
      <c r="BI122" s="903"/>
      <c r="BJ122" s="903"/>
      <c r="BK122" s="903"/>
      <c r="BL122" s="903"/>
      <c r="BM122" s="903"/>
      <c r="BN122" s="903"/>
      <c r="BO122" s="903"/>
      <c r="BP122" s="904"/>
      <c r="BQ122" s="943">
        <v>19360709</v>
      </c>
      <c r="BR122" s="909"/>
      <c r="BS122" s="909"/>
      <c r="BT122" s="909"/>
      <c r="BU122" s="909"/>
      <c r="BV122" s="909">
        <v>20033992</v>
      </c>
      <c r="BW122" s="909"/>
      <c r="BX122" s="909"/>
      <c r="BY122" s="909"/>
      <c r="BZ122" s="909"/>
      <c r="CA122" s="909">
        <v>19738193</v>
      </c>
      <c r="CB122" s="909"/>
      <c r="CC122" s="909"/>
      <c r="CD122" s="909"/>
      <c r="CE122" s="909"/>
      <c r="CF122" s="910">
        <v>160.4</v>
      </c>
      <c r="CG122" s="911"/>
      <c r="CH122" s="911"/>
      <c r="CI122" s="911"/>
      <c r="CJ122" s="911"/>
      <c r="CK122" s="933"/>
      <c r="CL122" s="919"/>
      <c r="CM122" s="919"/>
      <c r="CN122" s="919"/>
      <c r="CO122" s="920"/>
      <c r="CP122" s="899" t="s">
        <v>409</v>
      </c>
      <c r="CQ122" s="900"/>
      <c r="CR122" s="900"/>
      <c r="CS122" s="900"/>
      <c r="CT122" s="900"/>
      <c r="CU122" s="900"/>
      <c r="CV122" s="900"/>
      <c r="CW122" s="900"/>
      <c r="CX122" s="900"/>
      <c r="CY122" s="900"/>
      <c r="CZ122" s="900"/>
      <c r="DA122" s="900"/>
      <c r="DB122" s="900"/>
      <c r="DC122" s="900"/>
      <c r="DD122" s="900"/>
      <c r="DE122" s="900"/>
      <c r="DF122" s="901"/>
      <c r="DG122" s="880">
        <v>35867</v>
      </c>
      <c r="DH122" s="881"/>
      <c r="DI122" s="881"/>
      <c r="DJ122" s="881"/>
      <c r="DK122" s="881"/>
      <c r="DL122" s="881">
        <v>113472</v>
      </c>
      <c r="DM122" s="881"/>
      <c r="DN122" s="881"/>
      <c r="DO122" s="881"/>
      <c r="DP122" s="881"/>
      <c r="DQ122" s="881">
        <v>28052</v>
      </c>
      <c r="DR122" s="881"/>
      <c r="DS122" s="881"/>
      <c r="DT122" s="881"/>
      <c r="DU122" s="881"/>
      <c r="DV122" s="858">
        <v>0.2</v>
      </c>
      <c r="DW122" s="858"/>
      <c r="DX122" s="858"/>
      <c r="DY122" s="858"/>
      <c r="DZ122" s="859"/>
    </row>
    <row r="123" spans="1:130" s="226" customFormat="1" ht="26.25" customHeight="1">
      <c r="A123" s="884"/>
      <c r="B123" s="885"/>
      <c r="C123" s="879" t="s">
        <v>394</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128</v>
      </c>
      <c r="AB123" s="844"/>
      <c r="AC123" s="844"/>
      <c r="AD123" s="844"/>
      <c r="AE123" s="845"/>
      <c r="AF123" s="846" t="s">
        <v>128</v>
      </c>
      <c r="AG123" s="844"/>
      <c r="AH123" s="844"/>
      <c r="AI123" s="844"/>
      <c r="AJ123" s="845"/>
      <c r="AK123" s="846" t="s">
        <v>128</v>
      </c>
      <c r="AL123" s="844"/>
      <c r="AM123" s="844"/>
      <c r="AN123" s="844"/>
      <c r="AO123" s="845"/>
      <c r="AP123" s="888" t="s">
        <v>128</v>
      </c>
      <c r="AQ123" s="889"/>
      <c r="AR123" s="889"/>
      <c r="AS123" s="889"/>
      <c r="AT123" s="890"/>
      <c r="AU123" s="950"/>
      <c r="AV123" s="951"/>
      <c r="AW123" s="951"/>
      <c r="AX123" s="951"/>
      <c r="AY123" s="951"/>
      <c r="AZ123" s="247" t="s">
        <v>188</v>
      </c>
      <c r="BA123" s="247"/>
      <c r="BB123" s="247"/>
      <c r="BC123" s="247"/>
      <c r="BD123" s="247"/>
      <c r="BE123" s="247"/>
      <c r="BF123" s="247"/>
      <c r="BG123" s="247"/>
      <c r="BH123" s="247"/>
      <c r="BI123" s="247"/>
      <c r="BJ123" s="247"/>
      <c r="BK123" s="247"/>
      <c r="BL123" s="247"/>
      <c r="BM123" s="247"/>
      <c r="BN123" s="247"/>
      <c r="BO123" s="941" t="s">
        <v>410</v>
      </c>
      <c r="BP123" s="942"/>
      <c r="BQ123" s="896">
        <v>29493567</v>
      </c>
      <c r="BR123" s="897"/>
      <c r="BS123" s="897"/>
      <c r="BT123" s="897"/>
      <c r="BU123" s="897"/>
      <c r="BV123" s="897">
        <v>30265684</v>
      </c>
      <c r="BW123" s="897"/>
      <c r="BX123" s="897"/>
      <c r="BY123" s="897"/>
      <c r="BZ123" s="897"/>
      <c r="CA123" s="897">
        <v>30061090</v>
      </c>
      <c r="CB123" s="897"/>
      <c r="CC123" s="897"/>
      <c r="CD123" s="897"/>
      <c r="CE123" s="897"/>
      <c r="CF123" s="812"/>
      <c r="CG123" s="813"/>
      <c r="CH123" s="813"/>
      <c r="CI123" s="813"/>
      <c r="CJ123" s="898"/>
      <c r="CK123" s="933"/>
      <c r="CL123" s="919"/>
      <c r="CM123" s="919"/>
      <c r="CN123" s="919"/>
      <c r="CO123" s="920"/>
      <c r="CP123" s="899"/>
      <c r="CQ123" s="900"/>
      <c r="CR123" s="900"/>
      <c r="CS123" s="900"/>
      <c r="CT123" s="900"/>
      <c r="CU123" s="900"/>
      <c r="CV123" s="900"/>
      <c r="CW123" s="900"/>
      <c r="CX123" s="900"/>
      <c r="CY123" s="900"/>
      <c r="CZ123" s="900"/>
      <c r="DA123" s="900"/>
      <c r="DB123" s="900"/>
      <c r="DC123" s="900"/>
      <c r="DD123" s="900"/>
      <c r="DE123" s="900"/>
      <c r="DF123" s="901"/>
      <c r="DG123" s="843"/>
      <c r="DH123" s="844"/>
      <c r="DI123" s="844"/>
      <c r="DJ123" s="844"/>
      <c r="DK123" s="845"/>
      <c r="DL123" s="846"/>
      <c r="DM123" s="844"/>
      <c r="DN123" s="844"/>
      <c r="DO123" s="844"/>
      <c r="DP123" s="845"/>
      <c r="DQ123" s="846"/>
      <c r="DR123" s="844"/>
      <c r="DS123" s="844"/>
      <c r="DT123" s="844"/>
      <c r="DU123" s="845"/>
      <c r="DV123" s="888"/>
      <c r="DW123" s="889"/>
      <c r="DX123" s="889"/>
      <c r="DY123" s="889"/>
      <c r="DZ123" s="890"/>
    </row>
    <row r="124" spans="1:130" s="226" customFormat="1" ht="26.25" customHeight="1" thickBot="1">
      <c r="A124" s="884"/>
      <c r="B124" s="885"/>
      <c r="C124" s="879" t="s">
        <v>397</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127</v>
      </c>
      <c r="AB124" s="844"/>
      <c r="AC124" s="844"/>
      <c r="AD124" s="844"/>
      <c r="AE124" s="845"/>
      <c r="AF124" s="846" t="s">
        <v>127</v>
      </c>
      <c r="AG124" s="844"/>
      <c r="AH124" s="844"/>
      <c r="AI124" s="844"/>
      <c r="AJ124" s="845"/>
      <c r="AK124" s="846" t="s">
        <v>411</v>
      </c>
      <c r="AL124" s="844"/>
      <c r="AM124" s="844"/>
      <c r="AN124" s="844"/>
      <c r="AO124" s="845"/>
      <c r="AP124" s="888" t="s">
        <v>127</v>
      </c>
      <c r="AQ124" s="889"/>
      <c r="AR124" s="889"/>
      <c r="AS124" s="889"/>
      <c r="AT124" s="890"/>
      <c r="AU124" s="891" t="s">
        <v>412</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55.2</v>
      </c>
      <c r="BR124" s="895"/>
      <c r="BS124" s="895"/>
      <c r="BT124" s="895"/>
      <c r="BU124" s="895"/>
      <c r="BV124" s="895">
        <v>59</v>
      </c>
      <c r="BW124" s="895"/>
      <c r="BX124" s="895"/>
      <c r="BY124" s="895"/>
      <c r="BZ124" s="895"/>
      <c r="CA124" s="895">
        <v>61.8</v>
      </c>
      <c r="CB124" s="895"/>
      <c r="CC124" s="895"/>
      <c r="CD124" s="895"/>
      <c r="CE124" s="895"/>
      <c r="CF124" s="790"/>
      <c r="CG124" s="791"/>
      <c r="CH124" s="791"/>
      <c r="CI124" s="791"/>
      <c r="CJ124" s="926"/>
      <c r="CK124" s="934"/>
      <c r="CL124" s="934"/>
      <c r="CM124" s="934"/>
      <c r="CN124" s="934"/>
      <c r="CO124" s="935"/>
      <c r="CP124" s="899" t="s">
        <v>413</v>
      </c>
      <c r="CQ124" s="900"/>
      <c r="CR124" s="900"/>
      <c r="CS124" s="900"/>
      <c r="CT124" s="900"/>
      <c r="CU124" s="900"/>
      <c r="CV124" s="900"/>
      <c r="CW124" s="900"/>
      <c r="CX124" s="900"/>
      <c r="CY124" s="900"/>
      <c r="CZ124" s="900"/>
      <c r="DA124" s="900"/>
      <c r="DB124" s="900"/>
      <c r="DC124" s="900"/>
      <c r="DD124" s="900"/>
      <c r="DE124" s="900"/>
      <c r="DF124" s="901"/>
      <c r="DG124" s="827" t="s">
        <v>128</v>
      </c>
      <c r="DH124" s="828"/>
      <c r="DI124" s="828"/>
      <c r="DJ124" s="828"/>
      <c r="DK124" s="829"/>
      <c r="DL124" s="830" t="s">
        <v>128</v>
      </c>
      <c r="DM124" s="828"/>
      <c r="DN124" s="828"/>
      <c r="DO124" s="828"/>
      <c r="DP124" s="829"/>
      <c r="DQ124" s="830" t="s">
        <v>127</v>
      </c>
      <c r="DR124" s="828"/>
      <c r="DS124" s="828"/>
      <c r="DT124" s="828"/>
      <c r="DU124" s="829"/>
      <c r="DV124" s="912" t="s">
        <v>128</v>
      </c>
      <c r="DW124" s="913"/>
      <c r="DX124" s="913"/>
      <c r="DY124" s="913"/>
      <c r="DZ124" s="914"/>
    </row>
    <row r="125" spans="1:130" s="226" customFormat="1" ht="26.25" customHeight="1">
      <c r="A125" s="884"/>
      <c r="B125" s="885"/>
      <c r="C125" s="879" t="s">
        <v>399</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127</v>
      </c>
      <c r="AB125" s="844"/>
      <c r="AC125" s="844"/>
      <c r="AD125" s="844"/>
      <c r="AE125" s="845"/>
      <c r="AF125" s="846" t="s">
        <v>411</v>
      </c>
      <c r="AG125" s="844"/>
      <c r="AH125" s="844"/>
      <c r="AI125" s="844"/>
      <c r="AJ125" s="845"/>
      <c r="AK125" s="846" t="s">
        <v>128</v>
      </c>
      <c r="AL125" s="844"/>
      <c r="AM125" s="844"/>
      <c r="AN125" s="844"/>
      <c r="AO125" s="845"/>
      <c r="AP125" s="888" t="s">
        <v>414</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415</v>
      </c>
      <c r="CL125" s="916"/>
      <c r="CM125" s="916"/>
      <c r="CN125" s="916"/>
      <c r="CO125" s="917"/>
      <c r="CP125" s="924" t="s">
        <v>416</v>
      </c>
      <c r="CQ125" s="872"/>
      <c r="CR125" s="872"/>
      <c r="CS125" s="872"/>
      <c r="CT125" s="872"/>
      <c r="CU125" s="872"/>
      <c r="CV125" s="872"/>
      <c r="CW125" s="872"/>
      <c r="CX125" s="872"/>
      <c r="CY125" s="872"/>
      <c r="CZ125" s="872"/>
      <c r="DA125" s="872"/>
      <c r="DB125" s="872"/>
      <c r="DC125" s="872"/>
      <c r="DD125" s="872"/>
      <c r="DE125" s="872"/>
      <c r="DF125" s="873"/>
      <c r="DG125" s="925" t="s">
        <v>127</v>
      </c>
      <c r="DH125" s="906"/>
      <c r="DI125" s="906"/>
      <c r="DJ125" s="906"/>
      <c r="DK125" s="906"/>
      <c r="DL125" s="906" t="s">
        <v>128</v>
      </c>
      <c r="DM125" s="906"/>
      <c r="DN125" s="906"/>
      <c r="DO125" s="906"/>
      <c r="DP125" s="906"/>
      <c r="DQ125" s="906" t="s">
        <v>128</v>
      </c>
      <c r="DR125" s="906"/>
      <c r="DS125" s="906"/>
      <c r="DT125" s="906"/>
      <c r="DU125" s="906"/>
      <c r="DV125" s="907" t="s">
        <v>127</v>
      </c>
      <c r="DW125" s="907"/>
      <c r="DX125" s="907"/>
      <c r="DY125" s="907"/>
      <c r="DZ125" s="908"/>
    </row>
    <row r="126" spans="1:130" s="226" customFormat="1" ht="26.25" customHeight="1" thickBot="1">
      <c r="A126" s="884"/>
      <c r="B126" s="885"/>
      <c r="C126" s="879" t="s">
        <v>401</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127</v>
      </c>
      <c r="AB126" s="844"/>
      <c r="AC126" s="844"/>
      <c r="AD126" s="844"/>
      <c r="AE126" s="845"/>
      <c r="AF126" s="846" t="s">
        <v>128</v>
      </c>
      <c r="AG126" s="844"/>
      <c r="AH126" s="844"/>
      <c r="AI126" s="844"/>
      <c r="AJ126" s="845"/>
      <c r="AK126" s="846" t="s">
        <v>128</v>
      </c>
      <c r="AL126" s="844"/>
      <c r="AM126" s="844"/>
      <c r="AN126" s="844"/>
      <c r="AO126" s="845"/>
      <c r="AP126" s="888" t="s">
        <v>128</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417</v>
      </c>
      <c r="CQ126" s="816"/>
      <c r="CR126" s="816"/>
      <c r="CS126" s="816"/>
      <c r="CT126" s="816"/>
      <c r="CU126" s="816"/>
      <c r="CV126" s="816"/>
      <c r="CW126" s="816"/>
      <c r="CX126" s="816"/>
      <c r="CY126" s="816"/>
      <c r="CZ126" s="816"/>
      <c r="DA126" s="816"/>
      <c r="DB126" s="816"/>
      <c r="DC126" s="816"/>
      <c r="DD126" s="816"/>
      <c r="DE126" s="816"/>
      <c r="DF126" s="817"/>
      <c r="DG126" s="880" t="s">
        <v>411</v>
      </c>
      <c r="DH126" s="881"/>
      <c r="DI126" s="881"/>
      <c r="DJ126" s="881"/>
      <c r="DK126" s="881"/>
      <c r="DL126" s="881" t="s">
        <v>127</v>
      </c>
      <c r="DM126" s="881"/>
      <c r="DN126" s="881"/>
      <c r="DO126" s="881"/>
      <c r="DP126" s="881"/>
      <c r="DQ126" s="881" t="s">
        <v>127</v>
      </c>
      <c r="DR126" s="881"/>
      <c r="DS126" s="881"/>
      <c r="DT126" s="881"/>
      <c r="DU126" s="881"/>
      <c r="DV126" s="858" t="s">
        <v>418</v>
      </c>
      <c r="DW126" s="858"/>
      <c r="DX126" s="858"/>
      <c r="DY126" s="858"/>
      <c r="DZ126" s="859"/>
    </row>
    <row r="127" spans="1:130" s="226" customFormat="1" ht="26.25" customHeight="1">
      <c r="A127" s="886"/>
      <c r="B127" s="887"/>
      <c r="C127" s="902" t="s">
        <v>419</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567</v>
      </c>
      <c r="AB127" s="844"/>
      <c r="AC127" s="844"/>
      <c r="AD127" s="844"/>
      <c r="AE127" s="845"/>
      <c r="AF127" s="846">
        <v>565</v>
      </c>
      <c r="AG127" s="844"/>
      <c r="AH127" s="844"/>
      <c r="AI127" s="844"/>
      <c r="AJ127" s="845"/>
      <c r="AK127" s="846">
        <v>564</v>
      </c>
      <c r="AL127" s="844"/>
      <c r="AM127" s="844"/>
      <c r="AN127" s="844"/>
      <c r="AO127" s="845"/>
      <c r="AP127" s="888">
        <v>0</v>
      </c>
      <c r="AQ127" s="889"/>
      <c r="AR127" s="889"/>
      <c r="AS127" s="889"/>
      <c r="AT127" s="890"/>
      <c r="AU127" s="228"/>
      <c r="AV127" s="228"/>
      <c r="AW127" s="228"/>
      <c r="AX127" s="905" t="s">
        <v>420</v>
      </c>
      <c r="AY127" s="876"/>
      <c r="AZ127" s="876"/>
      <c r="BA127" s="876"/>
      <c r="BB127" s="876"/>
      <c r="BC127" s="876"/>
      <c r="BD127" s="876"/>
      <c r="BE127" s="877"/>
      <c r="BF127" s="875" t="s">
        <v>421</v>
      </c>
      <c r="BG127" s="876"/>
      <c r="BH127" s="876"/>
      <c r="BI127" s="876"/>
      <c r="BJ127" s="876"/>
      <c r="BK127" s="876"/>
      <c r="BL127" s="877"/>
      <c r="BM127" s="875" t="s">
        <v>422</v>
      </c>
      <c r="BN127" s="876"/>
      <c r="BO127" s="876"/>
      <c r="BP127" s="876"/>
      <c r="BQ127" s="876"/>
      <c r="BR127" s="876"/>
      <c r="BS127" s="877"/>
      <c r="BT127" s="875" t="s">
        <v>423</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424</v>
      </c>
      <c r="CQ127" s="816"/>
      <c r="CR127" s="816"/>
      <c r="CS127" s="816"/>
      <c r="CT127" s="816"/>
      <c r="CU127" s="816"/>
      <c r="CV127" s="816"/>
      <c r="CW127" s="816"/>
      <c r="CX127" s="816"/>
      <c r="CY127" s="816"/>
      <c r="CZ127" s="816"/>
      <c r="DA127" s="816"/>
      <c r="DB127" s="816"/>
      <c r="DC127" s="816"/>
      <c r="DD127" s="816"/>
      <c r="DE127" s="816"/>
      <c r="DF127" s="817"/>
      <c r="DG127" s="880" t="s">
        <v>127</v>
      </c>
      <c r="DH127" s="881"/>
      <c r="DI127" s="881"/>
      <c r="DJ127" s="881"/>
      <c r="DK127" s="881"/>
      <c r="DL127" s="881" t="s">
        <v>411</v>
      </c>
      <c r="DM127" s="881"/>
      <c r="DN127" s="881"/>
      <c r="DO127" s="881"/>
      <c r="DP127" s="881"/>
      <c r="DQ127" s="881" t="s">
        <v>128</v>
      </c>
      <c r="DR127" s="881"/>
      <c r="DS127" s="881"/>
      <c r="DT127" s="881"/>
      <c r="DU127" s="881"/>
      <c r="DV127" s="858" t="s">
        <v>128</v>
      </c>
      <c r="DW127" s="858"/>
      <c r="DX127" s="858"/>
      <c r="DY127" s="858"/>
      <c r="DZ127" s="859"/>
    </row>
    <row r="128" spans="1:130" s="226" customFormat="1" ht="26.25" customHeight="1" thickBot="1">
      <c r="A128" s="860" t="s">
        <v>425</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426</v>
      </c>
      <c r="X128" s="862"/>
      <c r="Y128" s="862"/>
      <c r="Z128" s="863"/>
      <c r="AA128" s="864">
        <v>306142</v>
      </c>
      <c r="AB128" s="865"/>
      <c r="AC128" s="865"/>
      <c r="AD128" s="865"/>
      <c r="AE128" s="866"/>
      <c r="AF128" s="867">
        <v>311169</v>
      </c>
      <c r="AG128" s="865"/>
      <c r="AH128" s="865"/>
      <c r="AI128" s="865"/>
      <c r="AJ128" s="866"/>
      <c r="AK128" s="867">
        <v>340031</v>
      </c>
      <c r="AL128" s="865"/>
      <c r="AM128" s="865"/>
      <c r="AN128" s="865"/>
      <c r="AO128" s="866"/>
      <c r="AP128" s="868"/>
      <c r="AQ128" s="869"/>
      <c r="AR128" s="869"/>
      <c r="AS128" s="869"/>
      <c r="AT128" s="870"/>
      <c r="AU128" s="228"/>
      <c r="AV128" s="228"/>
      <c r="AW128" s="228"/>
      <c r="AX128" s="871" t="s">
        <v>427</v>
      </c>
      <c r="AY128" s="872"/>
      <c r="AZ128" s="872"/>
      <c r="BA128" s="872"/>
      <c r="BB128" s="872"/>
      <c r="BC128" s="872"/>
      <c r="BD128" s="872"/>
      <c r="BE128" s="873"/>
      <c r="BF128" s="850" t="s">
        <v>128</v>
      </c>
      <c r="BG128" s="851"/>
      <c r="BH128" s="851"/>
      <c r="BI128" s="851"/>
      <c r="BJ128" s="851"/>
      <c r="BK128" s="851"/>
      <c r="BL128" s="874"/>
      <c r="BM128" s="850">
        <v>12.87</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428</v>
      </c>
      <c r="CQ128" s="794"/>
      <c r="CR128" s="794"/>
      <c r="CS128" s="794"/>
      <c r="CT128" s="794"/>
      <c r="CU128" s="794"/>
      <c r="CV128" s="794"/>
      <c r="CW128" s="794"/>
      <c r="CX128" s="794"/>
      <c r="CY128" s="794"/>
      <c r="CZ128" s="794"/>
      <c r="DA128" s="794"/>
      <c r="DB128" s="794"/>
      <c r="DC128" s="794"/>
      <c r="DD128" s="794"/>
      <c r="DE128" s="794"/>
      <c r="DF128" s="795"/>
      <c r="DG128" s="854" t="s">
        <v>128</v>
      </c>
      <c r="DH128" s="855"/>
      <c r="DI128" s="855"/>
      <c r="DJ128" s="855"/>
      <c r="DK128" s="855"/>
      <c r="DL128" s="855" t="s">
        <v>128</v>
      </c>
      <c r="DM128" s="855"/>
      <c r="DN128" s="855"/>
      <c r="DO128" s="855"/>
      <c r="DP128" s="855"/>
      <c r="DQ128" s="855" t="s">
        <v>127</v>
      </c>
      <c r="DR128" s="855"/>
      <c r="DS128" s="855"/>
      <c r="DT128" s="855"/>
      <c r="DU128" s="855"/>
      <c r="DV128" s="856" t="s">
        <v>414</v>
      </c>
      <c r="DW128" s="856"/>
      <c r="DX128" s="856"/>
      <c r="DY128" s="856"/>
      <c r="DZ128" s="857"/>
    </row>
    <row r="129" spans="1:131" s="226" customFormat="1" ht="26.25" customHeight="1">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429</v>
      </c>
      <c r="X129" s="841"/>
      <c r="Y129" s="841"/>
      <c r="Z129" s="842"/>
      <c r="AA129" s="843">
        <v>13127436</v>
      </c>
      <c r="AB129" s="844"/>
      <c r="AC129" s="844"/>
      <c r="AD129" s="844"/>
      <c r="AE129" s="845"/>
      <c r="AF129" s="846">
        <v>13662607</v>
      </c>
      <c r="AG129" s="844"/>
      <c r="AH129" s="844"/>
      <c r="AI129" s="844"/>
      <c r="AJ129" s="845"/>
      <c r="AK129" s="846">
        <v>13875216</v>
      </c>
      <c r="AL129" s="844"/>
      <c r="AM129" s="844"/>
      <c r="AN129" s="844"/>
      <c r="AO129" s="845"/>
      <c r="AP129" s="847"/>
      <c r="AQ129" s="848"/>
      <c r="AR129" s="848"/>
      <c r="AS129" s="848"/>
      <c r="AT129" s="849"/>
      <c r="AU129" s="229"/>
      <c r="AV129" s="229"/>
      <c r="AW129" s="229"/>
      <c r="AX129" s="815" t="s">
        <v>430</v>
      </c>
      <c r="AY129" s="816"/>
      <c r="AZ129" s="816"/>
      <c r="BA129" s="816"/>
      <c r="BB129" s="816"/>
      <c r="BC129" s="816"/>
      <c r="BD129" s="816"/>
      <c r="BE129" s="817"/>
      <c r="BF129" s="834" t="s">
        <v>128</v>
      </c>
      <c r="BG129" s="835"/>
      <c r="BH129" s="835"/>
      <c r="BI129" s="835"/>
      <c r="BJ129" s="835"/>
      <c r="BK129" s="835"/>
      <c r="BL129" s="836"/>
      <c r="BM129" s="834">
        <v>17.87</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38" t="s">
        <v>431</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432</v>
      </c>
      <c r="X130" s="841"/>
      <c r="Y130" s="841"/>
      <c r="Z130" s="842"/>
      <c r="AA130" s="843">
        <v>1655815</v>
      </c>
      <c r="AB130" s="844"/>
      <c r="AC130" s="844"/>
      <c r="AD130" s="844"/>
      <c r="AE130" s="845"/>
      <c r="AF130" s="846">
        <v>1615187</v>
      </c>
      <c r="AG130" s="844"/>
      <c r="AH130" s="844"/>
      <c r="AI130" s="844"/>
      <c r="AJ130" s="845"/>
      <c r="AK130" s="846">
        <v>1565839</v>
      </c>
      <c r="AL130" s="844"/>
      <c r="AM130" s="844"/>
      <c r="AN130" s="844"/>
      <c r="AO130" s="845"/>
      <c r="AP130" s="847"/>
      <c r="AQ130" s="848"/>
      <c r="AR130" s="848"/>
      <c r="AS130" s="848"/>
      <c r="AT130" s="849"/>
      <c r="AU130" s="229"/>
      <c r="AV130" s="229"/>
      <c r="AW130" s="229"/>
      <c r="AX130" s="815" t="s">
        <v>433</v>
      </c>
      <c r="AY130" s="816"/>
      <c r="AZ130" s="816"/>
      <c r="BA130" s="816"/>
      <c r="BB130" s="816"/>
      <c r="BC130" s="816"/>
      <c r="BD130" s="816"/>
      <c r="BE130" s="817"/>
      <c r="BF130" s="818">
        <v>5.8</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434</v>
      </c>
      <c r="X131" s="825"/>
      <c r="Y131" s="825"/>
      <c r="Z131" s="826"/>
      <c r="AA131" s="827">
        <v>11471621</v>
      </c>
      <c r="AB131" s="828"/>
      <c r="AC131" s="828"/>
      <c r="AD131" s="828"/>
      <c r="AE131" s="829"/>
      <c r="AF131" s="830">
        <v>12047420</v>
      </c>
      <c r="AG131" s="828"/>
      <c r="AH131" s="828"/>
      <c r="AI131" s="828"/>
      <c r="AJ131" s="829"/>
      <c r="AK131" s="830">
        <v>12309377</v>
      </c>
      <c r="AL131" s="828"/>
      <c r="AM131" s="828"/>
      <c r="AN131" s="828"/>
      <c r="AO131" s="829"/>
      <c r="AP131" s="831"/>
      <c r="AQ131" s="832"/>
      <c r="AR131" s="832"/>
      <c r="AS131" s="832"/>
      <c r="AT131" s="833"/>
      <c r="AU131" s="229"/>
      <c r="AV131" s="229"/>
      <c r="AW131" s="229"/>
      <c r="AX131" s="793" t="s">
        <v>435</v>
      </c>
      <c r="AY131" s="794"/>
      <c r="AZ131" s="794"/>
      <c r="BA131" s="794"/>
      <c r="BB131" s="794"/>
      <c r="BC131" s="794"/>
      <c r="BD131" s="794"/>
      <c r="BE131" s="795"/>
      <c r="BF131" s="796">
        <v>61.8</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802" t="s">
        <v>436</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437</v>
      </c>
      <c r="W132" s="806"/>
      <c r="X132" s="806"/>
      <c r="Y132" s="806"/>
      <c r="Z132" s="807"/>
      <c r="AA132" s="808">
        <v>5.2248762400000004</v>
      </c>
      <c r="AB132" s="809"/>
      <c r="AC132" s="809"/>
      <c r="AD132" s="809"/>
      <c r="AE132" s="810"/>
      <c r="AF132" s="811">
        <v>5.9709879790000002</v>
      </c>
      <c r="AG132" s="809"/>
      <c r="AH132" s="809"/>
      <c r="AI132" s="809"/>
      <c r="AJ132" s="810"/>
      <c r="AK132" s="811">
        <v>6.3293455060000001</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438</v>
      </c>
      <c r="W133" s="785"/>
      <c r="X133" s="785"/>
      <c r="Y133" s="785"/>
      <c r="Z133" s="786"/>
      <c r="AA133" s="787">
        <v>5.7</v>
      </c>
      <c r="AB133" s="788"/>
      <c r="AC133" s="788"/>
      <c r="AD133" s="788"/>
      <c r="AE133" s="789"/>
      <c r="AF133" s="787">
        <v>5.5</v>
      </c>
      <c r="AG133" s="788"/>
      <c r="AH133" s="788"/>
      <c r="AI133" s="788"/>
      <c r="AJ133" s="789"/>
      <c r="AK133" s="787">
        <v>5.8</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6c8jAecqvl5Iuh+LzS8uKw0z5JLN1tdJpNmks1Oe7bE9facAH2OrGY5lhL4iwsRNgo4GlVfiy+iOWdyQO9zB3g==" saltValue="qoXgCszKY4nqmVt3nzV3f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439</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gUmHVpRk4QuXnwQtHhufiGLnLMCnmwoxabL7pN1LvQUbLS0UY/iyfW4RXIMBUbDCha/d65ja9fmy/xXyO8zqfw==" saltValue="xJT+j/YIypXiFenxRqEp6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440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441</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442</v>
      </c>
      <c r="AP7" s="268"/>
      <c r="AQ7" s="269" t="s">
        <v>443</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444</v>
      </c>
      <c r="AQ8" s="275" t="s">
        <v>445</v>
      </c>
      <c r="AR8" s="276" t="s">
        <v>446</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447</v>
      </c>
      <c r="AL9" s="1195"/>
      <c r="AM9" s="1195"/>
      <c r="AN9" s="1196"/>
      <c r="AO9" s="277">
        <v>3474715</v>
      </c>
      <c r="AP9" s="277">
        <v>62114</v>
      </c>
      <c r="AQ9" s="278">
        <v>65025</v>
      </c>
      <c r="AR9" s="279">
        <v>-4.5</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448</v>
      </c>
      <c r="AL10" s="1195"/>
      <c r="AM10" s="1195"/>
      <c r="AN10" s="1196"/>
      <c r="AO10" s="280">
        <v>4118</v>
      </c>
      <c r="AP10" s="280">
        <v>74</v>
      </c>
      <c r="AQ10" s="281">
        <v>6119</v>
      </c>
      <c r="AR10" s="282">
        <v>-98.8</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449</v>
      </c>
      <c r="AL11" s="1195"/>
      <c r="AM11" s="1195"/>
      <c r="AN11" s="1196"/>
      <c r="AO11" s="280">
        <v>86298</v>
      </c>
      <c r="AP11" s="280">
        <v>1543</v>
      </c>
      <c r="AQ11" s="281">
        <v>1220</v>
      </c>
      <c r="AR11" s="282">
        <v>26.5</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450</v>
      </c>
      <c r="AL12" s="1195"/>
      <c r="AM12" s="1195"/>
      <c r="AN12" s="1196"/>
      <c r="AO12" s="280" t="s">
        <v>451</v>
      </c>
      <c r="AP12" s="280" t="s">
        <v>451</v>
      </c>
      <c r="AQ12" s="281">
        <v>12</v>
      </c>
      <c r="AR12" s="282" t="s">
        <v>451</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452</v>
      </c>
      <c r="AL13" s="1195"/>
      <c r="AM13" s="1195"/>
      <c r="AN13" s="1196"/>
      <c r="AO13" s="280">
        <v>190631</v>
      </c>
      <c r="AP13" s="280">
        <v>3408</v>
      </c>
      <c r="AQ13" s="281">
        <v>2792</v>
      </c>
      <c r="AR13" s="282">
        <v>22.1</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453</v>
      </c>
      <c r="AL14" s="1195"/>
      <c r="AM14" s="1195"/>
      <c r="AN14" s="1196"/>
      <c r="AO14" s="280">
        <v>102713</v>
      </c>
      <c r="AP14" s="280">
        <v>1836</v>
      </c>
      <c r="AQ14" s="281">
        <v>1408</v>
      </c>
      <c r="AR14" s="282">
        <v>30.4</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454</v>
      </c>
      <c r="AL15" s="1198"/>
      <c r="AM15" s="1198"/>
      <c r="AN15" s="1199"/>
      <c r="AO15" s="280">
        <v>-308366</v>
      </c>
      <c r="AP15" s="280">
        <v>-5512</v>
      </c>
      <c r="AQ15" s="281">
        <v>-3962</v>
      </c>
      <c r="AR15" s="282">
        <v>39.1</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188</v>
      </c>
      <c r="AL16" s="1198"/>
      <c r="AM16" s="1198"/>
      <c r="AN16" s="1199"/>
      <c r="AO16" s="280">
        <v>3550109</v>
      </c>
      <c r="AP16" s="280">
        <v>63462</v>
      </c>
      <c r="AQ16" s="281">
        <v>72615</v>
      </c>
      <c r="AR16" s="282">
        <v>-12.6</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455</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456</v>
      </c>
      <c r="AP20" s="289" t="s">
        <v>457</v>
      </c>
      <c r="AQ20" s="290" t="s">
        <v>458</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459</v>
      </c>
      <c r="AL21" s="1201"/>
      <c r="AM21" s="1201"/>
      <c r="AN21" s="1202"/>
      <c r="AO21" s="293">
        <v>6.88</v>
      </c>
      <c r="AP21" s="294">
        <v>6.51</v>
      </c>
      <c r="AQ21" s="295">
        <v>0.37</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460</v>
      </c>
      <c r="AL22" s="1201"/>
      <c r="AM22" s="1201"/>
      <c r="AN22" s="1202"/>
      <c r="AO22" s="298">
        <v>99.8</v>
      </c>
      <c r="AP22" s="299">
        <v>98.4</v>
      </c>
      <c r="AQ22" s="300">
        <v>1.4</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93" t="s">
        <v>461</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c r="A27" s="305"/>
      <c r="AO27" s="258"/>
      <c r="AP27" s="258"/>
      <c r="AQ27" s="258"/>
      <c r="AR27" s="258"/>
      <c r="AS27" s="258"/>
      <c r="AT27" s="258"/>
    </row>
    <row r="28" spans="1:46" ht="17.25">
      <c r="A28" s="259" t="s">
        <v>462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463</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442</v>
      </c>
      <c r="AP30" s="268"/>
      <c r="AQ30" s="269" t="s">
        <v>443</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444</v>
      </c>
      <c r="AQ31" s="275" t="s">
        <v>445</v>
      </c>
      <c r="AR31" s="276" t="s">
        <v>446</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464</v>
      </c>
      <c r="AL32" s="1185"/>
      <c r="AM32" s="1185"/>
      <c r="AN32" s="1186"/>
      <c r="AO32" s="308">
        <v>1969679</v>
      </c>
      <c r="AP32" s="308">
        <v>35210</v>
      </c>
      <c r="AQ32" s="309">
        <v>34910</v>
      </c>
      <c r="AR32" s="310">
        <v>0.9</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465</v>
      </c>
      <c r="AL33" s="1185"/>
      <c r="AM33" s="1185"/>
      <c r="AN33" s="1186"/>
      <c r="AO33" s="308" t="s">
        <v>451</v>
      </c>
      <c r="AP33" s="308" t="s">
        <v>451</v>
      </c>
      <c r="AQ33" s="309" t="s">
        <v>451</v>
      </c>
      <c r="AR33" s="310" t="s">
        <v>451</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466</v>
      </c>
      <c r="AL34" s="1185"/>
      <c r="AM34" s="1185"/>
      <c r="AN34" s="1186"/>
      <c r="AO34" s="308" t="s">
        <v>451</v>
      </c>
      <c r="AP34" s="308" t="s">
        <v>451</v>
      </c>
      <c r="AQ34" s="309">
        <v>4</v>
      </c>
      <c r="AR34" s="310" t="s">
        <v>451</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467</v>
      </c>
      <c r="AL35" s="1185"/>
      <c r="AM35" s="1185"/>
      <c r="AN35" s="1186"/>
      <c r="AO35" s="308">
        <v>714730</v>
      </c>
      <c r="AP35" s="308">
        <v>12776</v>
      </c>
      <c r="AQ35" s="309">
        <v>8517</v>
      </c>
      <c r="AR35" s="310">
        <v>50</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468</v>
      </c>
      <c r="AL36" s="1185"/>
      <c r="AM36" s="1185"/>
      <c r="AN36" s="1186"/>
      <c r="AO36" s="308" t="s">
        <v>451</v>
      </c>
      <c r="AP36" s="308" t="s">
        <v>451</v>
      </c>
      <c r="AQ36" s="309">
        <v>1600</v>
      </c>
      <c r="AR36" s="310" t="s">
        <v>451</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469</v>
      </c>
      <c r="AL37" s="1185"/>
      <c r="AM37" s="1185"/>
      <c r="AN37" s="1186"/>
      <c r="AO37" s="308">
        <v>564</v>
      </c>
      <c r="AP37" s="308">
        <v>10</v>
      </c>
      <c r="AQ37" s="309">
        <v>1669</v>
      </c>
      <c r="AR37" s="310">
        <v>-99.4</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470</v>
      </c>
      <c r="AL38" s="1188"/>
      <c r="AM38" s="1188"/>
      <c r="AN38" s="1189"/>
      <c r="AO38" s="311" t="s">
        <v>451</v>
      </c>
      <c r="AP38" s="311" t="s">
        <v>451</v>
      </c>
      <c r="AQ38" s="312">
        <v>1</v>
      </c>
      <c r="AR38" s="300" t="s">
        <v>451</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471</v>
      </c>
      <c r="AL39" s="1188"/>
      <c r="AM39" s="1188"/>
      <c r="AN39" s="1189"/>
      <c r="AO39" s="308">
        <v>-340031</v>
      </c>
      <c r="AP39" s="308">
        <v>-6078</v>
      </c>
      <c r="AQ39" s="309">
        <v>-6461</v>
      </c>
      <c r="AR39" s="310">
        <v>-5.9</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472</v>
      </c>
      <c r="AL40" s="1185"/>
      <c r="AM40" s="1185"/>
      <c r="AN40" s="1186"/>
      <c r="AO40" s="308">
        <v>-1565839</v>
      </c>
      <c r="AP40" s="308">
        <v>-27991</v>
      </c>
      <c r="AQ40" s="309">
        <v>-28321</v>
      </c>
      <c r="AR40" s="310">
        <v>-1.2</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265</v>
      </c>
      <c r="AL41" s="1191"/>
      <c r="AM41" s="1191"/>
      <c r="AN41" s="1192"/>
      <c r="AO41" s="308">
        <v>779103</v>
      </c>
      <c r="AP41" s="308">
        <v>13927</v>
      </c>
      <c r="AQ41" s="309">
        <v>11918</v>
      </c>
      <c r="AR41" s="310">
        <v>16.899999999999999</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473</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474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475</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442</v>
      </c>
      <c r="AN49" s="1179" t="s">
        <v>476</v>
      </c>
      <c r="AO49" s="1180"/>
      <c r="AP49" s="1180"/>
      <c r="AQ49" s="1180"/>
      <c r="AR49" s="1181"/>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477</v>
      </c>
      <c r="AO50" s="325" t="s">
        <v>478</v>
      </c>
      <c r="AP50" s="326" t="s">
        <v>479</v>
      </c>
      <c r="AQ50" s="327" t="s">
        <v>480</v>
      </c>
      <c r="AR50" s="328" t="s">
        <v>481</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482</v>
      </c>
      <c r="AL51" s="321"/>
      <c r="AM51" s="329">
        <v>1921787</v>
      </c>
      <c r="AN51" s="330">
        <v>33626</v>
      </c>
      <c r="AO51" s="331">
        <v>-15.9</v>
      </c>
      <c r="AP51" s="332">
        <v>54110</v>
      </c>
      <c r="AQ51" s="333">
        <v>-5.6</v>
      </c>
      <c r="AR51" s="334">
        <v>-10.3</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483</v>
      </c>
      <c r="AM52" s="337">
        <v>743307</v>
      </c>
      <c r="AN52" s="338">
        <v>13006</v>
      </c>
      <c r="AO52" s="339">
        <v>-1.2</v>
      </c>
      <c r="AP52" s="340">
        <v>30620</v>
      </c>
      <c r="AQ52" s="341">
        <v>-6.6</v>
      </c>
      <c r="AR52" s="342">
        <v>5.4</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484</v>
      </c>
      <c r="AL53" s="321"/>
      <c r="AM53" s="329">
        <v>2010945</v>
      </c>
      <c r="AN53" s="330">
        <v>35417</v>
      </c>
      <c r="AO53" s="331">
        <v>5.3</v>
      </c>
      <c r="AP53" s="332">
        <v>54684</v>
      </c>
      <c r="AQ53" s="333">
        <v>1.1000000000000001</v>
      </c>
      <c r="AR53" s="334">
        <v>4.2</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483</v>
      </c>
      <c r="AM54" s="337">
        <v>691751</v>
      </c>
      <c r="AN54" s="338">
        <v>12183</v>
      </c>
      <c r="AO54" s="339">
        <v>-6.3</v>
      </c>
      <c r="AP54" s="340">
        <v>32829</v>
      </c>
      <c r="AQ54" s="341">
        <v>7.2</v>
      </c>
      <c r="AR54" s="342">
        <v>-13.5</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485</v>
      </c>
      <c r="AL55" s="321"/>
      <c r="AM55" s="329">
        <v>3692461</v>
      </c>
      <c r="AN55" s="330">
        <v>65194</v>
      </c>
      <c r="AO55" s="331">
        <v>84.1</v>
      </c>
      <c r="AP55" s="332">
        <v>62383</v>
      </c>
      <c r="AQ55" s="333">
        <v>14.1</v>
      </c>
      <c r="AR55" s="334">
        <v>70</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483</v>
      </c>
      <c r="AM56" s="337">
        <v>878142</v>
      </c>
      <c r="AN56" s="338">
        <v>15504</v>
      </c>
      <c r="AO56" s="339">
        <v>27.3</v>
      </c>
      <c r="AP56" s="340">
        <v>35325</v>
      </c>
      <c r="AQ56" s="341">
        <v>7.6</v>
      </c>
      <c r="AR56" s="342">
        <v>19.7</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486</v>
      </c>
      <c r="AL57" s="321"/>
      <c r="AM57" s="329">
        <v>4639080</v>
      </c>
      <c r="AN57" s="330">
        <v>82487</v>
      </c>
      <c r="AO57" s="331">
        <v>26.5</v>
      </c>
      <c r="AP57" s="332">
        <v>63812</v>
      </c>
      <c r="AQ57" s="333">
        <v>2.2999999999999998</v>
      </c>
      <c r="AR57" s="334">
        <v>24.2</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483</v>
      </c>
      <c r="AM58" s="337">
        <v>1312153</v>
      </c>
      <c r="AN58" s="338">
        <v>23331</v>
      </c>
      <c r="AO58" s="339">
        <v>50.5</v>
      </c>
      <c r="AP58" s="340">
        <v>33848</v>
      </c>
      <c r="AQ58" s="341">
        <v>-4.2</v>
      </c>
      <c r="AR58" s="342">
        <v>54.7</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487</v>
      </c>
      <c r="AL59" s="321"/>
      <c r="AM59" s="329">
        <v>3891286</v>
      </c>
      <c r="AN59" s="330">
        <v>69561</v>
      </c>
      <c r="AO59" s="331">
        <v>-15.7</v>
      </c>
      <c r="AP59" s="332">
        <v>45945</v>
      </c>
      <c r="AQ59" s="333">
        <v>-28</v>
      </c>
      <c r="AR59" s="334">
        <v>12.3</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483</v>
      </c>
      <c r="AM60" s="337">
        <v>1839430</v>
      </c>
      <c r="AN60" s="338">
        <v>32882</v>
      </c>
      <c r="AO60" s="339">
        <v>40.9</v>
      </c>
      <c r="AP60" s="340">
        <v>25180</v>
      </c>
      <c r="AQ60" s="341">
        <v>-25.6</v>
      </c>
      <c r="AR60" s="342">
        <v>66.5</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488</v>
      </c>
      <c r="AL61" s="343"/>
      <c r="AM61" s="344">
        <v>3231112</v>
      </c>
      <c r="AN61" s="345">
        <v>57257</v>
      </c>
      <c r="AO61" s="346">
        <v>16.899999999999999</v>
      </c>
      <c r="AP61" s="347">
        <v>56187</v>
      </c>
      <c r="AQ61" s="348">
        <v>-3.2</v>
      </c>
      <c r="AR61" s="334">
        <v>20.100000000000001</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483</v>
      </c>
      <c r="AM62" s="337">
        <v>1092957</v>
      </c>
      <c r="AN62" s="338">
        <v>19381</v>
      </c>
      <c r="AO62" s="339">
        <v>22.2</v>
      </c>
      <c r="AP62" s="340">
        <v>31560</v>
      </c>
      <c r="AQ62" s="341">
        <v>-4.3</v>
      </c>
      <c r="AR62" s="342">
        <v>26.5</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qNhcVS8exd1P9rZUYPfgMFj0LpCEFzynBZdjf0Z8jCxbVRXbu7EHGGeV3aPYBKYb75vd3vTTRhabK95aGkLTLw==" saltValue="CVDVNNuZQ/pavoVEubXvA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490</v>
      </c>
    </row>
    <row r="120" spans="125:125" ht="13.5" hidden="1" customHeight="1"/>
    <row r="121" spans="125:125" ht="13.5" hidden="1" customHeight="1">
      <c r="DU121" s="255"/>
    </row>
  </sheetData>
  <sheetProtection algorithmName="SHA-512" hashValue="j4H0ILEAEf9paOl4qDBOw4XOIa2a7PbUOkrv/zb34AbqceVH0RCEIAhbKReJqwzoNuYmZoKgwx9KeLz65pvtVg==" saltValue="Kc7ZJ4BmkF3sUux6XToN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491</v>
      </c>
    </row>
  </sheetData>
  <sheetProtection algorithmName="SHA-512" hashValue="AzPpo8t5so/lUm2fx/pgq+G2ACnmM1EfAOrvZ1uSFs5xvrk4djF35P3M00gkR7G+C5/C7u+Gbovn9n3mK68MBQ==" saltValue="VL/F0C/go9Yjaw9eb0KJh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K45" sqref="K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492</v>
      </c>
      <c r="G46" s="8" t="s">
        <v>493</v>
      </c>
      <c r="H46" s="8" t="s">
        <v>494</v>
      </c>
      <c r="I46" s="8" t="s">
        <v>495</v>
      </c>
      <c r="J46" s="9" t="s">
        <v>496</v>
      </c>
    </row>
    <row r="47" spans="2:10" ht="57.75" customHeight="1">
      <c r="B47" s="10"/>
      <c r="C47" s="1203" t="s">
        <v>3</v>
      </c>
      <c r="D47" s="1203"/>
      <c r="E47" s="1204"/>
      <c r="F47" s="11">
        <v>23.57</v>
      </c>
      <c r="G47" s="12">
        <v>23.63</v>
      </c>
      <c r="H47" s="12">
        <v>23.57</v>
      </c>
      <c r="I47" s="12">
        <v>22.68</v>
      </c>
      <c r="J47" s="13">
        <v>22.4</v>
      </c>
    </row>
    <row r="48" spans="2:10" ht="57.75" customHeight="1">
      <c r="B48" s="14"/>
      <c r="C48" s="1205" t="s">
        <v>4</v>
      </c>
      <c r="D48" s="1205"/>
      <c r="E48" s="1206"/>
      <c r="F48" s="15">
        <v>0.08</v>
      </c>
      <c r="G48" s="16">
        <v>0.12</v>
      </c>
      <c r="H48" s="16">
        <v>0.86</v>
      </c>
      <c r="I48" s="16">
        <v>7.41</v>
      </c>
      <c r="J48" s="17">
        <v>14.43</v>
      </c>
    </row>
    <row r="49" spans="2:10" ht="57.75" customHeight="1" thickBot="1">
      <c r="B49" s="18"/>
      <c r="C49" s="1207" t="s">
        <v>5</v>
      </c>
      <c r="D49" s="1207"/>
      <c r="E49" s="1208"/>
      <c r="F49" s="19" t="s">
        <v>497</v>
      </c>
      <c r="G49" s="20">
        <v>0.04</v>
      </c>
      <c r="H49" s="20">
        <v>0.77</v>
      </c>
      <c r="I49" s="20">
        <v>6.62</v>
      </c>
      <c r="J49" s="21">
        <v>7.2</v>
      </c>
    </row>
    <row r="50" spans="2:10"/>
  </sheetData>
  <sheetProtection algorithmName="SHA-512" hashValue="IzccMlyjA05985DNPRgz4nKNRi2NTE+t59PN9m+/6IZXCKc+fi5auhnH6Fbald5ibX/syETjOSdyOsTLLWYhRw==" saltValue="en+yj4SFnVSKJDkQUzFy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2023-02-20T07:09:03Z</dcterms:created>
  <dcterms:modified xsi:type="dcterms:W3CDTF">2023-11-01T01:19:10Z</dcterms:modified>
  <cp:category/>
</cp:coreProperties>
</file>