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20370" yWindow="-12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U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AM34" i="10" l="1"/>
  <c r="AM35" i="10"/>
  <c r="AM36" i="10" s="1"/>
  <c r="BW34" i="10" s="1"/>
  <c r="BW35" i="10" s="1"/>
  <c r="BW36" i="10" s="1"/>
  <c r="BW37" i="10" s="1"/>
  <c r="BW38" i="10" s="1"/>
  <c r="BW39" i="10" s="1"/>
  <c r="BW40" i="10" s="1"/>
  <c r="BW41" i="10" s="1"/>
  <c r="BW42" i="10" s="1"/>
  <c r="BW43" i="10" s="1"/>
  <c r="BE34" i="10"/>
  <c r="CO34" i="10" l="1"/>
  <c r="CO35" i="10" s="1"/>
</calcChain>
</file>

<file path=xl/sharedStrings.xml><?xml version="1.0" encoding="utf-8"?>
<sst xmlns="http://schemas.openxmlformats.org/spreadsheetml/2006/main" count="1174" uniqueCount="622">
  <si>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</si>
  <si>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</si>
  <si>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</si>
  <si>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</si>
  <si>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</si>
  <si>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</si>
  <si>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</si>
  <si>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</si>
  <si>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</si>
  <si>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</si>
  <si>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</si>
  <si>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</si>
  <si>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</si>
  <si>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</si>
  <si>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</si>
  <si>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</si>
  <si>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</si>
  <si>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</si>
  <si>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</si>
  <si>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</si>
  <si>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</si>
  <si>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</si>
  <si>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</si>
  <si>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</si>
  <si>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</si>
  <si>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</si>
  <si>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</si>
  <si>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</si>
  <si>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</si>
  <si>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</si>
  <si>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</si>
  <si>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</si>
  <si>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</si>
  <si>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</si>
  <si>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</si>
  <si>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</si>
  <si>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</si>
  <si>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</si>
  <si>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</si>
  <si>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</si>
  <si>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</si>
  <si>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</si>
  <si>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</si>
  <si>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</si>
  <si>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</si>
  <si>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</si>
  <si>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</si>
  <si>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</si>
  <si>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</si>
  <si>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</si>
  <si>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</si>
  <si>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</si>
  <si>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</si>
  <si>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</si>
  <si>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</si>
  <si>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</si>
  <si>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</si>
  <si>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</si>
  <si>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</si>
  <si>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</si>
  <si>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</si>
  <si>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</si>
  <si>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</si>
  <si>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</si>
  <si>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</si>
  <si>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</si>
  <si>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</si>
  <si>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</si>
  <si>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</si>
  <si>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</si>
  <si>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</si>
  <si>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</si>
  <si>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</si>
  <si>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</si>
  <si>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</si>
  <si>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</si>
  <si>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</si>
  <si>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</si>
  <si>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</si>
  <si>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</si>
  <si>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</si>
  <si>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</si>
  <si>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</si>
  <si>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</si>
  <si>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</si>
  <si>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</si>
  <si>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</si>
  <si>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</si>
  <si>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</si>
  <si>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</si>
  <si>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</si>
  <si>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</si>
  <si>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</si>
  <si>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</si>
  <si>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</si>
  <si>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</si>
  <si>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</si>
  <si>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</si>
  <si>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</si>
  <si>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</si>
  <si>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</si>
  <si>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</si>
  <si>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</si>
  <si>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</si>
  <si>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</si>
  <si>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</si>
  <si>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</si>
  <si>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</si>
  <si>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</si>
  <si>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</si>
  <si>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</si>
  <si>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</si>
  <si>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</si>
  <si>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</si>
  <si>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</si>
  <si>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</si>
  <si>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</si>
  <si>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</si>
  <si>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</si>
  <si>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</si>
  <si>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</si>
  <si>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</si>
  <si>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</si>
  <si>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</si>
  <si>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</si>
  <si>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</si>
  <si>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</si>
  <si>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</si>
  <si>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</si>
  <si>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</si>
  <si>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</si>
  <si>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</si>
  <si>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</si>
  <si>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</si>
  <si>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</si>
  <si>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</si>
  <si>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</si>
  <si>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</si>
  <si>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</si>
  <si>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</si>
  <si>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</si>
  <si>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</si>
  <si>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</si>
  <si>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</si>
  <si>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</si>
  <si>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</si>
  <si>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</si>
  <si>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</si>
  <si>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</si>
  <si>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</si>
  <si>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</si>
  <si>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</si>
  <si>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</si>
  <si>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</si>
  <si>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</si>
  <si>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</si>
  <si>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</si>
  <si>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</si>
  <si>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</si>
  <si>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</si>
  <si>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</si>
  <si>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</si>
  <si>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</si>
  <si>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</si>
  <si>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</si>
  <si>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</si>
  <si>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</si>
  <si>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</si>
  <si>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</si>
  <si>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</si>
  <si>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</si>
  <si>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</si>
  <si>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</si>
  <si>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</si>
  <si>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</si>
  <si>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</si>
  <si>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</si>
  <si>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</si>
  <si>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</si>
  <si>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</si>
  <si>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</si>
  <si>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</si>
  <si>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</si>
  <si>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</si>
  <si>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</si>
  <si>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</si>
  <si>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</si>
  <si>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</si>
  <si>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</si>
  <si>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</si>
  <si>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</si>
  <si>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</si>
  <si>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</si>
  <si>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</si>
  <si>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</si>
  <si>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</si>
  <si>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</si>
  <si>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</si>
  <si>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</si>
  <si>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</si>
  <si>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</si>
  <si>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</si>
  <si>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</si>
  <si>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</si>
  <si>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</si>
  <si>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</si>
  <si>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</si>
  <si>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</si>
  <si>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</si>
  <si>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</si>
  <si>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</si>
  <si>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</si>
  <si>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</si>
  <si>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</si>
  <si>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</si>
  <si>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</si>
  <si>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</si>
  <si>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</si>
  <si>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</si>
  <si>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</si>
  <si>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</si>
  <si>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</si>
  <si>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</si>
  <si>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</si>
  <si>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</si>
  <si>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</si>
  <si>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</si>
  <si>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</si>
  <si>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</si>
  <si>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</si>
  <si>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</si>
  <si>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</si>
  <si>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</si>
  <si>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</si>
  <si>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</si>
  <si>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</si>
  <si>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</si>
  <si>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</si>
  <si>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</si>
  <si>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</si>
  <si>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</si>
  <si>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労働費</t>
  </si>
  <si>
    <t>地方消費税交付金</t>
  </si>
  <si>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</si>
  <si>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</si>
  <si>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</si>
  <si>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</si>
  <si>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</si>
  <si>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</si>
  <si>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</si>
  <si>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</si>
  <si>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</si>
  <si>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</si>
  <si>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</si>
  <si>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</si>
  <si>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</si>
  <si>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</si>
  <si>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</si>
  <si>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</si>
  <si>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</si>
  <si>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</si>
  <si>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</si>
  <si>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</si>
  <si>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</si>
  <si>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</si>
  <si>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</si>
  <si>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</si>
  <si>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</si>
  <si>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構成比</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</si>
  <si>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</si>
  <si>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</si>
  <si>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</si>
  <si>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</si>
  <si>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特別交付税</t>
    <phoneticPr fontId="5"/>
  </si>
  <si>
    <t>　法定外目的税</t>
    <phoneticPr fontId="5"/>
  </si>
  <si>
    <t>　震災復興特別交付税</t>
    <phoneticPr fontId="25"/>
  </si>
  <si>
    <t>旧法による税</t>
  </si>
  <si>
    <t>　　うち職員給</t>
    <rPh sb="4" eb="6">
      <t>ショクイン</t>
    </rPh>
    <rPh sb="6" eb="7">
      <t>キュウ</t>
    </rPh>
    <phoneticPr fontId="5"/>
  </si>
  <si>
    <t>(一般財源計)</t>
    <phoneticPr fontId="5"/>
  </si>
  <si>
    <t>合計</t>
  </si>
  <si>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</si>
  <si>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</si>
  <si>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</si>
  <si>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</si>
  <si>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</si>
  <si>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</si>
  <si>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</si>
  <si>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</si>
  <si>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</si>
  <si>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</si>
  <si>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</si>
  <si>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</si>
  <si>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</si>
  <si>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</si>
  <si>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</si>
  <si>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</si>
  <si>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</si>
  <si>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</si>
  <si>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</si>
  <si>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</si>
  <si>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</si>
  <si>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</si>
  <si>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</si>
  <si>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</si>
  <si>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</si>
  <si>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</si>
  <si>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</si>
  <si>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</si>
  <si>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上水道</t>
    <phoneticPr fontId="5"/>
  </si>
  <si>
    <t>加入世帯数(世帯)</t>
  </si>
  <si>
    <t>諸収入</t>
  </si>
  <si>
    <t>工業用水道</t>
    <phoneticPr fontId="5"/>
  </si>
  <si>
    <t>被保険者数(人)</t>
  </si>
  <si>
    <t>地方債</t>
  </si>
  <si>
    <t>被保険者
1人当り</t>
    <phoneticPr fontId="5"/>
  </si>
  <si>
    <t>保険税(料)収入額</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</si>
  <si>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</si>
  <si>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</si>
  <si>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</si>
  <si>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その他</t>
    <phoneticPr fontId="5"/>
  </si>
  <si>
    <t>保険給付費</t>
    <phoneticPr fontId="5"/>
  </si>
  <si>
    <t>投資的経費計</t>
    <rPh sb="5" eb="6">
      <t>ケイ</t>
    </rPh>
    <phoneticPr fontId="5"/>
  </si>
  <si>
    <t>　　うち人件費</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</si>
  <si>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</si>
  <si>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</si>
  <si>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</si>
  <si>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</si>
  <si>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</si>
  <si>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</si>
  <si>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</si>
  <si>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</si>
  <si>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</si>
  <si>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</si>
  <si>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</si>
  <si>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</si>
  <si>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</si>
  <si>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</si>
  <si>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</si>
  <si>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</si>
  <si>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</si>
  <si>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</si>
  <si>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</si>
  <si>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</si>
  <si>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</si>
  <si>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</si>
  <si>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</si>
  <si>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</si>
  <si>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</si>
  <si>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</si>
  <si>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</si>
  <si>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</si>
  <si>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</si>
  <si>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</si>
  <si>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</si>
  <si>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</si>
  <si>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</si>
  <si>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</si>
  <si>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</si>
  <si>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</si>
  <si>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</si>
  <si>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</si>
  <si>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</si>
  <si>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</si>
  <si>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</si>
  <si>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</si>
  <si>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</si>
  <si>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</si>
  <si>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</si>
  <si>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</si>
  <si>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</si>
  <si>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</si>
  <si>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</si>
  <si>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</si>
  <si>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公共下水道事業会計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</si>
  <si>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</si>
  <si>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</si>
  <si>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</si>
  <si>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</si>
  <si>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</si>
  <si>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</si>
  <si>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</si>
  <si>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</si>
  <si>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</si>
  <si>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</si>
  <si>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</si>
  <si>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</si>
  <si>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</si>
  <si>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</si>
  <si>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</si>
  <si>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</si>
  <si>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</si>
  <si>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</si>
  <si>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</si>
  <si>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</si>
  <si>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</si>
  <si>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</si>
  <si>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</si>
  <si>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</si>
  <si>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</si>
  <si>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</si>
  <si>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</si>
  <si>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</si>
  <si>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</si>
  <si>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</si>
  <si>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</si>
  <si>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</si>
  <si>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</si>
  <si>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</si>
  <si>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</si>
  <si>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</si>
  <si>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</si>
  <si>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</si>
  <si>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</si>
  <si>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</si>
  <si>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</si>
  <si>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</si>
  <si>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</si>
  <si>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</si>
  <si>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</si>
  <si>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</si>
  <si>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</si>
  <si>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</si>
  <si>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</si>
  <si>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</si>
  <si>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</si>
  <si>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</si>
  <si>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</si>
  <si>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</si>
  <si>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</si>
  <si>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</si>
  <si>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</si>
  <si>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</si>
  <si>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</si>
  <si>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</si>
  <si>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</si>
  <si>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</si>
  <si>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</si>
  <si>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</si>
  <si>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</si>
  <si>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</si>
  <si>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</si>
  <si>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</si>
  <si>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</si>
  <si>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</si>
  <si>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</si>
  <si>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</si>
  <si>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</si>
  <si>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</si>
  <si>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</si>
  <si>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</si>
  <si>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</si>
  <si>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</si>
  <si>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</si>
  <si>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</si>
  <si>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</si>
  <si>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</si>
  <si>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</si>
  <si>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</si>
  <si>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</si>
  <si>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</si>
  <si>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</si>
  <si>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</si>
  <si>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</si>
  <si>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</si>
  <si>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</si>
  <si>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</si>
  <si>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</si>
  <si>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</si>
  <si>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</si>
  <si>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</si>
  <si>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</si>
  <si>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</si>
  <si>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</si>
  <si>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</si>
  <si>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</si>
  <si>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</si>
  <si>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</si>
  <si>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</si>
  <si>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</si>
  <si>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</si>
  <si>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</si>
  <si>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</si>
  <si>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</si>
  <si>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</si>
  <si>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</si>
  <si>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</si>
  <si>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</si>
  <si>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</si>
  <si>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</si>
  <si>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</si>
  <si>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</si>
  <si>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</si>
  <si>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</si>
  <si>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</si>
  <si>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</si>
  <si>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</si>
  <si>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</si>
  <si>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</si>
  <si>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</si>
  <si>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</si>
  <si>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</si>
  <si>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</si>
  <si>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</si>
  <si>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</si>
  <si>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</si>
  <si>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</si>
  <si>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</si>
  <si>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</si>
  <si>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</si>
  <si>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</si>
  <si>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</si>
  <si>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</si>
  <si>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</si>
  <si>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</si>
  <si>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</si>
  <si>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1.79</t>
  </si>
  <si>
    <t>国民健康保険事業特別会計</t>
  </si>
  <si>
    <t>▲ 0.71</t>
  </si>
  <si>
    <t>▲ 0.36</t>
  </si>
  <si>
    <t>▲ 0.45</t>
  </si>
  <si>
    <t>住宅新築資金等貸付事業特別会計</t>
  </si>
  <si>
    <t>▲ 0.24</t>
  </si>
  <si>
    <t>▲ 0.20</t>
  </si>
  <si>
    <t>▲ 0.05</t>
  </si>
  <si>
    <t>▲ 0.02</t>
  </si>
  <si>
    <t>▲ 0.00</t>
  </si>
  <si>
    <t>一般会計</t>
  </si>
  <si>
    <t>公共下水道事業会計</t>
  </si>
  <si>
    <t>水道事業会計</t>
  </si>
  <si>
    <t>東部地区工業用水道事業会計</t>
  </si>
  <si>
    <t>後期高齢者医療事業特別会計</t>
  </si>
  <si>
    <t>市営駐車場事業特別会計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</si>
  <si>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</si>
  <si>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</si>
  <si>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</si>
  <si>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</si>
  <si>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</si>
  <si>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</si>
  <si>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</si>
  <si>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</si>
  <si>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11"/>
  </si>
  <si>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</si>
  <si>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</si>
  <si>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</si>
  <si>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</si>
  <si>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</si>
  <si>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</si>
  <si>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</si>
  <si>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</si>
  <si>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ぶぜん街づくり会社</t>
    <rPh sb="3" eb="4">
      <t>マチ</t>
    </rPh>
    <rPh sb="7" eb="9">
      <t>カイシャ</t>
    </rPh>
    <phoneticPr fontId="11"/>
  </si>
  <si>
    <t>豊前市土地開発公社</t>
    <rPh sb="0" eb="3">
      <t>ブゼンシ</t>
    </rPh>
    <rPh sb="3" eb="5">
      <t>トチ</t>
    </rPh>
    <rPh sb="5" eb="7">
      <t>カイハツ</t>
    </rPh>
    <rPh sb="7" eb="9">
      <t>コウシャ</t>
    </rPh>
    <phoneticPr fontId="11"/>
  </si>
  <si>
    <t>-</t>
    <phoneticPr fontId="2"/>
  </si>
  <si>
    <t>法適用企業</t>
  </si>
  <si>
    <t>〇</t>
    <phoneticPr fontId="2"/>
  </si>
  <si>
    <t>　公共施設等整備基金</t>
  </si>
  <si>
    <t>　退職手当基金</t>
    <rPh sb="1" eb="3">
      <t>タイショク</t>
    </rPh>
    <rPh sb="3" eb="5">
      <t>テアテ</t>
    </rPh>
    <rPh sb="5" eb="7">
      <t>キキン</t>
    </rPh>
    <phoneticPr fontId="5"/>
  </si>
  <si>
    <t>　し尿処理施設解体基金</t>
  </si>
  <si>
    <t>　総合文化施設整備基金</t>
  </si>
  <si>
    <t>　ふるさとづくり応援基金</t>
  </si>
  <si>
    <t>-</t>
    <phoneticPr fontId="2"/>
  </si>
  <si>
    <t>-</t>
    <phoneticPr fontId="2"/>
  </si>
  <si>
    <t>-</t>
    <phoneticPr fontId="2"/>
  </si>
  <si>
    <t>豊前市外二町清掃施設組合（一般会計）</t>
    <rPh sb="0" eb="3">
      <t>ブゼンシ</t>
    </rPh>
    <rPh sb="3" eb="4">
      <t>ソト</t>
    </rPh>
    <rPh sb="4" eb="6">
      <t>ニチョウ</t>
    </rPh>
    <rPh sb="6" eb="8">
      <t>セイソウ</t>
    </rPh>
    <rPh sb="8" eb="10">
      <t>シセツ</t>
    </rPh>
    <rPh sb="10" eb="12">
      <t>クミアイ</t>
    </rPh>
    <rPh sb="13" eb="17">
      <t>イッパンカイケイ</t>
    </rPh>
    <phoneticPr fontId="11"/>
  </si>
  <si>
    <t>上毛町外一市一町矢方池土木組合（一般会計）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rPh sb="16" eb="20">
      <t>イッパンカイケイ</t>
    </rPh>
    <phoneticPr fontId="11"/>
  </si>
  <si>
    <t>吉富町外一市中学校組合（一般会計）</t>
    <rPh sb="0" eb="2">
      <t>ヨシトミ</t>
    </rPh>
    <rPh sb="2" eb="3">
      <t>マチ</t>
    </rPh>
    <rPh sb="3" eb="4">
      <t>ソト</t>
    </rPh>
    <rPh sb="4" eb="6">
      <t>イッシ</t>
    </rPh>
    <rPh sb="6" eb="9">
      <t>チュウガッコウ</t>
    </rPh>
    <rPh sb="9" eb="11">
      <t>クミアイ</t>
    </rPh>
    <rPh sb="12" eb="16">
      <t>イッパンカイケイ</t>
    </rPh>
    <phoneticPr fontId="11"/>
  </si>
  <si>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4">
      <t>イッパンカイケイ</t>
    </rPh>
    <phoneticPr fontId="11"/>
  </si>
  <si>
    <t>豊前市外二町財産組合（一般会計）</t>
    <rPh sb="0" eb="3">
      <t>ブゼンシ</t>
    </rPh>
    <rPh sb="3" eb="4">
      <t>ソト</t>
    </rPh>
    <rPh sb="4" eb="6">
      <t>ニチョウ</t>
    </rPh>
    <rPh sb="6" eb="8">
      <t>ザイサン</t>
    </rPh>
    <rPh sb="8" eb="10">
      <t>クミアイ</t>
    </rPh>
    <rPh sb="11" eb="15">
      <t>イッパンカイケイ</t>
    </rPh>
    <phoneticPr fontId="11"/>
  </si>
  <si>
    <t>福岡県豊前市</t>
    <phoneticPr fontId="25"/>
  </si>
  <si>
    <t>目的別歳出の状況（単位 千円・％）</t>
    <phoneticPr fontId="5"/>
  </si>
  <si>
    <t>-</t>
    <phoneticPr fontId="5"/>
  </si>
  <si>
    <t>　　市町村民税</t>
    <phoneticPr fontId="5"/>
  </si>
  <si>
    <t>　　　個人均等割</t>
    <phoneticPr fontId="5"/>
  </si>
  <si>
    <t>分離課税所得割交付金</t>
    <phoneticPr fontId="25"/>
  </si>
  <si>
    <t>-</t>
    <phoneticPr fontId="5"/>
  </si>
  <si>
    <t>　　　法人均等割</t>
    <phoneticPr fontId="5"/>
  </si>
  <si>
    <t>　　　法人税割</t>
    <phoneticPr fontId="5"/>
  </si>
  <si>
    <t>-</t>
    <phoneticPr fontId="5"/>
  </si>
  <si>
    <t>　　固定資産税</t>
    <phoneticPr fontId="5"/>
  </si>
  <si>
    <t>-</t>
    <phoneticPr fontId="5"/>
  </si>
  <si>
    <t>　　軽自動車税</t>
    <phoneticPr fontId="5"/>
  </si>
  <si>
    <t>自動車税環境性能割交付金</t>
    <phoneticPr fontId="5"/>
  </si>
  <si>
    <t>　　鉱産税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</si>
  <si>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</si>
  <si>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</si>
  <si>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</si>
  <si>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</si>
  <si>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</si>
  <si>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事業所税</t>
    <phoneticPr fontId="5"/>
  </si>
  <si>
    <t>　　都市計画税</t>
    <phoneticPr fontId="5"/>
  </si>
  <si>
    <t>充当一般財源等</t>
    <phoneticPr fontId="5"/>
  </si>
  <si>
    <t>　普通交付税</t>
    <phoneticPr fontId="5"/>
  </si>
  <si>
    <t>　人件費</t>
    <phoneticPr fontId="5"/>
  </si>
  <si>
    <t>　扶助費</t>
    <phoneticPr fontId="5"/>
  </si>
  <si>
    <t>交通安全対策特別交付金</t>
    <phoneticPr fontId="5"/>
  </si>
  <si>
    <t>　うち利子</t>
    <phoneticPr fontId="25"/>
  </si>
  <si>
    <t>・計</t>
    <phoneticPr fontId="5"/>
  </si>
  <si>
    <t>合計</t>
    <phoneticPr fontId="5"/>
  </si>
  <si>
    <t>下水道</t>
    <phoneticPr fontId="5"/>
  </si>
  <si>
    <t>　　うち一部事務組合負担金</t>
    <phoneticPr fontId="5"/>
  </si>
  <si>
    <t>　繰出金</t>
    <phoneticPr fontId="5"/>
  </si>
  <si>
    <t>　積立金</t>
    <phoneticPr fontId="5"/>
  </si>
  <si>
    <t>交通</t>
    <phoneticPr fontId="5"/>
  </si>
  <si>
    <t>　投資・出資金・貸付金</t>
    <phoneticPr fontId="5"/>
  </si>
  <si>
    <t>国民健康保険</t>
    <phoneticPr fontId="5"/>
  </si>
  <si>
    <t>　うち猶予特例債</t>
    <phoneticPr fontId="16"/>
  </si>
  <si>
    <t>　うち臨時財政対策債</t>
    <phoneticPr fontId="5"/>
  </si>
  <si>
    <t>歳入合計</t>
    <phoneticPr fontId="5"/>
  </si>
  <si>
    <t>　うち補助</t>
    <phoneticPr fontId="5"/>
  </si>
  <si>
    <t>災害復旧事業費</t>
    <phoneticPr fontId="5"/>
  </si>
  <si>
    <t>失業対策事業費</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</si>
  <si>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</si>
  <si>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</si>
  <si>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</si>
  <si>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地方債の新規発行を抑制してきた結果、将来負担比率が低下している。有形固定資産減価償却率も類似団体より低くなっている。
老朽化した小中学校を再編し更新する事業が控えており、公共施設等総合管理計画に基づき、今後、老朽化対策に積極的に取り組んでいく。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</si>
  <si>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</si>
  <si>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</si>
  <si>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</si>
  <si>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</si>
  <si>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</si>
  <si>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</si>
  <si>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起債額が償還元金を超えないよう継続して地方債現在高を減少させてきたためである。将来負担比率が低下傾向にあるため、実質公債費比率についても、今後は低下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</si>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</sst>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xmlns:c16r2="http://schemas.microsoft.com/office/drawing/2015/06/chart">
            <c:ext xmlns:c16="http://schemas.microsoft.com/office/drawing/2014/chart" uri="{C3380CC4-5D6E-409C-BE32-E72D297353CC}">
              <c16:uniqueId val="{00000000-71C6-4801-8150-9C590B214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28916</c:v>
                </c:pt>
                <c:pt idx="1">
                  <c:v>32890</c:v>
                </c:pt>
                <c:pt idx="2">
                  <c:v>60284</c:v>
                </c:pt>
                <c:pt idx="3">
                  <c:v>43160</c:v>
                </c:pt>
                <c:pt idx="4">
                  <c:v>49967</c:v>
                </c:pt>
              </c:numCache>
            </c:numRef>
          </c:val>
          <c:smooth val="0"/>
          <c:extLst xmlns:c16r2="http://schemas.microsoft.com/office/drawing/2015/06/chart">
            <c:ext xmlns:c16="http://schemas.microsoft.com/office/drawing/2014/chart" uri="{C3380CC4-5D6E-409C-BE32-E72D297353CC}">
              <c16:uniqueId val="{00000001-71C6-4801-8150-9C590B214A33}"/>
            </c:ext>
          </c:extLst>
        </c:ser>
        <c:dLbls>
          <c:showLegendKey val="0"/>
          <c:showVal val="0"/>
          <c:showCatName val="0"/>
          <c:showSerName val="0"/>
          <c:showPercent val="0"/>
          <c:showBubbleSize val="0"/>
        </c:dLbls>
        <c:marker val="1"/>
        <c:smooth val="0"/>
        <c:axId val="163763448"/>
        <c:axId val="163765016"/>
      </c:lineChart>
      <c:catAx>
        <c:axId val="163763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65016"/>
        <c:crosses val="autoZero"/>
        <c:auto val="1"/>
        <c:lblAlgn val="ctr"/>
        <c:lblOffset val="100"/>
        <c:tickLblSkip val="1"/>
        <c:tickMarkSkip val="1"/>
        <c:noMultiLvlLbl val="0"/>
      </c:catAx>
      <c:valAx>
        <c:axId val="163765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763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0.68</c:v>
                </c:pt>
                <c:pt idx="1">
                  <c:v>2.2000000000000002</c:v>
                </c:pt>
                <c:pt idx="2">
                  <c:v>1.78</c:v>
                </c:pt>
                <c:pt idx="3">
                  <c:v>2.2599999999999998</c:v>
                </c:pt>
                <c:pt idx="4">
                  <c:v>5.98</c:v>
                </c:pt>
              </c:numCache>
            </c:numRef>
          </c:val>
          <c:extLst xmlns:c16r2="http://schemas.microsoft.com/office/drawing/2015/06/chart">
            <c:ext xmlns:c16="http://schemas.microsoft.com/office/drawing/2014/chart" uri="{C3380CC4-5D6E-409C-BE32-E72D297353CC}">
              <c16:uniqueId val="{00000000-E2A0-406A-9702-BB9407DD34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21.17</c:v>
                </c:pt>
                <c:pt idx="1">
                  <c:v>22</c:v>
                </c:pt>
                <c:pt idx="2">
                  <c:v>22.06</c:v>
                </c:pt>
                <c:pt idx="3">
                  <c:v>21.22</c:v>
                </c:pt>
                <c:pt idx="4">
                  <c:v>21.12</c:v>
                </c:pt>
              </c:numCache>
            </c:numRef>
          </c:val>
          <c:extLst xmlns:c16r2="http://schemas.microsoft.com/office/drawing/2015/06/chart">
            <c:ext xmlns:c16="http://schemas.microsoft.com/office/drawing/2014/chart" uri="{C3380CC4-5D6E-409C-BE32-E72D297353CC}">
              <c16:uniqueId val="{00000001-E2A0-406A-9702-BB9407DD344A}"/>
            </c:ext>
          </c:extLst>
        </c:ser>
        <c:dLbls>
          <c:showLegendKey val="0"/>
          <c:showVal val="0"/>
          <c:showCatName val="0"/>
          <c:showSerName val="0"/>
          <c:showPercent val="0"/>
          <c:showBubbleSize val="0"/>
        </c:dLbls>
        <c:gapWidth val="250"/>
        <c:overlap val="100"/>
        <c:axId val="163764232"/>
        <c:axId val="16376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0.05</c:v>
                </c:pt>
                <c:pt idx="1">
                  <c:v>1.54</c:v>
                </c:pt>
                <c:pt idx="2">
                  <c:v>-1.79</c:v>
                </c:pt>
                <c:pt idx="3">
                  <c:v>0.83</c:v>
                </c:pt>
                <c:pt idx="4">
                  <c:v>3.29</c:v>
                </c:pt>
              </c:numCache>
            </c:numRef>
          </c:val>
          <c:smooth val="0"/>
          <c:extLst xmlns:c16r2="http://schemas.microsoft.com/office/drawing/2015/06/chart">
            <c:ext xmlns:c16="http://schemas.microsoft.com/office/drawing/2014/chart" uri="{C3380CC4-5D6E-409C-BE32-E72D297353CC}">
              <c16:uniqueId val="{00000002-E2A0-406A-9702-BB9407DD344A}"/>
            </c:ext>
          </c:extLst>
        </c:ser>
        <c:dLbls>
          <c:showLegendKey val="0"/>
          <c:showVal val="0"/>
          <c:showCatName val="0"/>
          <c:showSerName val="0"/>
          <c:showPercent val="0"/>
          <c:showBubbleSize val="0"/>
        </c:dLbls>
        <c:marker val="1"/>
        <c:smooth val="0"/>
        <c:axId val="163764232"/>
        <c:axId val="163763840"/>
      </c:lineChart>
      <c:catAx>
        <c:axId val="16376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763840"/>
        <c:crosses val="autoZero"/>
        <c:auto val="1"/>
        <c:lblAlgn val="ctr"/>
        <c:lblOffset val="100"/>
        <c:tickLblSkip val="1"/>
        <c:tickMarkSkip val="1"/>
        <c:noMultiLvlLbl val="0"/>
      </c:catAx>
      <c:valAx>
        <c:axId val="1637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6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A07-4AAB-8F51-5405589B2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A07-4AAB-8F51-5405589B2E5A}"/>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A07-4AAB-8F51-5405589B2E5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0.23</c:v>
                </c:pt>
                <c:pt idx="2">
                  <c:v>#N/A</c:v>
                </c:pt>
                <c:pt idx="3">
                  <c:v>0.23</c:v>
                </c:pt>
                <c:pt idx="4">
                  <c:v>#N/A</c:v>
                </c:pt>
                <c:pt idx="5">
                  <c:v>0.25</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3-AA07-4AAB-8F51-5405589B2E5A}"/>
            </c:ext>
          </c:extLst>
        </c:ser>
        <c:ser>
          <c:idx val="4"/>
          <c:order val="4"/>
          <c:tx>
            <c:strRef>
              <c:f>データシート!$A$31</c:f>
              <c:strCache>
                <c:ptCount val="1"/>
                <c:pt idx="0">
                  <c:v>東部地区工業用水道事業会計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1.02</c:v>
                </c:pt>
                <c:pt idx="2">
                  <c:v>#N/A</c:v>
                </c:pt>
                <c:pt idx="3">
                  <c:v>1.25</c:v>
                </c:pt>
                <c:pt idx="4">
                  <c:v>#N/A</c:v>
                </c:pt>
                <c:pt idx="5">
                  <c:v>1.3</c:v>
                </c:pt>
                <c:pt idx="6">
                  <c:v>#N/A</c:v>
                </c:pt>
                <c:pt idx="7">
                  <c:v>1.32</c:v>
                </c:pt>
                <c:pt idx="8">
                  <c:v>#N/A</c:v>
                </c:pt>
                <c:pt idx="9">
                  <c:v>1.33</c:v>
                </c:pt>
              </c:numCache>
            </c:numRef>
          </c:val>
          <c:extLst xmlns:c16r2="http://schemas.microsoft.com/office/drawing/2015/06/chart">
            <c:ext xmlns:c16="http://schemas.microsoft.com/office/drawing/2014/chart" uri="{C3380CC4-5D6E-409C-BE32-E72D297353CC}">
              <c16:uniqueId val="{00000004-AA07-4AAB-8F51-5405589B2E5A}"/>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1.97</c:v>
                </c:pt>
                <c:pt idx="2">
                  <c:v>#N/A</c:v>
                </c:pt>
                <c:pt idx="3">
                  <c:v>1.64</c:v>
                </c:pt>
                <c:pt idx="4">
                  <c:v>#N/A</c:v>
                </c:pt>
                <c:pt idx="5">
                  <c:v>3.12</c:v>
                </c:pt>
                <c:pt idx="6">
                  <c:v>#N/A</c:v>
                </c:pt>
                <c:pt idx="7">
                  <c:v>2.7</c:v>
                </c:pt>
                <c:pt idx="8">
                  <c:v>#N/A</c:v>
                </c:pt>
                <c:pt idx="9">
                  <c:v>2.42</c:v>
                </c:pt>
              </c:numCache>
            </c:numRef>
          </c:val>
          <c:extLst xmlns:c16r2="http://schemas.microsoft.com/office/drawing/2015/06/chart">
            <c:ext xmlns:c16="http://schemas.microsoft.com/office/drawing/2014/chart" uri="{C3380CC4-5D6E-409C-BE32-E72D297353CC}">
              <c16:uniqueId val="{00000005-AA07-4AAB-8F51-5405589B2E5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5.62</c:v>
                </c:pt>
                <c:pt idx="2">
                  <c:v>#N/A</c:v>
                </c:pt>
                <c:pt idx="3">
                  <c:v>5.82</c:v>
                </c:pt>
                <c:pt idx="4">
                  <c:v>#N/A</c:v>
                </c:pt>
                <c:pt idx="5">
                  <c:v>6.3</c:v>
                </c:pt>
                <c:pt idx="6">
                  <c:v>#N/A</c:v>
                </c:pt>
                <c:pt idx="7">
                  <c:v>5.79</c:v>
                </c:pt>
                <c:pt idx="8">
                  <c:v>#N/A</c:v>
                </c:pt>
                <c:pt idx="9">
                  <c:v>5.38</c:v>
                </c:pt>
              </c:numCache>
            </c:numRef>
          </c:val>
          <c:extLst xmlns:c16r2="http://schemas.microsoft.com/office/drawing/2015/06/chart">
            <c:ext xmlns:c16="http://schemas.microsoft.com/office/drawing/2014/chart" uri="{C3380CC4-5D6E-409C-BE32-E72D297353CC}">
              <c16:uniqueId val="{00000006-AA07-4AAB-8F51-5405589B2E5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0.88</c:v>
                </c:pt>
                <c:pt idx="2">
                  <c:v>#N/A</c:v>
                </c:pt>
                <c:pt idx="3">
                  <c:v>2.34</c:v>
                </c:pt>
                <c:pt idx="4">
                  <c:v>#N/A</c:v>
                </c:pt>
                <c:pt idx="5">
                  <c:v>1.83</c:v>
                </c:pt>
                <c:pt idx="6">
                  <c:v>#N/A</c:v>
                </c:pt>
                <c:pt idx="7">
                  <c:v>2.2799999999999998</c:v>
                </c:pt>
                <c:pt idx="8">
                  <c:v>#N/A</c:v>
                </c:pt>
                <c:pt idx="9">
                  <c:v>5.98</c:v>
                </c:pt>
              </c:numCache>
            </c:numRef>
          </c:val>
          <c:extLst xmlns:c16r2="http://schemas.microsoft.com/office/drawing/2015/06/chart">
            <c:ext xmlns:c16="http://schemas.microsoft.com/office/drawing/2014/chart" uri="{C3380CC4-5D6E-409C-BE32-E72D297353CC}">
              <c16:uniqueId val="{00000007-AA07-4AAB-8F51-5405589B2E5A}"/>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0.24</c:v>
                </c:pt>
                <c:pt idx="1">
                  <c:v>#N/A</c:v>
                </c:pt>
                <c:pt idx="2">
                  <c:v>0.2</c:v>
                </c:pt>
                <c:pt idx="3">
                  <c:v>#N/A</c:v>
                </c:pt>
                <c:pt idx="4">
                  <c:v>0.05</c:v>
                </c:pt>
                <c:pt idx="5">
                  <c:v>#N/A</c:v>
                </c:pt>
                <c:pt idx="6">
                  <c:v>0.02</c:v>
                </c:pt>
                <c:pt idx="7">
                  <c:v>#N/A</c:v>
                </c:pt>
                <c:pt idx="8">
                  <c:v>#N/A</c:v>
                </c:pt>
                <c:pt idx="9">
                  <c:v>0</c:v>
                </c:pt>
              </c:numCache>
            </c:numRef>
          </c:val>
          <c:extLst xmlns:c16r2="http://schemas.microsoft.com/office/drawing/2015/06/chart">
            <c:ext xmlns:c16="http://schemas.microsoft.com/office/drawing/2014/chart" uri="{C3380CC4-5D6E-409C-BE32-E72D297353CC}">
              <c16:uniqueId val="{00000008-AA07-4AAB-8F51-5405589B2E5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0.45</c:v>
                </c:pt>
                <c:pt idx="2">
                  <c:v>0.71</c:v>
                </c:pt>
                <c:pt idx="3">
                  <c:v>#N/A</c:v>
                </c:pt>
                <c:pt idx="4">
                  <c:v>#N/A</c:v>
                </c:pt>
                <c:pt idx="5">
                  <c:v>0.52</c:v>
                </c:pt>
                <c:pt idx="6">
                  <c:v>0.36</c:v>
                </c:pt>
                <c:pt idx="7">
                  <c:v>#N/A</c:v>
                </c:pt>
                <c:pt idx="8">
                  <c:v>0.45</c:v>
                </c:pt>
                <c:pt idx="9">
                  <c:v>#N/A</c:v>
                </c:pt>
              </c:numCache>
            </c:numRef>
          </c:val>
          <c:extLst xmlns:c16r2="http://schemas.microsoft.com/office/drawing/2015/06/chart">
            <c:ext xmlns:c16="http://schemas.microsoft.com/office/drawing/2014/chart" uri="{C3380CC4-5D6E-409C-BE32-E72D297353CC}">
              <c16:uniqueId val="{00000009-AA07-4AAB-8F51-5405589B2E5A}"/>
            </c:ext>
          </c:extLst>
        </c:ser>
        <c:dLbls>
          <c:showLegendKey val="0"/>
          <c:showVal val="0"/>
          <c:showCatName val="0"/>
          <c:showSerName val="0"/>
          <c:showPercent val="0"/>
          <c:showBubbleSize val="0"/>
        </c:dLbls>
        <c:gapWidth val="150"/>
        <c:overlap val="100"/>
        <c:axId val="163764624"/>
        <c:axId val="163762664"/>
      </c:barChart>
      <c:catAx>
        <c:axId val="16376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62664"/>
        <c:crosses val="autoZero"/>
        <c:auto val="1"/>
        <c:lblAlgn val="ctr"/>
        <c:lblOffset val="100"/>
        <c:tickLblSkip val="1"/>
        <c:tickMarkSkip val="1"/>
        <c:noMultiLvlLbl val="0"/>
      </c:catAx>
      <c:valAx>
        <c:axId val="16376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6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976</c:v>
                </c:pt>
                <c:pt idx="5">
                  <c:v>976</c:v>
                </c:pt>
                <c:pt idx="8">
                  <c:v>975</c:v>
                </c:pt>
                <c:pt idx="11">
                  <c:v>948</c:v>
                </c:pt>
                <c:pt idx="14">
                  <c:v>927</c:v>
                </c:pt>
              </c:numCache>
            </c:numRef>
          </c:val>
          <c:extLst xmlns:c16r2="http://schemas.microsoft.com/office/drawing/2015/06/chart">
            <c:ext xmlns:c16="http://schemas.microsoft.com/office/drawing/2014/chart" uri="{C3380CC4-5D6E-409C-BE32-E72D297353CC}">
              <c16:uniqueId val="{00000000-83B5-413B-AD82-AC7A983CED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B5-413B-AD82-AC7A983CED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114</c:v>
                </c:pt>
                <c:pt idx="3">
                  <c:v>88</c:v>
                </c:pt>
                <c:pt idx="6">
                  <c:v>90</c:v>
                </c:pt>
                <c:pt idx="9">
                  <c:v>84</c:v>
                </c:pt>
                <c:pt idx="12">
                  <c:v>72</c:v>
                </c:pt>
              </c:numCache>
            </c:numRef>
          </c:val>
          <c:extLst xmlns:c16r2="http://schemas.microsoft.com/office/drawing/2015/06/chart">
            <c:ext xmlns:c16="http://schemas.microsoft.com/office/drawing/2014/chart" uri="{C3380CC4-5D6E-409C-BE32-E72D297353CC}">
              <c16:uniqueId val="{00000002-83B5-413B-AD82-AC7A983CED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B5-413B-AD82-AC7A983CED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403</c:v>
                </c:pt>
                <c:pt idx="3">
                  <c:v>286</c:v>
                </c:pt>
                <c:pt idx="6">
                  <c:v>261</c:v>
                </c:pt>
                <c:pt idx="9">
                  <c:v>261</c:v>
                </c:pt>
                <c:pt idx="12">
                  <c:v>257</c:v>
                </c:pt>
              </c:numCache>
            </c:numRef>
          </c:val>
          <c:extLst xmlns:c16r2="http://schemas.microsoft.com/office/drawing/2015/06/chart">
            <c:ext xmlns:c16="http://schemas.microsoft.com/office/drawing/2014/chart" uri="{C3380CC4-5D6E-409C-BE32-E72D297353CC}">
              <c16:uniqueId val="{00000004-83B5-413B-AD82-AC7A983CED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B5-413B-AD82-AC7A983CED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B5-413B-AD82-AC7A983CED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1165</c:v>
                </c:pt>
                <c:pt idx="3">
                  <c:v>1178</c:v>
                </c:pt>
                <c:pt idx="6">
                  <c:v>1176</c:v>
                </c:pt>
                <c:pt idx="9">
                  <c:v>1193</c:v>
                </c:pt>
                <c:pt idx="12">
                  <c:v>1173</c:v>
                </c:pt>
              </c:numCache>
            </c:numRef>
          </c:val>
          <c:extLst xmlns:c16r2="http://schemas.microsoft.com/office/drawing/2015/06/chart">
            <c:ext xmlns:c16="http://schemas.microsoft.com/office/drawing/2014/chart" uri="{C3380CC4-5D6E-409C-BE32-E72D297353CC}">
              <c16:uniqueId val="{00000007-83B5-413B-AD82-AC7A983CED92}"/>
            </c:ext>
          </c:extLst>
        </c:ser>
        <c:dLbls>
          <c:showLegendKey val="0"/>
          <c:showVal val="0"/>
          <c:showCatName val="0"/>
          <c:showSerName val="0"/>
          <c:showPercent val="0"/>
          <c:showBubbleSize val="0"/>
        </c:dLbls>
        <c:gapWidth val="100"/>
        <c:overlap val="100"/>
        <c:axId val="504299760"/>
        <c:axId val="50430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706</c:v>
                </c:pt>
                <c:pt idx="2">
                  <c:v>#N/A</c:v>
                </c:pt>
                <c:pt idx="3">
                  <c:v>#N/A</c:v>
                </c:pt>
                <c:pt idx="4">
                  <c:v>576</c:v>
                </c:pt>
                <c:pt idx="5">
                  <c:v>#N/A</c:v>
                </c:pt>
                <c:pt idx="6">
                  <c:v>#N/A</c:v>
                </c:pt>
                <c:pt idx="7">
                  <c:v>552</c:v>
                </c:pt>
                <c:pt idx="8">
                  <c:v>#N/A</c:v>
                </c:pt>
                <c:pt idx="9">
                  <c:v>#N/A</c:v>
                </c:pt>
                <c:pt idx="10">
                  <c:v>590</c:v>
                </c:pt>
                <c:pt idx="11">
                  <c:v>#N/A</c:v>
                </c:pt>
                <c:pt idx="12">
                  <c:v>#N/A</c:v>
                </c:pt>
                <c:pt idx="13">
                  <c:v>575</c:v>
                </c:pt>
                <c:pt idx="14">
                  <c:v>#N/A</c:v>
                </c:pt>
              </c:numCache>
            </c:numRef>
          </c:val>
          <c:smooth val="0"/>
          <c:extLst xmlns:c16r2="http://schemas.microsoft.com/office/drawing/2015/06/chart">
            <c:ext xmlns:c16="http://schemas.microsoft.com/office/drawing/2014/chart" uri="{C3380CC4-5D6E-409C-BE32-E72D297353CC}">
              <c16:uniqueId val="{00000008-83B5-413B-AD82-AC7A983CED92}"/>
            </c:ext>
          </c:extLst>
        </c:ser>
        <c:dLbls>
          <c:showLegendKey val="0"/>
          <c:showVal val="0"/>
          <c:showCatName val="0"/>
          <c:showSerName val="0"/>
          <c:showPercent val="0"/>
          <c:showBubbleSize val="0"/>
        </c:dLbls>
        <c:marker val="1"/>
        <c:smooth val="0"/>
        <c:axId val="504299760"/>
        <c:axId val="504302112"/>
      </c:lineChart>
      <c:catAx>
        <c:axId val="50429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302112"/>
        <c:crosses val="autoZero"/>
        <c:auto val="1"/>
        <c:lblAlgn val="ctr"/>
        <c:lblOffset val="100"/>
        <c:tickLblSkip val="1"/>
        <c:tickMarkSkip val="1"/>
        <c:noMultiLvlLbl val="0"/>
      </c:catAx>
      <c:valAx>
        <c:axId val="50430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9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9321</c:v>
                </c:pt>
                <c:pt idx="5">
                  <c:v>9061</c:v>
                </c:pt>
                <c:pt idx="8">
                  <c:v>9091</c:v>
                </c:pt>
                <c:pt idx="11">
                  <c:v>9144</c:v>
                </c:pt>
                <c:pt idx="14">
                  <c:v>8714</c:v>
                </c:pt>
              </c:numCache>
            </c:numRef>
          </c:val>
          <c:extLst xmlns:c16r2="http://schemas.microsoft.com/office/drawing/2015/06/chart">
            <c:ext xmlns:c16="http://schemas.microsoft.com/office/drawing/2014/chart" uri="{C3380CC4-5D6E-409C-BE32-E72D297353CC}">
              <c16:uniqueId val="{00000000-DE44-473E-A5CA-47B4590049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642</c:v>
                </c:pt>
                <c:pt idx="5">
                  <c:v>560</c:v>
                </c:pt>
                <c:pt idx="8">
                  <c:v>513</c:v>
                </c:pt>
                <c:pt idx="11">
                  <c:v>470</c:v>
                </c:pt>
                <c:pt idx="14">
                  <c:v>425</c:v>
                </c:pt>
              </c:numCache>
            </c:numRef>
          </c:val>
          <c:extLst xmlns:c16r2="http://schemas.microsoft.com/office/drawing/2015/06/chart">
            <c:ext xmlns:c16="http://schemas.microsoft.com/office/drawing/2014/chart" uri="{C3380CC4-5D6E-409C-BE32-E72D297353CC}">
              <c16:uniqueId val="{00000001-DE44-473E-A5CA-47B4590049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2696</c:v>
                </c:pt>
                <c:pt idx="5">
                  <c:v>2747</c:v>
                </c:pt>
                <c:pt idx="8">
                  <c:v>2704</c:v>
                </c:pt>
                <c:pt idx="11">
                  <c:v>2732</c:v>
                </c:pt>
                <c:pt idx="14">
                  <c:v>3419</c:v>
                </c:pt>
              </c:numCache>
            </c:numRef>
          </c:val>
          <c:extLst xmlns:c16r2="http://schemas.microsoft.com/office/drawing/2015/06/chart">
            <c:ext xmlns:c16="http://schemas.microsoft.com/office/drawing/2014/chart" uri="{C3380CC4-5D6E-409C-BE32-E72D297353CC}">
              <c16:uniqueId val="{00000002-DE44-473E-A5CA-47B4590049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E44-473E-A5CA-47B4590049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E44-473E-A5CA-47B4590049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44-473E-A5CA-47B4590049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1845</c:v>
                </c:pt>
                <c:pt idx="3">
                  <c:v>1853</c:v>
                </c:pt>
                <c:pt idx="6">
                  <c:v>1741</c:v>
                </c:pt>
                <c:pt idx="9">
                  <c:v>1833</c:v>
                </c:pt>
                <c:pt idx="12">
                  <c:v>1810</c:v>
                </c:pt>
              </c:numCache>
            </c:numRef>
          </c:val>
          <c:extLst xmlns:c16r2="http://schemas.microsoft.com/office/drawing/2015/06/chart">
            <c:ext xmlns:c16="http://schemas.microsoft.com/office/drawing/2014/chart" uri="{C3380CC4-5D6E-409C-BE32-E72D297353CC}">
              <c16:uniqueId val="{00000006-DE44-473E-A5CA-47B4590049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444</c:v>
                </c:pt>
                <c:pt idx="3">
                  <c:v>397</c:v>
                </c:pt>
                <c:pt idx="6">
                  <c:v>348</c:v>
                </c:pt>
                <c:pt idx="9">
                  <c:v>262</c:v>
                </c:pt>
                <c:pt idx="12">
                  <c:v>195</c:v>
                </c:pt>
              </c:numCache>
            </c:numRef>
          </c:val>
          <c:extLst xmlns:c16r2="http://schemas.microsoft.com/office/drawing/2015/06/chart">
            <c:ext xmlns:c16="http://schemas.microsoft.com/office/drawing/2014/chart" uri="{C3380CC4-5D6E-409C-BE32-E72D297353CC}">
              <c16:uniqueId val="{00000007-DE44-473E-A5CA-47B4590049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3229</c:v>
                </c:pt>
                <c:pt idx="3">
                  <c:v>3220</c:v>
                </c:pt>
                <c:pt idx="6">
                  <c:v>2940</c:v>
                </c:pt>
                <c:pt idx="9">
                  <c:v>2659</c:v>
                </c:pt>
                <c:pt idx="12">
                  <c:v>2338</c:v>
                </c:pt>
              </c:numCache>
            </c:numRef>
          </c:val>
          <c:extLst xmlns:c16r2="http://schemas.microsoft.com/office/drawing/2015/06/chart">
            <c:ext xmlns:c16="http://schemas.microsoft.com/office/drawing/2014/chart" uri="{C3380CC4-5D6E-409C-BE32-E72D297353CC}">
              <c16:uniqueId val="{00000008-DE44-473E-A5CA-47B4590049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177</c:v>
                </c:pt>
                <c:pt idx="3">
                  <c:v>145</c:v>
                </c:pt>
                <c:pt idx="6">
                  <c:v>145</c:v>
                </c:pt>
                <c:pt idx="9">
                  <c:v>145</c:v>
                </c:pt>
                <c:pt idx="12">
                  <c:v>145</c:v>
                </c:pt>
              </c:numCache>
            </c:numRef>
          </c:val>
          <c:extLst xmlns:c16r2="http://schemas.microsoft.com/office/drawing/2015/06/chart">
            <c:ext xmlns:c16="http://schemas.microsoft.com/office/drawing/2014/chart" uri="{C3380CC4-5D6E-409C-BE32-E72D297353CC}">
              <c16:uniqueId val="{00000009-DE44-473E-A5CA-47B4590049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10405</c:v>
                </c:pt>
                <c:pt idx="3">
                  <c:v>10162</c:v>
                </c:pt>
                <c:pt idx="6">
                  <c:v>10137</c:v>
                </c:pt>
                <c:pt idx="9">
                  <c:v>9705</c:v>
                </c:pt>
                <c:pt idx="12">
                  <c:v>9422</c:v>
                </c:pt>
              </c:numCache>
            </c:numRef>
          </c:val>
          <c:extLst xmlns:c16r2="http://schemas.microsoft.com/office/drawing/2015/06/chart">
            <c:ext xmlns:c16="http://schemas.microsoft.com/office/drawing/2014/chart" uri="{C3380CC4-5D6E-409C-BE32-E72D297353CC}">
              <c16:uniqueId val="{0000000A-DE44-473E-A5CA-47B45900492D}"/>
            </c:ext>
          </c:extLst>
        </c:ser>
        <c:dLbls>
          <c:showLegendKey val="0"/>
          <c:showVal val="0"/>
          <c:showCatName val="0"/>
          <c:showSerName val="0"/>
          <c:showPercent val="0"/>
          <c:showBubbleSize val="0"/>
        </c:dLbls>
        <c:gapWidth val="100"/>
        <c:overlap val="100"/>
        <c:axId val="504298192"/>
        <c:axId val="50430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3442</c:v>
                </c:pt>
                <c:pt idx="2">
                  <c:v>#N/A</c:v>
                </c:pt>
                <c:pt idx="3">
                  <c:v>#N/A</c:v>
                </c:pt>
                <c:pt idx="4">
                  <c:v>3408</c:v>
                </c:pt>
                <c:pt idx="5">
                  <c:v>#N/A</c:v>
                </c:pt>
                <c:pt idx="6">
                  <c:v>#N/A</c:v>
                </c:pt>
                <c:pt idx="7">
                  <c:v>3001</c:v>
                </c:pt>
                <c:pt idx="8">
                  <c:v>#N/A</c:v>
                </c:pt>
                <c:pt idx="9">
                  <c:v>#N/A</c:v>
                </c:pt>
                <c:pt idx="10">
                  <c:v>2258</c:v>
                </c:pt>
                <c:pt idx="11">
                  <c:v>#N/A</c:v>
                </c:pt>
                <c:pt idx="12">
                  <c:v>#N/A</c:v>
                </c:pt>
                <c:pt idx="13">
                  <c:v>1351</c:v>
                </c:pt>
                <c:pt idx="14">
                  <c:v>#N/A</c:v>
                </c:pt>
              </c:numCache>
            </c:numRef>
          </c:val>
          <c:smooth val="0"/>
          <c:extLst xmlns:c16r2="http://schemas.microsoft.com/office/drawing/2015/06/chart">
            <c:ext xmlns:c16="http://schemas.microsoft.com/office/drawing/2014/chart" uri="{C3380CC4-5D6E-409C-BE32-E72D297353CC}">
              <c16:uniqueId val="{0000000B-DE44-473E-A5CA-47B45900492D}"/>
            </c:ext>
          </c:extLst>
        </c:ser>
        <c:dLbls>
          <c:showLegendKey val="0"/>
          <c:showVal val="0"/>
          <c:showCatName val="0"/>
          <c:showSerName val="0"/>
          <c:showPercent val="0"/>
          <c:showBubbleSize val="0"/>
        </c:dLbls>
        <c:marker val="1"/>
        <c:smooth val="0"/>
        <c:axId val="504298192"/>
        <c:axId val="504300544"/>
      </c:lineChart>
      <c:catAx>
        <c:axId val="50429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300544"/>
        <c:crosses val="autoZero"/>
        <c:auto val="1"/>
        <c:lblAlgn val="ctr"/>
        <c:lblOffset val="100"/>
        <c:tickLblSkip val="1"/>
        <c:tickMarkSkip val="1"/>
        <c:noMultiLvlLbl val="0"/>
      </c:catAx>
      <c:valAx>
        <c:axId val="50430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9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1511</c:v>
                </c:pt>
                <c:pt idx="1">
                  <c:v>1512</c:v>
                </c:pt>
                <c:pt idx="2">
                  <c:v>1563</c:v>
                </c:pt>
              </c:numCache>
            </c:numRef>
          </c:val>
          <c:extLst xmlns:c16r2="http://schemas.microsoft.com/office/drawing/2015/06/chart">
            <c:ext xmlns:c16="http://schemas.microsoft.com/office/drawing/2014/chart" uri="{C3380CC4-5D6E-409C-BE32-E72D297353CC}">
              <c16:uniqueId val="{00000000-728F-4CAC-892C-D1758C5033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456</c:v>
                </c:pt>
                <c:pt idx="1">
                  <c:v>367</c:v>
                </c:pt>
                <c:pt idx="2">
                  <c:v>475</c:v>
                </c:pt>
              </c:numCache>
            </c:numRef>
          </c:val>
          <c:extLst xmlns:c16r2="http://schemas.microsoft.com/office/drawing/2015/06/chart">
            <c:ext xmlns:c16="http://schemas.microsoft.com/office/drawing/2014/chart" uri="{C3380CC4-5D6E-409C-BE32-E72D297353CC}">
              <c16:uniqueId val="{00000001-728F-4CAC-892C-D1758C5033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805</c:v>
                </c:pt>
                <c:pt idx="1">
                  <c:v>991</c:v>
                </c:pt>
                <c:pt idx="2">
                  <c:v>1183</c:v>
                </c:pt>
              </c:numCache>
            </c:numRef>
          </c:val>
          <c:extLst xmlns:c16r2="http://schemas.microsoft.com/office/drawing/2015/06/chart">
            <c:ext xmlns:c16="http://schemas.microsoft.com/office/drawing/2014/chart" uri="{C3380CC4-5D6E-409C-BE32-E72D297353CC}">
              <c16:uniqueId val="{00000002-728F-4CAC-892C-D1758C5033FC}"/>
            </c:ext>
          </c:extLst>
        </c:ser>
        <c:dLbls>
          <c:showLegendKey val="0"/>
          <c:showVal val="0"/>
          <c:showCatName val="0"/>
          <c:showSerName val="0"/>
          <c:showPercent val="0"/>
          <c:showBubbleSize val="0"/>
        </c:dLbls>
        <c:gapWidth val="120"/>
        <c:overlap val="100"/>
        <c:axId val="504297016"/>
        <c:axId val="504301720"/>
      </c:barChart>
      <c:catAx>
        <c:axId val="50429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301720"/>
        <c:crosses val="autoZero"/>
        <c:auto val="1"/>
        <c:lblAlgn val="ctr"/>
        <c:lblOffset val="100"/>
        <c:tickLblSkip val="1"/>
        <c:tickMarkSkip val="1"/>
        <c:noMultiLvlLbl val="0"/>
      </c:catAx>
      <c:valAx>
        <c:axId val="504301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29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F8-4583-B390-18E982BF463F}"/>
                </c:ext>
                <c:ext xmlns:c15="http://schemas.microsoft.com/office/drawing/2012/chart" uri="{CE6537A1-D6FC-4f65-9D91-7224C49458BB}">
                  <c15:dlblFieldTable>
                    <c15:dlblFTEntry>
                      <c15:txfldGUID>{CD160C4C-2F12-4131-81F2-9C93C85E4933}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F8-4583-B390-18E982BF463F}"/>
                </c:ext>
                <c:ext xmlns:c15="http://schemas.microsoft.com/office/drawing/2012/chart" uri="{CE6537A1-D6FC-4f65-9D91-7224C49458BB}">
                  <c15:dlblFieldTable>
                    <c15:dlblFTEntry>
                      <c15:txfldGUID>{E98A54F8-FF98-40C0-A041-6AA9A4696D15}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F8-4583-B390-18E982BF463F}"/>
                </c:ext>
                <c:ext xmlns:c15="http://schemas.microsoft.com/office/drawing/2012/chart" uri="{CE6537A1-D6FC-4f65-9D91-7224C49458BB}">
                  <c15:dlblFieldTable>
                    <c15:dlblFTEntry>
                      <c15:txfldGUID>{F291CA6B-8A7A-49C7-A89D-945C2A080DE4}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F8-4583-B390-18E982BF463F}"/>
                </c:ext>
                <c:ext xmlns:c15="http://schemas.microsoft.com/office/drawing/2012/chart" uri="{CE6537A1-D6FC-4f65-9D91-7224C49458BB}">
                  <c15:dlblFieldTable>
                    <c15:dlblFTEntry>
                      <c15:txfldGUID>{23D7BC7C-022B-471C-9875-71E3CB28E4D6}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F8-4583-B390-18E982BF463F}"/>
                </c:ext>
                <c:ext xmlns:c15="http://schemas.microsoft.com/office/drawing/2012/chart" uri="{CE6537A1-D6FC-4f65-9D91-7224C49458BB}">
                  <c15:dlblFieldTable>
                    <c15:dlblFTEntry>
                      <c15:txfldGUID>{4CA3DD0A-3C0C-46F6-A4AD-EFCCDAD94968}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F8-4583-B390-18E982BF463F}"/>
                </c:ext>
                <c:ext xmlns:c15="http://schemas.microsoft.com/office/drawing/2012/chart" uri="{CE6537A1-D6FC-4f65-9D91-7224C49458BB}">
                  <c15:dlblFieldTable>
                    <c15:dlblFTEntry>
                      <c15:txfldGUID>{BCF1D6D6-FC7A-46E7-8A55-89D2D2CE9940}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F8-4583-B390-18E982BF463F}"/>
                </c:ext>
                <c:ext xmlns:c15="http://schemas.microsoft.com/office/drawing/2012/chart" uri="{CE6537A1-D6FC-4f65-9D91-7224C49458BB}">
                  <c15:dlblFieldTable>
                    <c15:dlblFTEntry>
                      <c15:txfldGUID>{8708C78A-9D64-45A8-A367-A257CD42CA52}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F8-4583-B390-18E982BF463F}"/>
                </c:ext>
                <c:ext xmlns:c15="http://schemas.microsoft.com/office/drawing/2012/chart" uri="{CE6537A1-D6FC-4f65-9D91-7224C49458BB}">
                  <c15:dlblFieldTable>
                    <c15:dlblFTEntry>
                      <c15:txfldGUID>{CCD8E937-A665-4EF5-B803-2EFFADDCF4BD}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F8-4583-B390-18E982BF463F}"/>
                </c:ext>
                <c:ext xmlns:c15="http://schemas.microsoft.com/office/drawing/2012/chart" uri="{CE6537A1-D6FC-4f65-9D91-7224C49458BB}">
                  <c15:dlblFieldTable>
                    <c15:dlblFTEntry>
                      <c15:txfldGUID>{00F766A6-3CB3-406A-B635-15B194206EDC}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56.8</c:v>
                </c:pt>
                <c:pt idx="32">
                  <c:v>57.5</c:v>
                </c:pt>
              </c:numCache>
            </c:numRef>
          </c:xVal>
          <c:yVal>
            <c:numRef>
              <c:f>公会計指標分析・財政指標組合せ分析表!$BP$51:$DC$51</c:f>
              <c:numCache>
                <c:formatCode>#,##0.0;"▲ "#,##0.0</c:formatCode>
                <c:ptCount val="40"/>
                <c:pt idx="24">
                  <c:v>36.200000000000003</c:v>
                </c:pt>
                <c:pt idx="32">
                  <c:v>20.6</c:v>
                </c:pt>
              </c:numCache>
            </c:numRef>
          </c:yVal>
          <c:smooth val="0"/>
          <c:extLst xmlns:c16r2="http://schemas.microsoft.com/office/drawing/2015/06/chart">
            <c:ext xmlns:c16="http://schemas.microsoft.com/office/drawing/2014/chart" uri="{C3380CC4-5D6E-409C-BE32-E72D297353CC}">
              <c16:uniqueId val="{00000009-6CF8-4583-B390-18E982BF46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F8-4583-B390-18E982BF463F}"/>
                </c:ext>
                <c:ext xmlns:c15="http://schemas.microsoft.com/office/drawing/2012/chart" uri="{CE6537A1-D6FC-4f65-9D91-7224C49458BB}">
                  <c15:dlblFieldTable>
                    <c15:dlblFTEntry>
                      <c15:txfldGUID>{C0BF483F-9603-4D1E-9320-FCFF1BC2B497}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F8-4583-B390-18E982BF463F}"/>
                </c:ext>
                <c:ext xmlns:c15="http://schemas.microsoft.com/office/drawing/2012/chart" uri="{CE6537A1-D6FC-4f65-9D91-7224C49458BB}">
                  <c15:dlblFieldTable>
                    <c15:dlblFTEntry>
                      <c15:txfldGUID>{AED5A0AE-9096-4C3B-BB4E-578D9989E712}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F8-4583-B390-18E982BF463F}"/>
                </c:ext>
                <c:ext xmlns:c15="http://schemas.microsoft.com/office/drawing/2012/chart" uri="{CE6537A1-D6FC-4f65-9D91-7224C49458BB}">
                  <c15:dlblFieldTable>
                    <c15:dlblFTEntry>
                      <c15:txfldGUID>{C17184C8-D0A1-48E4-997D-6FF1EC9CF9E7}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F8-4583-B390-18E982BF463F}"/>
                </c:ext>
                <c:ext xmlns:c15="http://schemas.microsoft.com/office/drawing/2012/chart" uri="{CE6537A1-D6FC-4f65-9D91-7224C49458BB}">
                  <c15:dlblFieldTable>
                    <c15:dlblFTEntry>
                      <c15:txfldGUID>{2F5DB7F1-5DC8-4476-B86D-AB884884C7AC}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F8-4583-B390-18E982BF463F}"/>
                </c:ext>
                <c:ext xmlns:c15="http://schemas.microsoft.com/office/drawing/2012/chart" uri="{CE6537A1-D6FC-4f65-9D91-7224C49458BB}">
                  <c15:dlblFieldTable>
                    <c15:dlblFTEntry>
                      <c15:txfldGUID>{36F303EF-F241-4CB0-9C6D-352DB21FD3F6}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F8-4583-B390-18E982BF463F}"/>
                </c:ext>
                <c:ext xmlns:c15="http://schemas.microsoft.com/office/drawing/2012/chart" uri="{CE6537A1-D6FC-4f65-9D91-7224C49458BB}">
                  <c15:dlblFieldTable>
                    <c15:dlblFTEntry>
                      <c15:txfldGUID>{84AC76B3-9ACD-4CFE-9AF6-7E918E5BF27E}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F8-4583-B390-18E982BF463F}"/>
                </c:ext>
                <c:ext xmlns:c15="http://schemas.microsoft.com/office/drawing/2012/chart" uri="{CE6537A1-D6FC-4f65-9D91-7224C49458BB}">
                  <c15:dlblFieldTable>
                    <c15:dlblFTEntry>
                      <c15:txfldGUID>{07D74384-7B2A-40BF-8C39-7936127A8381}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F8-4583-B390-18E982BF463F}"/>
                </c:ext>
                <c:ext xmlns:c15="http://schemas.microsoft.com/office/drawing/2012/chart" uri="{CE6537A1-D6FC-4f65-9D91-7224C49458BB}">
                  <c15:dlblFieldTable>
                    <c15:dlblFTEntry>
                      <c15:txfldGUID>{0B67B344-B8E8-43E3-AB29-2B58200A86E6}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F8-4583-B390-18E982BF463F}"/>
                </c:ext>
                <c:ext xmlns:c15="http://schemas.microsoft.com/office/drawing/2012/chart" uri="{CE6537A1-D6FC-4f65-9D91-7224C49458BB}">
                  <c15:dlblFieldTable>
                    <c15:dlblFTEntry>
                      <c15:txfldGUID>{62E96CA7-F60D-42C3-A9BB-7D5A5913C2B4}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61.9</c:v>
                </c:pt>
                <c:pt idx="32">
                  <c:v>63.1</c:v>
                </c:pt>
              </c:numCache>
            </c:numRef>
          </c:xVal>
          <c:yVal>
            <c:numRef>
              <c:f>公会計指標分析・財政指標組合せ分析表!$BP$55:$DC$55</c:f>
              <c:numCache>
                <c:formatCode>#,##0.0;"▲ "#,##0.0</c:formatCode>
                <c:ptCount val="40"/>
                <c:pt idx="24">
                  <c:v>37.299999999999997</c:v>
                </c:pt>
                <c:pt idx="32">
                  <c:v>25.1</c:v>
                </c:pt>
              </c:numCache>
            </c:numRef>
          </c:yVal>
          <c:smooth val="0"/>
          <c:extLst xmlns:c16r2="http://schemas.microsoft.com/office/drawing/2015/06/chart">
            <c:ext xmlns:c16="http://schemas.microsoft.com/office/drawing/2014/chart" uri="{C3380CC4-5D6E-409C-BE32-E72D297353CC}">
              <c16:uniqueId val="{00000013-6CF8-4583-B390-18E982BF463F}"/>
            </c:ext>
          </c:extLst>
        </c:ser>
        <c:dLbls>
          <c:showLegendKey val="0"/>
          <c:showVal val="1"/>
          <c:showCatName val="0"/>
          <c:showSerName val="0"/>
          <c:showPercent val="0"/>
          <c:showBubbleSize val="0"/>
        </c:dLbls>
        <c:axId val="504303680"/>
        <c:axId val="504302896"/>
      </c:scatterChart>
      <c:valAx>
        <c:axId val="50430368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302896"/>
        <c:crosses val="autoZero"/>
        <c:crossBetween val="midCat"/>
      </c:valAx>
      <c:valAx>
        <c:axId val="50430289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303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0F-4665-B7C3-1A7A9EAFB618}"/>
                </c:ext>
                <c:ext xmlns:c15="http://schemas.microsoft.com/office/drawing/2012/chart" uri="{CE6537A1-D6FC-4f65-9D91-7224C49458BB}">
                  <c15:dlblFieldTable>
                    <c15:dlblFTEntry>
                      <c15:txfldGUID>{C5011B8F-3749-4FD8-B8B4-A6F74136D230}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0F-4665-B7C3-1A7A9EAFB618}"/>
                </c:ext>
                <c:ext xmlns:c15="http://schemas.microsoft.com/office/drawing/2012/chart" uri="{CE6537A1-D6FC-4f65-9D91-7224C49458BB}">
                  <c15:dlblFieldTable>
                    <c15:dlblFTEntry>
                      <c15:txfldGUID>{34C95112-C404-4994-AC01-DC2F07E32435}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0F-4665-B7C3-1A7A9EAFB618}"/>
                </c:ext>
                <c:ext xmlns:c15="http://schemas.microsoft.com/office/drawing/2012/chart" uri="{CE6537A1-D6FC-4f65-9D91-7224C49458BB}">
                  <c15:dlblFieldTable>
                    <c15:dlblFTEntry>
                      <c15:txfldGUID>{6B717CB6-6F96-4978-BC3C-B87A9A1E4D0D}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0F-4665-B7C3-1A7A9EAFB618}"/>
                </c:ext>
                <c:ext xmlns:c15="http://schemas.microsoft.com/office/drawing/2012/chart" uri="{CE6537A1-D6FC-4f65-9D91-7224C49458BB}">
                  <c15:dlblFieldTable>
                    <c15:dlblFTEntry>
                      <c15:txfldGUID>{10A8F736-4E37-4C17-AA25-9FD3B92E73B6}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0F-4665-B7C3-1A7A9EAFB618}"/>
                </c:ext>
                <c:ext xmlns:c15="http://schemas.microsoft.com/office/drawing/2012/chart" uri="{CE6537A1-D6FC-4f65-9D91-7224C49458BB}">
                  <c15:dlblFieldTable>
                    <c15:dlblFTEntry>
                      <c15:txfldGUID>{4AF50AF4-BE4A-43F6-8EC1-9FC598BA3947}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0F-4665-B7C3-1A7A9EAFB618}"/>
                </c:ext>
                <c:ext xmlns:c15="http://schemas.microsoft.com/office/drawing/2012/chart" uri="{CE6537A1-D6FC-4f65-9D91-7224C49458BB}">
                  <c15:dlblFieldTable>
                    <c15:dlblFTEntry>
                      <c15:txfldGUID>{24428023-6297-417B-96A5-C6AD30AE0CCF}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0F-4665-B7C3-1A7A9EAFB618}"/>
                </c:ext>
                <c:ext xmlns:c15="http://schemas.microsoft.com/office/drawing/2012/chart" uri="{CE6537A1-D6FC-4f65-9D91-7224C49458BB}">
                  <c15:dlblFieldTable>
                    <c15:dlblFTEntry>
                      <c15:txfldGUID>{D571A27D-0DC0-4315-97C5-9AFBD0167068}</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0F-4665-B7C3-1A7A9EAFB618}"/>
                </c:ext>
                <c:ext xmlns:c15="http://schemas.microsoft.com/office/drawing/2012/chart" uri="{CE6537A1-D6FC-4f65-9D91-7224C49458BB}">
                  <c15:dlblFieldTable>
                    <c15:dlblFTEntry>
                      <c15:txfldGUID>{9065AAAD-CDFA-474F-94BB-9286F4E6CD71}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0F-4665-B7C3-1A7A9EAFB618}"/>
                </c:ext>
                <c:ext xmlns:c15="http://schemas.microsoft.com/office/drawing/2012/chart" uri="{CE6537A1-D6FC-4f65-9D91-7224C49458BB}">
                  <c15:dlblFieldTable>
                    <c15:dlblFTEntry>
                      <c15:txfldGUID>{C222804F-C3F1-4255-B686-E242F9A4DF3D}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10.4</c:v>
                </c:pt>
                <c:pt idx="16">
                  <c:v>10.199999999999999</c:v>
                </c:pt>
                <c:pt idx="24">
                  <c:v>9.4</c:v>
                </c:pt>
                <c:pt idx="32">
                  <c:v>9.1</c:v>
                </c:pt>
              </c:numCache>
            </c:numRef>
          </c:xVal>
          <c:yVal>
            <c:numRef>
              <c:f>公会計指標分析・財政指標組合せ分析表!$BP$73:$DC$73</c:f>
              <c:numCache>
                <c:formatCode>#,##0.0;"▲ "#,##0.0</c:formatCode>
                <c:ptCount val="40"/>
                <c:pt idx="0">
                  <c:v>57</c:v>
                </c:pt>
                <c:pt idx="8">
                  <c:v>57.2</c:v>
                </c:pt>
                <c:pt idx="16">
                  <c:v>50.4</c:v>
                </c:pt>
                <c:pt idx="24">
                  <c:v>36.200000000000003</c:v>
                </c:pt>
                <c:pt idx="32">
                  <c:v>20.6</c:v>
                </c:pt>
              </c:numCache>
            </c:numRef>
          </c:yVal>
          <c:smooth val="0"/>
          <c:extLst xmlns:c16r2="http://schemas.microsoft.com/office/drawing/2015/06/chart">
            <c:ext xmlns:c16="http://schemas.microsoft.com/office/drawing/2014/chart" uri="{C3380CC4-5D6E-409C-BE32-E72D297353CC}">
              <c16:uniqueId val="{00000009-420F-4665-B7C3-1A7A9EAFB6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0F-4665-B7C3-1A7A9EAFB618}"/>
                </c:ext>
                <c:ext xmlns:c15="http://schemas.microsoft.com/office/drawing/2012/chart" uri="{CE6537A1-D6FC-4f65-9D91-7224C49458BB}">
                  <c15:dlblFieldTable>
                    <c15:dlblFTEntry>
                      <c15:txfldGUID>{68D97F7E-284A-450E-A3E4-5DF808B8E9CA}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0F-4665-B7C3-1A7A9EAFB618}"/>
                </c:ext>
                <c:ext xmlns:c15="http://schemas.microsoft.com/office/drawing/2012/chart" uri="{CE6537A1-D6FC-4f65-9D91-7224C49458BB}">
                  <c15:dlblFieldTable>
                    <c15:dlblFTEntry>
                      <c15:txfldGUID>{4954BB05-8537-4762-8C68-03351ABD81E8}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0F-4665-B7C3-1A7A9EAFB618}"/>
                </c:ext>
                <c:ext xmlns:c15="http://schemas.microsoft.com/office/drawing/2012/chart" uri="{CE6537A1-D6FC-4f65-9D91-7224C49458BB}">
                  <c15:dlblFieldTable>
                    <c15:dlblFTEntry>
                      <c15:txfldGUID>{6BA9F873-F3C4-4725-8546-3F14CD864CD3}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0F-4665-B7C3-1A7A9EAFB618}"/>
                </c:ext>
                <c:ext xmlns:c15="http://schemas.microsoft.com/office/drawing/2012/chart" uri="{CE6537A1-D6FC-4f65-9D91-7224C49458BB}">
                  <c15:dlblFieldTable>
                    <c15:dlblFTEntry>
                      <c15:txfldGUID>{D3A34A49-B192-4F6C-A6E1-CEEF0FA14E0C}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0F-4665-B7C3-1A7A9EAFB618}"/>
                </c:ext>
                <c:ext xmlns:c15="http://schemas.microsoft.com/office/drawing/2012/chart" uri="{CE6537A1-D6FC-4f65-9D91-7224C49458BB}">
                  <c15:dlblFieldTable>
                    <c15:dlblFTEntry>
                      <c15:txfldGUID>{B8D26184-9B7C-4500-B774-1B574593E67F}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0F-4665-B7C3-1A7A9EAFB618}"/>
                </c:ext>
                <c:ext xmlns:c15="http://schemas.microsoft.com/office/drawing/2012/chart" uri="{CE6537A1-D6FC-4f65-9D91-7224C49458BB}">
                  <c15:dlblFieldTable>
                    <c15:dlblFTEntry>
                      <c15:txfldGUID>{805BB543-B34D-4366-81DB-B4E59A2D6D4F}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0F-4665-B7C3-1A7A9EAFB618}"/>
                </c:ext>
                <c:ext xmlns:c15="http://schemas.microsoft.com/office/drawing/2012/chart" uri="{CE6537A1-D6FC-4f65-9D91-7224C49458BB}">
                  <c15:dlblFieldTable>
                    <c15:dlblFTEntry>
                      <c15:txfldGUID>{3FCD21BD-FD81-439D-A56F-9F320D4DC196}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0F-4665-B7C3-1A7A9EAFB618}"/>
                </c:ext>
                <c:ext xmlns:c15="http://schemas.microsoft.com/office/drawing/2012/chart" uri="{CE6537A1-D6FC-4f65-9D91-7224C49458BB}">
                  <c15:dlblFieldTable>
                    <c15:dlblFTEntry>
                      <c15:txfldGUID>{FE838E83-6B8E-42D4-B785-17AC14EE7723}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0F-4665-B7C3-1A7A9EAFB618}"/>
                </c:ext>
                <c:ext xmlns:c15="http://schemas.microsoft.com/office/drawing/2012/chart" uri="{CE6537A1-D6FC-4f65-9D91-7224C49458BB}">
                  <c15:dlblFieldTable>
                    <c15:dlblFTEntry>
                      <c15:txfldGUID>{B6C16556-7298-4837-B007-A1580AD60A79}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xmlns:c16r2="http://schemas.microsoft.com/office/drawing/2015/06/chart">
            <c:ext xmlns:c16="http://schemas.microsoft.com/office/drawing/2014/chart" uri="{C3380CC4-5D6E-409C-BE32-E72D297353CC}">
              <c16:uniqueId val="{00000013-420F-4665-B7C3-1A7A9EAFB618}"/>
            </c:ext>
          </c:extLst>
        </c:ser>
        <c:dLbls>
          <c:showLegendKey val="0"/>
          <c:showVal val="1"/>
          <c:showCatName val="0"/>
          <c:showSerName val="0"/>
          <c:showPercent val="0"/>
          <c:showBubbleSize val="0"/>
        </c:dLbls>
        <c:axId val="504300936"/>
        <c:axId val="504296624"/>
      </c:scatterChart>
      <c:valAx>
        <c:axId val="50430093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296624"/>
        <c:crosses val="autoZero"/>
        <c:crossBetween val="midCat"/>
      </c:valAx>
      <c:valAx>
        <c:axId val="504296624"/>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300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平成２６年度以降、地方債の元利償還金は１１億円台となり年々減少傾向にあったが、近年据置期間を圧縮した借入を実施していることにより元利償還金は横ばい状態にある。</a:t>
          </a:r>
        </a:p>
        <a:p>
          <a:r>
            <a:rPr kumimoji="1" lang="ja-JP" altLang="en-US" sz="1400">
              <a:latin typeface="ＭＳ ゴシック" pitchFamily="49" charset="-128"/>
              <a:ea typeface="ＭＳ ゴシック" pitchFamily="49" charset="-128"/>
            </a:rPr>
            <a:t>今後数年は同程度に推移すると思われるが、学校再編成事業が予定されており地方債残高が大きく増加する見込みである。事業実施に備え計画的に地方債残高を減少させ公債費の縮減に努める。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満期一括償還地方債がないため基金への積立なし。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将来負担比率は、算定の分子となる将来負担額のうち地方債の現在高（△２８３百万円）及び公営企業債等繰入見込額（△３２１百万円）が減少したため、１５．６％良化した。</a:t>
          </a:r>
        </a:p>
        <a:p>
          <a:r>
            <a:rPr kumimoji="1" lang="ja-JP" altLang="en-US" sz="1400">
              <a:latin typeface="ＭＳ ゴシック" pitchFamily="49" charset="-128"/>
              <a:ea typeface="ＭＳ ゴシック" pitchFamily="49" charset="-128"/>
            </a:rPr>
            <a:t>今後数年は同程度に推移すると思われるが、学校再編成事業が予定されており地方債残高が大きく増加する見込みである。事業実施に伴い将来負担比率も高くなる見込みである。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市債管理基金、公共施設等整備基金及び退職手当基金の積み立てにより、基金全体としては３５１百万円の増となった。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短期間で多数の退職者が見込まれているため、財源確保のために継続して退職手当基金を積み立てる。また、学校再編成事業等公共施設の更新に備えて公共施設等整備基金を継続して積み立てて行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退職手当基金・・・・・・・・・職員の退職手当を必要に応じて安定的に確保する。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し尿処理施設解体基金・・・・・豊前広域環境施設組合解散に伴い一部事務組合の財政調整基金を積立て、し尿処理施設の解体に充てること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総合文化施設整備基金・・・・・総合文化施設整備事業に必要な資金を積立てる。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ふるさとづくり応援基金・・・・活力ある地域社会の実現のための事業、地域資源や文化の保全・継承を図ること等を目的とする。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公共施設等整備基金・・・・・・将来の公共施設の更新等に備えて１０４百万円積み立てたことによる増加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退職手当基金・・・・・・・・・将来の退職者に備えて９９百万円積み立てたことによる増加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総合文化施設整備基金・・・・・基金利子分を積み立てたことによる増加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ふるさとづくり応援基金・・・・ふるさと納税寄付金による積立額９５百万円よりも取崩額△１００百万円が上回ったことによる減少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公共施設等整備基金・・・・・・将来の学校再編成等公共施設の更新に必要な資金を計画的に積立てる予定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退職手当基金・・・・・・・・・将来の退職者に必要な資金を計画的に積立てる予定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し尿処理施設解体基金・・・・・解散した一部事務組合の精算のため、し尿処理施設の解体費用として取り崩す予定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総合文化施設整備基金・・・・・基金積立金の利子を積立てる予定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ふるさとづくり応援基金・・・・今後もいただいたふるさと納税寄附金を積み立て取り崩す予定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決算剰余金を９０百万円積み立てたことによる増加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基金利子分を１百万円積み立てたことによる増加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歳入不足に伴い△４０百万円取り崩したことによる減少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学校再編成等大型事業を近年実施予定であり、取り崩して対応していく予定。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基金残高については、景気後退による市税の大幅な減収や、大規模災害の発生など不測の事態に備えるため、毎年度１５億円程度の残高を引き続き確保していく。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普通交付税臨時財政対策債基金費分及び基金利子分を１０８百万円積み立てたことによる増加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DDA693A-A23C-416A-9AB6-08E799692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05CA7CF-A72D-4435-8FCE-878AD9F44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B65118B-CA19-421C-A2D8-1CEC95D9E89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4DC44E0B-3D9F-464E-890C-744549248D4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B2732BBE-9BB9-4D9A-8CC5-14D1B9D0D50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F19F16B0-8547-4365-BC22-670420F1ADD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9960236-8BF7-43F3-96C4-5B4F5AD103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84282B20-5312-407B-93D7-69E6D80D51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9299E6FC-D1DB-41AD-BE44-0516B1484CC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2B6B1C0F-9568-48EF-B369-76EF5675152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020B34B-2D14-4064-8A6C-F2BBDBB7F0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CEBB7A7D-7D5D-4873-8B1C-39BD90CD71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6AE648B-3456-438B-AA23-D66643A61DB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D71C9F36-D47A-4CBA-B628-1D85CC821CB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A89F34CB-9317-4517-8342-B1A88A75C0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834FBFA-94F7-4C8D-9BCB-6FD9001A0F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815A3F8D-B0E0-416F-BFD1-85721A8762B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BA3B648-851F-4433-A758-D34CD9244B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819F43E-72A0-4571-99DE-418514DC0D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4D1E025E-E484-4013-A6AE-CB8C64A7FA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A050EDC9-A504-4F64-A74D-2803EE5E55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A4317F44-10BB-488C-AEA5-A69A85E238F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E42BE6FC-2B74-4C20-A457-B2617F0137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A0AE55B-F1CF-4DDB-9785-B9F8F802F97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A5CAD91-DBBC-4B44-95E5-8E99BD9717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12C8DF8D-E875-455B-8900-BA51F1D583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08612B2-DF89-46BC-B6BA-2D2A77E589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8790FDE-8DBB-4D3E-B0D7-65E112544D5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7E1EBD5-1B82-458A-A7D8-EAA22D9AEC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6ED917A6-0D27-4BF6-9ED4-B62BE601E52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DEF1D4D3-4B5B-4487-85B5-E4A5FF455AD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F62670E1-DD95-4234-86F0-DF9E680A864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3460D5FD-BB18-4DE6-A6A4-EBFCDA37D4D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2AF6BFAE-47F7-4914-81F4-02EBA793F06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D6053FA6-2D67-48E6-840D-8D003A663C6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BA963B18-4878-4591-9946-484EFC001FF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C3F9A7AF-3488-473E-99AE-EFF03C768C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2EDA91BF-479A-44BB-8D0A-C55E61110B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8A4CF6DB-9BFD-4103-BD9C-F6CD948AA7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EF67E00-08F7-4F26-B284-834C32A3A9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E53687B8-A703-4A07-8BCB-8A15DBACD1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77E97359-56BD-4EED-AADD-5F63F94A42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F4B88E64-19CB-4D02-8217-E1DE39BDD0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CAF2B567-1984-4DED-B321-E4C709F8635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5E122726-946B-4EFC-BA9E-11F97B3F72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63F46FD-0198-450F-8727-10B14D7284B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ABFCEAA-16AB-47B0-9CCE-1A054B1E088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％で類似団体内平均値</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63.1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％と比べても</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老朽化した公共施設等も多くなっており、小中学校の再編成も今後控えている。今後は、公共施設等の老朽化を的確に把握し、公共施設等総合管理計画に基づき計画的な管理を図っていく。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B5BFC519-C47A-4EF6-B192-8FD25210DEF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4B4E5947-B403-402C-AC53-358FD72AD0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306E0C8F-F72B-4A3E-B1E5-BF668619444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E8DCC88B-DE40-4380-B426-A2BE833EF5A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B26B8D2D-6DC6-4ADE-8930-A855F109C6C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7E9D5BBF-A485-4CCB-A210-812432EC04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6D8D61F3-BF41-48E0-952F-8CBA53EF306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B21EF028-C762-45DD-A517-615923E9966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CA3BDF84-3ED7-4C01-90F7-BD100676AE1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089C5E9E-18DE-4505-BB12-AC2DCAB2289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7D8E3EC6-99DA-4B9C-A3E5-280DF9600AF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3CBD33BD-8382-43B5-BC14-B744602ECF4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DDEACC73-3AB6-4BFF-833E-76887FC8173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818F7050-967F-42DB-87F2-04861FBBC6A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98097BD4-34BD-4D11-9FEA-077284A38DA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A7692E66-784B-446C-9AE1-55C20A5742F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145EB6A0-2D76-40EB-8C52-6A4AA11EE4A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C5377E6C-E1F7-456D-9982-DF2CA025F51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xmlns="" id="{8A89A376-F3FE-4CBF-AD76-1299EA08B046}"/>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xmlns="" id="{FD3CD25A-11FD-45EA-BBC7-44AFDA84F12C}"/>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xmlns="" id="{E31E1B9A-24FC-45E5-961D-F887319428AC}"/>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xmlns="" id="{BC6C0EFF-5053-4AA9-BC06-80A9F0FDA13D}"/>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xmlns="" id="{AEFECE05-FCB2-4467-99EE-21FD94DAF164}"/>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xmlns="" id="{7A13BE59-B38B-4F4A-BC7C-1F8F17F71BE8}"/>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xmlns="" id="{CAE57677-A30C-43CF-B718-14F8DA6044A1}"/>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xmlns="" id="{AF2721AA-342F-4459-B207-A568D4BFBA59}"/>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xmlns="" id="{D3E507D1-B1CE-45D7-BA99-7A03316AB64F}"/>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xmlns="" id="{FF594D76-1DB4-453F-BCDA-4A7B0070F188}"/>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xmlns="" id="{246CBD94-A375-41BF-8046-F966B7E904A8}"/>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76A5C46E-5523-47FD-842C-7DF3DC1EEF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8A2459C-8D51-4806-B2DB-F72591F405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F9EFCE7-0AEF-4924-8EC2-D8E545B0A4C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F57007F9-83A0-428B-A3C5-5A4A4873FA6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D6C444F7-4264-4821-A535-53D0EE23958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3" name="楕円 82">
          <a:extLst>
            <a:ext uri="{FF2B5EF4-FFF2-40B4-BE49-F238E27FC236}">
              <a16:creationId xmlns:a16="http://schemas.microsoft.com/office/drawing/2014/main" xmlns="" id="{16026375-4F4A-4998-98C6-65708E25BF46}"/>
            </a:ext>
          </a:extLst>
        </xdr:cNvPr>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84" name="有形固定資産減価償却率該当値テキスト">
          <a:extLst>
            <a:ext uri="{FF2B5EF4-FFF2-40B4-BE49-F238E27FC236}">
              <a16:creationId xmlns:a16="http://schemas.microsoft.com/office/drawing/2014/main" xmlns="" id="{D36E9228-F39D-4718-8C5A-6DEAAE61577F}"/>
            </a:ext>
          </a:extLst>
        </xdr:cNvPr>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156664</xdr:rowOff>
    </xdr:from>
    <xdr:to>
      <xdr:col>19</xdr:col>
      <xdr:colOff>187325</xdr:colOff>
      <xdr:row>29</xdr:row>
      <xdr:rowOff>86814</xdr:rowOff>
    </xdr:to>
    <xdr:sp macro="" textlink="">
      <xdr:nvSpPr>
        <xdr:cNvPr id="85" name="楕円 84">
          <a:extLst>
            <a:ext uri="{FF2B5EF4-FFF2-40B4-BE49-F238E27FC236}">
              <a16:creationId xmlns:a16="http://schemas.microsoft.com/office/drawing/2014/main" xmlns="" id="{C69B727B-4B05-465C-B6C3-7E94B72933F6}"/>
            </a:ext>
          </a:extLst>
        </xdr:cNvPr>
        <xdr:cNvSpPr/>
      </xdr:nvSpPr>
      <xdr:spPr>
        <a:xfrm>
          <a:off x="4000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36014</xdr:rowOff>
    </xdr:from>
    <xdr:to>
      <xdr:col>23</xdr:col>
      <xdr:colOff>85725</xdr:colOff>
      <xdr:row>29</xdr:row>
      <xdr:rowOff>57603</xdr:rowOff>
    </xdr:to>
    <xdr:cxnSp macro="">
      <xdr:nvCxnSpPr>
        <xdr:cNvPr id="86" name="直線コネクタ 85">
          <a:extLst>
            <a:ext uri="{FF2B5EF4-FFF2-40B4-BE49-F238E27FC236}">
              <a16:creationId xmlns:a16="http://schemas.microsoft.com/office/drawing/2014/main" xmlns="" id="{0D6AE4FF-45F4-43EF-8394-E094CB19A074}"/>
            </a:ext>
          </a:extLst>
        </xdr:cNvPr>
        <xdr:cNvCxnSpPr/>
      </xdr:nvCxnSpPr>
      <xdr:spPr>
        <a:xfrm>
          <a:off x="4051300" y="577958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87" name="n_1aveValue有形固定資産減価償却率">
          <a:extLst>
            <a:ext uri="{FF2B5EF4-FFF2-40B4-BE49-F238E27FC236}">
              <a16:creationId xmlns:a16="http://schemas.microsoft.com/office/drawing/2014/main" xmlns="" id="{52F06136-0171-42D2-B1FA-01DD463CAFA6}"/>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a:extLst>
            <a:ext uri="{FF2B5EF4-FFF2-40B4-BE49-F238E27FC236}">
              <a16:creationId xmlns:a16="http://schemas.microsoft.com/office/drawing/2014/main" xmlns="" id="{98015697-49D7-4880-B171-A5F82838612F}"/>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89" name="n_3aveValue有形固定資産減価償却率">
          <a:extLst>
            <a:ext uri="{FF2B5EF4-FFF2-40B4-BE49-F238E27FC236}">
              <a16:creationId xmlns:a16="http://schemas.microsoft.com/office/drawing/2014/main" xmlns="" id="{B1E254FB-E496-4E1A-8130-D428BF6E9F49}"/>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0" name="n_4aveValue有形固定資産減価償却率">
          <a:extLst>
            <a:ext uri="{FF2B5EF4-FFF2-40B4-BE49-F238E27FC236}">
              <a16:creationId xmlns:a16="http://schemas.microsoft.com/office/drawing/2014/main" xmlns="" id="{A73EBC58-0FC4-4556-AC3A-5DC91CE9B699}"/>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103341</xdr:rowOff>
    </xdr:from>
    <xdr:ext cx="405111" cy="259045"/>
    <xdr:sp macro="" textlink="">
      <xdr:nvSpPr>
        <xdr:cNvPr id="91" name="n_1mainValue有形固定資産減価償却率">
          <a:extLst>
            <a:ext uri="{FF2B5EF4-FFF2-40B4-BE49-F238E27FC236}">
              <a16:creationId xmlns:a16="http://schemas.microsoft.com/office/drawing/2014/main" xmlns="" id="{A8BB63FE-9D3E-40E8-BBE5-65F5065D65EC}"/>
            </a:ext>
          </a:extLst>
        </xdr:cNvPr>
        <xdr:cNvSpPr txBox="1"/>
      </xdr:nvSpPr>
      <xdr:spPr>
        <a:xfrm>
          <a:off x="38360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484FADC2-E37F-49CC-8FDB-A7B0245F23C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E79BAA63-62EF-4488-90DA-738BFF8600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0CFE4575-A612-4A29-8B99-2C4D096BD12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360E83DA-372A-4239-9842-FE5B9308BB5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559EE0CB-BA9D-4DDC-819A-979F230BB5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D4839699-22DD-46A1-AC6C-46A10B683D3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AB38CDA1-61B4-44E2-8FC7-1F01ECEB827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24DAD164-9AAD-4EA7-968E-7A863D373C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EFDB16DD-A796-46DD-B685-27DB66A7C59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D166163D-47D1-4CB8-81BC-8185D4BEAE9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E7CE3F01-FFE7-40BA-8585-725614BF731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CEBAF055-A8C1-42F7-900C-F92C5A2129B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9F72C327-0D12-4EF8-AC23-8504735C00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％で類似団体内平均値</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くなっている。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％と比べて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低い水準となっているが、今後も分子である将来負担額（地方債の現在高等）の減少及び分母となる経常一般財源等（地方税等）の増加を図っていく。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35BEDC8E-94D5-467C-B6AF-687C68C4188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50FA32D8-14B0-4DED-A773-11954E93822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xmlns="" id="{D7872E7C-E688-47F4-AC6D-C383C0F3A9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xmlns="" id="{12D9FD40-3618-4CA3-91B5-E616144C0AB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xmlns="" id="{95200A7B-FA56-4CF9-A741-05C28851DEB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xmlns="" id="{D8CE13C9-A1F7-4BEB-8FD8-C82B6DAF34D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xmlns="" id="{F86D7BDD-77C5-4F75-917F-81C9BE448B9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xmlns="" id="{467B9BB1-FB50-499F-AD64-827E3E6B6A3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xmlns="" id="{3CF6C25B-C97D-4A13-8567-A119B5DF07A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xmlns="" id="{D5FADF32-FAA3-4E6F-90BE-7DB2E08348C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xmlns="" id="{687F3FF5-39F6-49BC-A2EB-37641BD7DC7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xmlns="" id="{10C2AD0B-AD67-4FC3-8475-60EFDF66F84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7" name="テキスト ボックス 116">
          <a:extLst>
            <a:ext uri="{FF2B5EF4-FFF2-40B4-BE49-F238E27FC236}">
              <a16:creationId xmlns:a16="http://schemas.microsoft.com/office/drawing/2014/main" xmlns="" id="{F042BA2E-642B-4CE7-8812-E8E874A04CB9}"/>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7BD11F9B-5E74-4893-B6E3-D8B00845FD4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9" name="テキスト ボックス 118">
          <a:extLst>
            <a:ext uri="{FF2B5EF4-FFF2-40B4-BE49-F238E27FC236}">
              <a16:creationId xmlns:a16="http://schemas.microsoft.com/office/drawing/2014/main" xmlns="" id="{74EE0BC9-E8AC-4366-869E-02BB420FDA4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4E52C8B8-9836-4F25-802A-3996236B8CF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21" name="直線コネクタ 120">
          <a:extLst>
            <a:ext uri="{FF2B5EF4-FFF2-40B4-BE49-F238E27FC236}">
              <a16:creationId xmlns:a16="http://schemas.microsoft.com/office/drawing/2014/main" xmlns="" id="{15B86C39-7B00-441A-8ACB-2049A89E60C4}"/>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22" name="債務償還比率最小値テキスト">
          <a:extLst>
            <a:ext uri="{FF2B5EF4-FFF2-40B4-BE49-F238E27FC236}">
              <a16:creationId xmlns:a16="http://schemas.microsoft.com/office/drawing/2014/main" xmlns="" id="{235664A8-040D-4398-8D42-A8567E12D71C}"/>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23" name="直線コネクタ 122">
          <a:extLst>
            <a:ext uri="{FF2B5EF4-FFF2-40B4-BE49-F238E27FC236}">
              <a16:creationId xmlns:a16="http://schemas.microsoft.com/office/drawing/2014/main" xmlns="" id="{7199EAF2-C4E1-4451-9734-5AC03A25D3E4}"/>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24" name="債務償還比率最大値テキスト">
          <a:extLst>
            <a:ext uri="{FF2B5EF4-FFF2-40B4-BE49-F238E27FC236}">
              <a16:creationId xmlns:a16="http://schemas.microsoft.com/office/drawing/2014/main" xmlns="" id="{743E9C3C-D698-434D-AC78-7F6CEAFF6DE1}"/>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5" name="直線コネクタ 124">
          <a:extLst>
            <a:ext uri="{FF2B5EF4-FFF2-40B4-BE49-F238E27FC236}">
              <a16:creationId xmlns:a16="http://schemas.microsoft.com/office/drawing/2014/main" xmlns="" id="{210AD8C9-0EBD-4177-9AF6-3D1549CEAA45}"/>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26" name="債務償還比率平均値テキスト">
          <a:extLst>
            <a:ext uri="{FF2B5EF4-FFF2-40B4-BE49-F238E27FC236}">
              <a16:creationId xmlns:a16="http://schemas.microsoft.com/office/drawing/2014/main" xmlns="" id="{6BE01A11-EE2F-46F5-881A-91B210077074}"/>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27" name="フローチャート: 判断 126">
          <a:extLst>
            <a:ext uri="{FF2B5EF4-FFF2-40B4-BE49-F238E27FC236}">
              <a16:creationId xmlns:a16="http://schemas.microsoft.com/office/drawing/2014/main" xmlns="" id="{A36784C0-AD81-4B57-BD0B-F41FA768C991}"/>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28" name="フローチャート: 判断 127">
          <a:extLst>
            <a:ext uri="{FF2B5EF4-FFF2-40B4-BE49-F238E27FC236}">
              <a16:creationId xmlns:a16="http://schemas.microsoft.com/office/drawing/2014/main" xmlns="" id="{620C0497-CC61-4BD8-8A20-FE57EF58E2A5}"/>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29" name="フローチャート: 判断 128">
          <a:extLst>
            <a:ext uri="{FF2B5EF4-FFF2-40B4-BE49-F238E27FC236}">
              <a16:creationId xmlns:a16="http://schemas.microsoft.com/office/drawing/2014/main" xmlns="" id="{5698832E-E293-4142-80CC-A1ABC3F549FD}"/>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0" name="フローチャート: 判断 129">
          <a:extLst>
            <a:ext uri="{FF2B5EF4-FFF2-40B4-BE49-F238E27FC236}">
              <a16:creationId xmlns:a16="http://schemas.microsoft.com/office/drawing/2014/main" xmlns="" id="{38477CDD-8A87-4F6A-B487-5FB5F8C2540A}"/>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31" name="フローチャート: 判断 130">
          <a:extLst>
            <a:ext uri="{FF2B5EF4-FFF2-40B4-BE49-F238E27FC236}">
              <a16:creationId xmlns:a16="http://schemas.microsoft.com/office/drawing/2014/main" xmlns="" id="{AC78A97E-5497-4D98-8C1E-C1A4844A835A}"/>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C04E2288-60E5-436A-ABEE-FDC357240B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77DF3C98-F6CB-4D83-95B6-36D4A48FF8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D27352DC-7356-4FB9-AF5E-8852406422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A5B2A06A-1352-45BD-B5EA-C5BBC6E62FD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D448822B-AE36-4AA4-9077-BA544E31F2A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11970</xdr:rowOff>
    </xdr:from>
    <xdr:to>
      <xdr:col>76</xdr:col>
      <xdr:colOff>73025</xdr:colOff>
      <xdr:row>29</xdr:row>
      <xdr:rowOff>113570</xdr:rowOff>
    </xdr:to>
    <xdr:sp macro="" textlink="">
      <xdr:nvSpPr>
        <xdr:cNvPr id="137" name="楕円 136">
          <a:extLst>
            <a:ext uri="{FF2B5EF4-FFF2-40B4-BE49-F238E27FC236}">
              <a16:creationId xmlns:a16="http://schemas.microsoft.com/office/drawing/2014/main" xmlns="" id="{056C20D0-6037-4986-AA48-400D4C7B2B1F}"/>
            </a:ext>
          </a:extLst>
        </xdr:cNvPr>
        <xdr:cNvSpPr/>
      </xdr:nvSpPr>
      <xdr:spPr>
        <a:xfrm>
          <a:off x="14744700" y="57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34847</xdr:rowOff>
    </xdr:from>
    <xdr:ext cx="469744" cy="259045"/>
    <xdr:sp macro="" textlink="">
      <xdr:nvSpPr>
        <xdr:cNvPr id="138" name="債務償還比率該当値テキスト">
          <a:extLst>
            <a:ext uri="{FF2B5EF4-FFF2-40B4-BE49-F238E27FC236}">
              <a16:creationId xmlns:a16="http://schemas.microsoft.com/office/drawing/2014/main" xmlns="" id="{D63BB86A-3421-4D58-9B12-E8E413E33150}"/>
            </a:ext>
          </a:extLst>
        </xdr:cNvPr>
        <xdr:cNvSpPr txBox="1"/>
      </xdr:nvSpPr>
      <xdr:spPr>
        <a:xfrm>
          <a:off x="14846300" y="560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62188</xdr:rowOff>
    </xdr:from>
    <xdr:to>
      <xdr:col>72</xdr:col>
      <xdr:colOff>123825</xdr:colOff>
      <xdr:row>31</xdr:row>
      <xdr:rowOff>163788</xdr:rowOff>
    </xdr:to>
    <xdr:sp macro="" textlink="">
      <xdr:nvSpPr>
        <xdr:cNvPr id="139" name="楕円 138">
          <a:extLst>
            <a:ext uri="{FF2B5EF4-FFF2-40B4-BE49-F238E27FC236}">
              <a16:creationId xmlns:a16="http://schemas.microsoft.com/office/drawing/2014/main" xmlns="" id="{6D176B1D-D80C-4F53-8EF0-E63030EE4587}"/>
            </a:ext>
          </a:extLst>
        </xdr:cNvPr>
        <xdr:cNvSpPr/>
      </xdr:nvSpPr>
      <xdr:spPr>
        <a:xfrm>
          <a:off x="14033500" y="61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62770</xdr:rowOff>
    </xdr:from>
    <xdr:to>
      <xdr:col>76</xdr:col>
      <xdr:colOff>22225</xdr:colOff>
      <xdr:row>31</xdr:row>
      <xdr:rowOff>112988</xdr:rowOff>
    </xdr:to>
    <xdr:cxnSp macro="">
      <xdr:nvCxnSpPr>
        <xdr:cNvPr id="140" name="直線コネクタ 139">
          <a:extLst>
            <a:ext uri="{FF2B5EF4-FFF2-40B4-BE49-F238E27FC236}">
              <a16:creationId xmlns:a16="http://schemas.microsoft.com/office/drawing/2014/main" xmlns="" id="{505B8E3D-0DC6-46E9-8FF4-9515E55C2388}"/>
            </a:ext>
          </a:extLst>
        </xdr:cNvPr>
        <xdr:cNvCxnSpPr/>
      </xdr:nvCxnSpPr>
      <xdr:spPr>
        <a:xfrm flipV="1">
          <a:off x="14084300" y="5806345"/>
          <a:ext cx="711200" cy="39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164931</xdr:rowOff>
    </xdr:from>
    <xdr:to>
      <xdr:col>68</xdr:col>
      <xdr:colOff>123825</xdr:colOff>
      <xdr:row>33</xdr:row>
      <xdr:rowOff>95081</xdr:rowOff>
    </xdr:to>
    <xdr:sp macro="" textlink="">
      <xdr:nvSpPr>
        <xdr:cNvPr id="141" name="楕円 140">
          <a:extLst>
            <a:ext uri="{FF2B5EF4-FFF2-40B4-BE49-F238E27FC236}">
              <a16:creationId xmlns:a16="http://schemas.microsoft.com/office/drawing/2014/main" xmlns="" id="{5BF8CEAD-ED8E-4FDD-9611-0B7A64A184D3}"/>
            </a:ext>
          </a:extLst>
        </xdr:cNvPr>
        <xdr:cNvSpPr/>
      </xdr:nvSpPr>
      <xdr:spPr>
        <a:xfrm>
          <a:off x="13271500" y="64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112988</xdr:rowOff>
    </xdr:from>
    <xdr:to>
      <xdr:col>72</xdr:col>
      <xdr:colOff>73025</xdr:colOff>
      <xdr:row>33</xdr:row>
      <xdr:rowOff>44281</xdr:rowOff>
    </xdr:to>
    <xdr:cxnSp macro="">
      <xdr:nvCxnSpPr>
        <xdr:cNvPr id="142" name="直線コネクタ 141">
          <a:extLst>
            <a:ext uri="{FF2B5EF4-FFF2-40B4-BE49-F238E27FC236}">
              <a16:creationId xmlns:a16="http://schemas.microsoft.com/office/drawing/2014/main" xmlns="" id="{38AD997A-9DFD-4397-8AF3-B05FA8950D15}"/>
            </a:ext>
          </a:extLst>
        </xdr:cNvPr>
        <xdr:cNvCxnSpPr/>
      </xdr:nvCxnSpPr>
      <xdr:spPr>
        <a:xfrm flipV="1">
          <a:off x="13322300" y="6199463"/>
          <a:ext cx="762000" cy="2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158454</xdr:rowOff>
    </xdr:from>
    <xdr:to>
      <xdr:col>64</xdr:col>
      <xdr:colOff>123825</xdr:colOff>
      <xdr:row>33</xdr:row>
      <xdr:rowOff>88604</xdr:rowOff>
    </xdr:to>
    <xdr:sp macro="" textlink="">
      <xdr:nvSpPr>
        <xdr:cNvPr id="143" name="楕円 142">
          <a:extLst>
            <a:ext uri="{FF2B5EF4-FFF2-40B4-BE49-F238E27FC236}">
              <a16:creationId xmlns:a16="http://schemas.microsoft.com/office/drawing/2014/main" xmlns="" id="{ADB438DC-8911-4F12-92F0-AA3900668F51}"/>
            </a:ext>
          </a:extLst>
        </xdr:cNvPr>
        <xdr:cNvSpPr/>
      </xdr:nvSpPr>
      <xdr:spPr>
        <a:xfrm>
          <a:off x="12509500" y="64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37804</xdr:rowOff>
    </xdr:from>
    <xdr:to>
      <xdr:col>68</xdr:col>
      <xdr:colOff>73025</xdr:colOff>
      <xdr:row>33</xdr:row>
      <xdr:rowOff>44281</xdr:rowOff>
    </xdr:to>
    <xdr:cxnSp macro="">
      <xdr:nvCxnSpPr>
        <xdr:cNvPr id="144" name="直線コネクタ 143">
          <a:extLst>
            <a:ext uri="{FF2B5EF4-FFF2-40B4-BE49-F238E27FC236}">
              <a16:creationId xmlns:a16="http://schemas.microsoft.com/office/drawing/2014/main" xmlns="" id="{68222245-F24E-4E21-95A1-83D6F9353219}"/>
            </a:ext>
          </a:extLst>
        </xdr:cNvPr>
        <xdr:cNvCxnSpPr/>
      </xdr:nvCxnSpPr>
      <xdr:spPr>
        <a:xfrm>
          <a:off x="12560300" y="6467179"/>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117782</xdr:rowOff>
    </xdr:from>
    <xdr:to>
      <xdr:col>60</xdr:col>
      <xdr:colOff>123825</xdr:colOff>
      <xdr:row>32</xdr:row>
      <xdr:rowOff>47932</xdr:rowOff>
    </xdr:to>
    <xdr:sp macro="" textlink="">
      <xdr:nvSpPr>
        <xdr:cNvPr id="145" name="楕円 144">
          <a:extLst>
            <a:ext uri="{FF2B5EF4-FFF2-40B4-BE49-F238E27FC236}">
              <a16:creationId xmlns:a16="http://schemas.microsoft.com/office/drawing/2014/main" xmlns="" id="{FFD66745-08E1-43EA-8026-F5C95889A940}"/>
            </a:ext>
          </a:extLst>
        </xdr:cNvPr>
        <xdr:cNvSpPr/>
      </xdr:nvSpPr>
      <xdr:spPr>
        <a:xfrm>
          <a:off x="11747500" y="62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168582</xdr:rowOff>
    </xdr:from>
    <xdr:to>
      <xdr:col>64</xdr:col>
      <xdr:colOff>73025</xdr:colOff>
      <xdr:row>33</xdr:row>
      <xdr:rowOff>37804</xdr:rowOff>
    </xdr:to>
    <xdr:cxnSp macro="">
      <xdr:nvCxnSpPr>
        <xdr:cNvPr id="146" name="直線コネクタ 145">
          <a:extLst>
            <a:ext uri="{FF2B5EF4-FFF2-40B4-BE49-F238E27FC236}">
              <a16:creationId xmlns:a16="http://schemas.microsoft.com/office/drawing/2014/main" xmlns="" id="{CADACCE1-7692-483A-AC8D-DCA516F21EF1}"/>
            </a:ext>
          </a:extLst>
        </xdr:cNvPr>
        <xdr:cNvCxnSpPr/>
      </xdr:nvCxnSpPr>
      <xdr:spPr>
        <a:xfrm>
          <a:off x="11798300" y="6255057"/>
          <a:ext cx="762000" cy="2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47" name="n_1aveValue債務償還比率">
          <a:extLst>
            <a:ext uri="{FF2B5EF4-FFF2-40B4-BE49-F238E27FC236}">
              <a16:creationId xmlns:a16="http://schemas.microsoft.com/office/drawing/2014/main" xmlns="" id="{96C54B60-8F52-41BE-9DAD-3BA97D61DCCA}"/>
            </a:ext>
          </a:extLst>
        </xdr:cNvPr>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48" name="n_2aveValue債務償還比率">
          <a:extLst>
            <a:ext uri="{FF2B5EF4-FFF2-40B4-BE49-F238E27FC236}">
              <a16:creationId xmlns:a16="http://schemas.microsoft.com/office/drawing/2014/main" xmlns="" id="{DEA0C4C2-FE91-4712-9314-0686052A6FBA}"/>
            </a:ext>
          </a:extLst>
        </xdr:cNvPr>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49" name="n_3aveValue債務償還比率">
          <a:extLst>
            <a:ext uri="{FF2B5EF4-FFF2-40B4-BE49-F238E27FC236}">
              <a16:creationId xmlns:a16="http://schemas.microsoft.com/office/drawing/2014/main" xmlns="" id="{5F297A08-9965-418A-A1C6-98063F7C9810}"/>
            </a:ext>
          </a:extLst>
        </xdr:cNvPr>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0" name="n_4aveValue債務償還比率">
          <a:extLst>
            <a:ext uri="{FF2B5EF4-FFF2-40B4-BE49-F238E27FC236}">
              <a16:creationId xmlns:a16="http://schemas.microsoft.com/office/drawing/2014/main" xmlns="" id="{754CA620-65CE-4663-986F-3105AB9226F4}"/>
            </a:ext>
          </a:extLst>
        </xdr:cNvPr>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154915</xdr:rowOff>
    </xdr:from>
    <xdr:ext cx="469744" cy="259045"/>
    <xdr:sp macro="" textlink="">
      <xdr:nvSpPr>
        <xdr:cNvPr id="151" name="n_1mainValue債務償還比率">
          <a:extLst>
            <a:ext uri="{FF2B5EF4-FFF2-40B4-BE49-F238E27FC236}">
              <a16:creationId xmlns:a16="http://schemas.microsoft.com/office/drawing/2014/main" xmlns="" id="{1FD2BD86-A749-402C-B8D8-077F568FCCEC}"/>
            </a:ext>
          </a:extLst>
        </xdr:cNvPr>
        <xdr:cNvSpPr txBox="1"/>
      </xdr:nvSpPr>
      <xdr:spPr>
        <a:xfrm>
          <a:off x="13836727" y="624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86208</xdr:rowOff>
    </xdr:from>
    <xdr:ext cx="469744" cy="259045"/>
    <xdr:sp macro="" textlink="">
      <xdr:nvSpPr>
        <xdr:cNvPr id="152" name="n_2mainValue債務償還比率">
          <a:extLst>
            <a:ext uri="{FF2B5EF4-FFF2-40B4-BE49-F238E27FC236}">
              <a16:creationId xmlns:a16="http://schemas.microsoft.com/office/drawing/2014/main" xmlns="" id="{E6592C43-D51B-49A0-AEE0-A415D0E1527F}"/>
            </a:ext>
          </a:extLst>
        </xdr:cNvPr>
        <xdr:cNvSpPr txBox="1"/>
      </xdr:nvSpPr>
      <xdr:spPr>
        <a:xfrm>
          <a:off x="13087427" y="65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79731</xdr:rowOff>
    </xdr:from>
    <xdr:ext cx="469744" cy="259045"/>
    <xdr:sp macro="" textlink="">
      <xdr:nvSpPr>
        <xdr:cNvPr id="153" name="n_3mainValue債務償還比率">
          <a:extLst>
            <a:ext uri="{FF2B5EF4-FFF2-40B4-BE49-F238E27FC236}">
              <a16:creationId xmlns:a16="http://schemas.microsoft.com/office/drawing/2014/main" xmlns="" id="{73EA96FE-2A5C-4D41-8FDA-1D52886AC6B2}"/>
            </a:ext>
          </a:extLst>
        </xdr:cNvPr>
        <xdr:cNvSpPr txBox="1"/>
      </xdr:nvSpPr>
      <xdr:spPr>
        <a:xfrm>
          <a:off x="12325427" y="650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39059</xdr:rowOff>
    </xdr:from>
    <xdr:ext cx="469744" cy="259045"/>
    <xdr:sp macro="" textlink="">
      <xdr:nvSpPr>
        <xdr:cNvPr id="154" name="n_4mainValue債務償還比率">
          <a:extLst>
            <a:ext uri="{FF2B5EF4-FFF2-40B4-BE49-F238E27FC236}">
              <a16:creationId xmlns:a16="http://schemas.microsoft.com/office/drawing/2014/main" xmlns="" id="{A5F70D08-2156-49D7-A844-CA22C54F8671}"/>
            </a:ext>
          </a:extLst>
        </xdr:cNvPr>
        <xdr:cNvSpPr txBox="1"/>
      </xdr:nvSpPr>
      <xdr:spPr>
        <a:xfrm>
          <a:off x="11563427" y="62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xmlns="" id="{2765DD7B-E44B-428D-AF9C-6E46D661E74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xmlns="" id="{505F44FC-9D3A-470F-B769-4C58DF4C39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xmlns="" id="{B5029700-35C2-4B8F-AE46-BBF369ED77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xmlns="" id="{9E41AB84-FFBB-4051-B7C2-C188B65607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xmlns="" id="{F1FF2CCF-C77E-4C6A-9459-D3FC77B1409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xmlns="" id="{D1E96C9C-E023-48CD-B6FA-E4833AE262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945C7DB-6516-476B-915E-AD7425C88C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D6ED4F6-D61A-44D2-B4C0-B2FCE1C136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4B4C413-80BD-4DD4-B924-6BB82D6601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57AA56B-69FF-4A27-9A0D-8FB1C06956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84F1A78-3757-4107-8EB5-46A79779A7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6E5DE03-4F21-4547-B990-7E6CB8E644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8558E60-2CA4-4E43-B77A-6D2D850354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6A18DEF-93E3-423D-BF4A-DF7DA01CDF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975B5D7-082D-4E70-8F8C-51B2CDB43B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4E7D3C7-3233-438F-8CF1-037FFCA591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A6C9E0B-76F3-4120-B19A-FBC3E58B0B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9F178EE-83E8-4F00-9931-506471597E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6638E80-9CC8-4E1E-B6A9-6E0B000E2F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6CDB6A1-744B-494B-93F9-AE76384BD9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11BB2E-F60C-4B97-9003-C6012869C1D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B786F84-5EE6-40D8-8873-1EB308224C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ADAE904B-83B4-46A2-8148-BBF0F0E68A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552E4B3E-B5AB-481A-8776-376A9D1D1A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D4EC9998-B072-416B-8606-A522FDC56D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8B10DB4B-96ED-4D43-8B64-A9EF73B5F8E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xmlns="" id="{53CDA6F5-791B-443D-AD02-FC9D7E8CC7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xmlns="" id="{494DD459-ED8B-4A3B-AE6C-3DF1B0CB3A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xmlns="" id="{79DEF328-BD60-4A08-9690-9B7C887D10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xmlns="" id="{C454F47D-6F65-4796-8922-1170ECC731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xmlns="" id="{5EE168DB-0A1F-4F1C-98E7-0A59DFE8EC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xmlns="" id="{18004C41-32A6-4A30-B3AF-29815F467F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xmlns="" id="{5729937D-582C-4A4A-819D-AB9189C5E1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xmlns="" id="{3D8DE2AD-CFE2-46D5-9A0F-CDA8C33DB8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xmlns="" id="{79BA3FDE-EFE1-4BA7-8361-8C879BCE68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xmlns="" id="{19A29714-B384-4C87-AE12-A920688688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xmlns="" id="{B5A8AAA8-74FD-4BB1-866F-4B278E70D5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xmlns="" id="{8ADB9CAF-269B-4145-B3B5-B6DD159891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xmlns="" id="{C140CF70-C4EA-4358-ACF6-B2FD9DED39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xmlns="" id="{F5963744-F8F0-4327-957D-65A6FB7912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xmlns="" id="{B99EA459-B9A3-4398-879C-A9BA00C068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xmlns="" id="{1B144B1E-2440-42F6-A63F-C9F3163AF8F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xmlns="" id="{999FCD52-839F-4398-9795-46421FC240F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xmlns="" id="{D35F688F-82D4-462F-988D-50AF97BC10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xmlns="" id="{BF855BE5-4BD0-4004-8A93-0C708438DD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xmlns="" id="{F957DE5C-ED11-4EE5-A844-CE89BCA724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xmlns="" id="{CCCB17A9-6D5C-4689-AA3B-9432929ED1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xmlns="" id="{D21AD832-71E3-4D28-ADF1-EF0B4BECD3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xmlns="" id="{8DB3605B-4BD5-4DA5-8E93-1CDC386D24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xmlns="" id="{CFAD3B05-F7AE-4722-933E-D83698AD58F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xmlns="" id="{B8EC6D31-B268-4488-9F30-C8F805CDB6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xmlns="" id="{5D49D448-4C09-4305-8A70-ED5D68BEE3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xmlns="" id="{3E6A3352-F337-4F8B-BD2D-3E97E58EC6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xmlns="" id="{C630B201-A6D4-4982-A34F-C768A6FEF8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xmlns="" id="{6DAD406B-2B5F-4CF1-A62B-AE3CA0963B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xmlns="" id="{CED79934-A078-4A1D-9D51-6EF30E15AF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xmlns="" id="{8CD7D204-D277-40B1-A738-DB7F9CF470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xmlns="" id="{1B8C797B-2B0E-4E4B-8838-810EF6E337A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xmlns="" id="{F4BF7E6D-A369-407D-BE2C-B511E9D9AD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xmlns="" id="{F070E5EA-0799-402F-AE43-046EAE7603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xmlns="" id="{21914D28-6D3D-4F82-B3A6-D441D97DF6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xmlns="" id="{F4C6140D-EFA1-4B8F-A386-C7AAA90D28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xmlns="" id="{97E3ADDA-BFF5-4C45-9E9F-15E24F5EAA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xmlns="" id="{454CC8DB-7002-479C-8612-C9DE6B2FF4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xmlns="" id="{F0C91EA3-5E1A-48AA-8937-D2FB464953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xmlns="" id="{33648FD6-103B-4386-BD1C-CD5785C65A4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xmlns="" id="{ED4DAF0B-2789-48E2-A7A5-55BAF71585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xmlns="" id="{69D10BB0-20F7-4F7E-856B-74585A0641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xmlns="" id="{4912E3F8-3712-4F4B-B9F3-B60DDEE63B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xmlns="" id="{5DEAEEE0-3188-403A-BAD8-4523CBF019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xmlns="" id="{2FB24328-962A-47D8-A469-E01AC286272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xmlns="" id="{8C94CAE1-C531-4095-85D9-3E8A750DA99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xmlns="" id="{0BCCA8B0-6B65-429F-A6E8-B7ED67990F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xmlns="" id="{893F33A1-9055-4740-B27D-3CE390F11BD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xmlns="" id="{B0D5FDFA-46E9-4045-B17F-322EAE3487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xmlns="" id="{D4AF043F-6BC4-4A2A-B06D-B18FFF0F51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xmlns="" id="{C71676C7-BE3B-4574-B891-5BE9B29017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xmlns="" id="{015FDABC-503C-4984-847E-E496411302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xmlns="" id="{F20F6FE8-4757-45A7-AA4E-B4389E0399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xmlns="" id="{1A2F31E4-1F65-457E-8BA8-7F3DDF799F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xmlns="" id="{C72128A7-5267-4D1F-9568-CD87734D3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xmlns="" id="{16F49425-0D94-4040-80AC-6F086E1991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xmlns="" id="{B4702565-C738-40AF-B592-295EFD39C8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xmlns="" id="{F6502D10-5D4E-41B1-BC03-4F47E5C050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xmlns="" id="{90943765-8A4F-4C8C-8D88-F805474AB9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xmlns="" id="{C88A0038-5F11-4913-B9F6-2A9D3EBA03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xmlns="" id="{0C37BEAB-E4A1-4E75-AC0F-DCA233A46D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xmlns="" id="{145AC3E8-9C1D-4394-90A6-4D119C88A3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xmlns="" id="{F5994111-520D-49A7-958A-5D8C941CF8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xmlns="" id="{E92202AB-E587-4E38-9D5C-3DAAE9FB35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xmlns="" id="{226FF6A2-FFCD-4A75-99D9-5E5ACFB430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xmlns="" id="{1B01A2DC-C59E-42BF-A16C-D053909265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xmlns="" id="{EDC1264A-E190-4FA6-BA2A-2A1C7EDC3E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xmlns="" id="{3803EE21-BA6E-4C5E-9D85-471F132572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xmlns="" id="{EC074226-8584-414B-A9BD-05ACC46EAC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xmlns="" id="{A53C609C-AC51-426F-916A-C2317100CF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xmlns="" id="{46B788C3-B96A-43EF-B541-155BB24C9D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xmlns="" id="{289BCBA2-4F4B-4539-BED8-FC3C2FC6493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xmlns="" id="{979FE4D4-B2E5-4522-A11E-69B4C4820A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xmlns="" id="{B1568F74-ECE0-427E-8276-F64C2BF7B1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xmlns="" id="{99279710-4025-48E3-BEBE-5D89A5C44F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xmlns="" id="{7B0FBC63-144F-4491-80CE-34FC64A3DB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xmlns="" id="{59B473DA-1884-4499-B22A-B02BA66D1B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xmlns="" id="{B4087DCD-FC5C-4D8F-AAB8-9914AA8D27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xmlns="" id="{AA4B9F7B-95A7-42DF-AF9D-0FEED1B868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xmlns="" id="{7A81073C-6492-4761-B3DF-29CA69019B1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xmlns="" id="{8D0A920C-367B-4318-913A-30920C4728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xmlns="" id="{8EDC890B-8275-48B1-BD17-367A7CA0E8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xmlns="" id="{B6CA72C7-891D-4744-BAD4-C003279B88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xmlns="" id="{E2207302-E35A-4FBF-85FC-F6BEC11EA7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xmlns="" id="{B53B4085-0149-49B9-89AF-1E769D4ACF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xmlns="" id="{7EA6F13E-A9C9-4C79-997D-D899A32F74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xmlns="" id="{31BB8698-6EBD-4EA2-968C-3637FB2491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xmlns="" id="{F7A87255-6897-4A48-A014-D49AF9CD7D4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xmlns="" id="{4B2FFCAB-4B3B-4DFA-87C4-4218288EFB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xmlns="" id="{BE48D4D3-F14C-481D-B80C-3BA64EFF78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xmlns="" id="{7ABF1C80-3AFF-46F9-8782-5CF5379833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xmlns="" id="{1A86BE9D-5384-4458-9BA8-0E2FD8500D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xmlns="" id="{D20AD201-14F2-48FD-A121-8C55399004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xmlns="" id="{024E6C9E-479F-47DA-9593-73226CB7CF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xmlns="" id="{F6C13C90-3B03-41F3-BF5C-A08E04AB5E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xmlns="" id="{4457A3A4-8E39-4FE9-B1D9-AC17BA62E3D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xmlns="" id="{9E54CC0F-B775-4199-9B0A-E96DFD0637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xmlns="" id="{7A5A827F-F249-4AA9-87A4-9095BBD1CC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xmlns="" id="{3D70947B-00A5-4A1A-BB24-129515B9CE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xmlns="" id="{2AFDF4A7-2C7F-422D-B7E4-B07D501B18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xmlns="" id="{289A45EB-68B6-4FD1-8113-263493A440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xmlns="" id="{ACB2287A-030B-4B35-A10B-AA352BF0A6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xmlns="" id="{1A76BF8F-C0A8-4194-A4BA-45E8D2898A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xmlns="" id="{B9A0F59A-B70A-444F-B079-F2B42255757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xmlns="" id="{F4C21F62-1837-47E5-9223-1F07659139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xmlns="" id="{E6E15CA6-D73C-4BE6-B6A9-AE78D1E945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xmlns="" id="{2DCBF7E1-768E-4C2C-B21E-E8DFCD9B0E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xmlns="" id="{C1FD50E5-C771-4106-BF9C-2CE2797F06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xmlns="" id="{204F1FB0-BE69-4FFA-A091-F5C9202D74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xmlns="" id="{F1D1449C-5C30-46A5-89CD-EF51F99D19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xmlns="" id="{92E1744C-224C-4952-A3C7-9DF5F3864E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xmlns="" id="{1DDDEFB4-632D-4FAF-A795-7E10262DC0F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xmlns="" id="{472A60C5-F852-4135-81C0-102F6D7329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xmlns="" id="{586DD3E2-895B-4A9D-9C71-464763CA3C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xmlns="" id="{406CE814-BC41-4275-B6CA-3CCA244E49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xmlns="" id="{FFCCC1DD-6405-43AC-A312-98F339850B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xmlns="" id="{FD56D278-7C38-4413-9E89-53754187FB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xmlns="" id="{6FA57D20-8847-4868-82D6-F823A6CA70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xmlns="" id="{9F7083FA-DBA3-4F5D-87DA-9D2EC7D6AA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xmlns="" id="{68181FFC-AAB6-418B-A33E-6F4101CA0E1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xmlns="" id="{CB7E6E8E-0044-4003-A92F-79DBF48A85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xmlns="" id="{2D089AE8-3CF7-47BE-91D5-68083025C3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xmlns="" id="{21B2A03B-2EE5-42FE-A113-1F96CA7A91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xmlns="" id="{4AEE486A-03EB-4F42-907D-0A0767E1BE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xmlns="" id="{DA12F87B-732D-43BC-A0F7-1856028FA7B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xmlns="" id="{F8936391-38E8-424C-978D-D45E42C391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xmlns="" id="{88B12D31-3EE6-4EB2-9365-E7C9F2783F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xmlns="" id="{E479F1B7-0E83-4239-AAD7-0D8CC137243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xmlns="" id="{C01820D2-1697-4614-898D-C67194BBF10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xmlns="" id="{49EA06D7-865A-4902-B6A3-0B7153DE1B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xmlns="" id="{48C728C3-E122-46C9-A63E-19347066D8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年度より台帳未整備です。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3810721-1732-48BC-8C6D-D7ED2BE03B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FA4E803-FB20-4B68-8F61-AC20FC0593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C6CC898-8E73-4355-B3D4-80BBCF4544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D84940C-AA79-4D83-AB67-2602123A2C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A99DD2A-0F4F-49F4-8F0B-A1D3B91635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6B7A460-BD0C-4AC8-A10E-9EE79E8031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5E56F57-7D48-40F3-9468-1703C78691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8D07FB6-EA37-4958-9F07-E4C8AB1622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795E09DD-AC1D-472A-8ECA-DA975CD4FD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595120B-C878-4FB2-A86A-04C173DB39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3DE5CA3-7C5F-4A7F-8B0D-8E5A5093C8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1604571-38CB-4DB8-9132-D82BB94258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1852A5C-90C8-4681-A33C-E6A13071F8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4886A94-FC6D-47E2-82E4-4F98B1086A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C78E8C3-B8E3-4DB7-B42D-51E66EE090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BAA66B0-B8E4-4780-AABE-DB0B52425D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5B481BB8-B8E9-4D7A-9CDB-A3BDCF0F04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5EBD9BF5-7B0C-4D01-8C2F-74A5EEC3D6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16C85902-1957-4872-BB85-32D3718A51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06AA575A-140B-4346-8642-3F687D9C1A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a:extLst>
            <a:ext uri="{FF2B5EF4-FFF2-40B4-BE49-F238E27FC236}">
              <a16:creationId xmlns:a16="http://schemas.microsoft.com/office/drawing/2014/main" xmlns="" id="{7E7983C2-F689-4199-9F19-790853274E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a:extLst>
            <a:ext uri="{FF2B5EF4-FFF2-40B4-BE49-F238E27FC236}">
              <a16:creationId xmlns:a16="http://schemas.microsoft.com/office/drawing/2014/main" xmlns="" id="{1AD83D7B-A711-43CA-B41E-646F5253DE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a:extLst>
            <a:ext uri="{FF2B5EF4-FFF2-40B4-BE49-F238E27FC236}">
              <a16:creationId xmlns:a16="http://schemas.microsoft.com/office/drawing/2014/main" xmlns="" id="{F8BC4743-55F0-4705-945B-E9B38AFCF4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a:extLst>
            <a:ext uri="{FF2B5EF4-FFF2-40B4-BE49-F238E27FC236}">
              <a16:creationId xmlns:a16="http://schemas.microsoft.com/office/drawing/2014/main" xmlns="" id="{537CCF5F-85A4-4778-934E-A6E30C1D28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a:extLst>
            <a:ext uri="{FF2B5EF4-FFF2-40B4-BE49-F238E27FC236}">
              <a16:creationId xmlns:a16="http://schemas.microsoft.com/office/drawing/2014/main" xmlns="" id="{6167EB02-55DF-4230-A7EA-567FF129A5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a:extLst>
            <a:ext uri="{FF2B5EF4-FFF2-40B4-BE49-F238E27FC236}">
              <a16:creationId xmlns:a16="http://schemas.microsoft.com/office/drawing/2014/main" xmlns="" id="{5942EE25-41EE-419E-A3E3-C541060EF5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a:extLst>
            <a:ext uri="{FF2B5EF4-FFF2-40B4-BE49-F238E27FC236}">
              <a16:creationId xmlns:a16="http://schemas.microsoft.com/office/drawing/2014/main" xmlns="" id="{3E8763B4-398E-45B2-91EC-C11BD4F135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xmlns="" id="{E1993A30-B9C7-4405-84BB-F562AE4344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xmlns="" id="{7F55BB5A-8813-4D7E-ABE2-4536654BCD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a:extLst>
            <a:ext uri="{FF2B5EF4-FFF2-40B4-BE49-F238E27FC236}">
              <a16:creationId xmlns:a16="http://schemas.microsoft.com/office/drawing/2014/main" xmlns="" id="{88D3E5D5-0DDD-4307-9ACB-EBB8C47989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a:extLst>
            <a:ext uri="{FF2B5EF4-FFF2-40B4-BE49-F238E27FC236}">
              <a16:creationId xmlns:a16="http://schemas.microsoft.com/office/drawing/2014/main" xmlns="" id="{DF127A50-946D-4019-979E-B636EDB1BF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a:extLst>
            <a:ext uri="{FF2B5EF4-FFF2-40B4-BE49-F238E27FC236}">
              <a16:creationId xmlns:a16="http://schemas.microsoft.com/office/drawing/2014/main" xmlns="" id="{BD680A4D-A52C-4283-9011-0D81555C91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a:extLst>
            <a:ext uri="{FF2B5EF4-FFF2-40B4-BE49-F238E27FC236}">
              <a16:creationId xmlns:a16="http://schemas.microsoft.com/office/drawing/2014/main" xmlns="" id="{CD3A5E78-F431-4C1A-B3B5-92813C5A81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a:extLst>
            <a:ext uri="{FF2B5EF4-FFF2-40B4-BE49-F238E27FC236}">
              <a16:creationId xmlns:a16="http://schemas.microsoft.com/office/drawing/2014/main" xmlns="" id="{EB49B6AD-C161-4859-B44D-D67C04A71A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a:extLst>
            <a:ext uri="{FF2B5EF4-FFF2-40B4-BE49-F238E27FC236}">
              <a16:creationId xmlns:a16="http://schemas.microsoft.com/office/drawing/2014/main" xmlns="" id="{869286DA-3A25-4384-B20F-F162B29A35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a:extLst>
            <a:ext uri="{FF2B5EF4-FFF2-40B4-BE49-F238E27FC236}">
              <a16:creationId xmlns:a16="http://schemas.microsoft.com/office/drawing/2014/main" xmlns="" id="{D49D2220-4341-43B5-9BB5-B09D18D362F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a:extLst>
            <a:ext uri="{FF2B5EF4-FFF2-40B4-BE49-F238E27FC236}">
              <a16:creationId xmlns:a16="http://schemas.microsoft.com/office/drawing/2014/main" xmlns="" id="{ADEB34BC-B22B-4FCA-9E17-918F38D634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a:extLst>
            <a:ext uri="{FF2B5EF4-FFF2-40B4-BE49-F238E27FC236}">
              <a16:creationId xmlns:a16="http://schemas.microsoft.com/office/drawing/2014/main" xmlns="" id="{60B9C7DC-5A22-4D1D-8FC6-0E4CD48EB5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a:extLst>
            <a:ext uri="{FF2B5EF4-FFF2-40B4-BE49-F238E27FC236}">
              <a16:creationId xmlns:a16="http://schemas.microsoft.com/office/drawing/2014/main" xmlns="" id="{1D3D8F88-719D-46BF-AE78-11AE8EE997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a:extLst>
            <a:ext uri="{FF2B5EF4-FFF2-40B4-BE49-F238E27FC236}">
              <a16:creationId xmlns:a16="http://schemas.microsoft.com/office/drawing/2014/main" xmlns="" id="{185DD332-0170-4073-939E-7379BBDEB8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a:extLst>
            <a:ext uri="{FF2B5EF4-FFF2-40B4-BE49-F238E27FC236}">
              <a16:creationId xmlns:a16="http://schemas.microsoft.com/office/drawing/2014/main" xmlns="" id="{D5BBB6A8-1988-4F3F-991E-E1F19920F4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a:extLst>
            <a:ext uri="{FF2B5EF4-FFF2-40B4-BE49-F238E27FC236}">
              <a16:creationId xmlns:a16="http://schemas.microsoft.com/office/drawing/2014/main" xmlns="" id="{3AEC5F6E-4457-4F76-960C-67A81C7C8A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a:extLst>
            <a:ext uri="{FF2B5EF4-FFF2-40B4-BE49-F238E27FC236}">
              <a16:creationId xmlns:a16="http://schemas.microsoft.com/office/drawing/2014/main" xmlns="" id="{09E374D6-CD9D-43FC-88EC-27DF21F6C1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a:extLst>
            <a:ext uri="{FF2B5EF4-FFF2-40B4-BE49-F238E27FC236}">
              <a16:creationId xmlns:a16="http://schemas.microsoft.com/office/drawing/2014/main" xmlns="" id="{3FD8C9E7-D511-4360-8CC2-CA9163B0D31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a:extLst>
            <a:ext uri="{FF2B5EF4-FFF2-40B4-BE49-F238E27FC236}">
              <a16:creationId xmlns:a16="http://schemas.microsoft.com/office/drawing/2014/main" xmlns="" id="{4DBCDC49-19B8-47CC-9F53-A965817255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a:extLst>
            <a:ext uri="{FF2B5EF4-FFF2-40B4-BE49-F238E27FC236}">
              <a16:creationId xmlns:a16="http://schemas.microsoft.com/office/drawing/2014/main" xmlns="" id="{75C3E885-C925-41EB-94BB-43ADDCD0D5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a:extLst>
            <a:ext uri="{FF2B5EF4-FFF2-40B4-BE49-F238E27FC236}">
              <a16:creationId xmlns:a16="http://schemas.microsoft.com/office/drawing/2014/main" xmlns="" id="{21021524-D1A0-40E7-86D0-260C4B4F21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a:extLst>
            <a:ext uri="{FF2B5EF4-FFF2-40B4-BE49-F238E27FC236}">
              <a16:creationId xmlns:a16="http://schemas.microsoft.com/office/drawing/2014/main" xmlns="" id="{7E3FF250-198C-4D48-A67E-95D6587292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a:extLst>
            <a:ext uri="{FF2B5EF4-FFF2-40B4-BE49-F238E27FC236}">
              <a16:creationId xmlns:a16="http://schemas.microsoft.com/office/drawing/2014/main" xmlns="" id="{E2022A55-10B3-488D-B725-A3DD481134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a:extLst>
            <a:ext uri="{FF2B5EF4-FFF2-40B4-BE49-F238E27FC236}">
              <a16:creationId xmlns:a16="http://schemas.microsoft.com/office/drawing/2014/main" xmlns="" id="{5FA6A13B-6693-4B0C-9482-71FD762329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a:extLst>
            <a:ext uri="{FF2B5EF4-FFF2-40B4-BE49-F238E27FC236}">
              <a16:creationId xmlns:a16="http://schemas.microsoft.com/office/drawing/2014/main" xmlns="" id="{A26B5C65-4407-4A77-8070-E73CDB196B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a:extLst>
            <a:ext uri="{FF2B5EF4-FFF2-40B4-BE49-F238E27FC236}">
              <a16:creationId xmlns:a16="http://schemas.microsoft.com/office/drawing/2014/main" xmlns="" id="{730AC80F-E677-4E68-875B-F00B87F4F4A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a:extLst>
            <a:ext uri="{FF2B5EF4-FFF2-40B4-BE49-F238E27FC236}">
              <a16:creationId xmlns:a16="http://schemas.microsoft.com/office/drawing/2014/main" xmlns="" id="{BD3ECFF3-635F-4FA4-A060-55C96820FB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a:extLst>
            <a:ext uri="{FF2B5EF4-FFF2-40B4-BE49-F238E27FC236}">
              <a16:creationId xmlns:a16="http://schemas.microsoft.com/office/drawing/2014/main" xmlns="" id="{88A43F5E-ED3C-4DE7-A595-543F9C7488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a:extLst>
            <a:ext uri="{FF2B5EF4-FFF2-40B4-BE49-F238E27FC236}">
              <a16:creationId xmlns:a16="http://schemas.microsoft.com/office/drawing/2014/main" xmlns="" id="{0F27E11A-E7AC-4391-ADA0-3A2E7FBE09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a:extLst>
            <a:ext uri="{FF2B5EF4-FFF2-40B4-BE49-F238E27FC236}">
              <a16:creationId xmlns:a16="http://schemas.microsoft.com/office/drawing/2014/main" xmlns="" id="{08D712B0-D857-4D6C-936F-202603CD95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a:extLst>
            <a:ext uri="{FF2B5EF4-FFF2-40B4-BE49-F238E27FC236}">
              <a16:creationId xmlns:a16="http://schemas.microsoft.com/office/drawing/2014/main" xmlns="" id="{AF4980EB-3E57-4814-8573-8B0734E3BB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a:extLst>
            <a:ext uri="{FF2B5EF4-FFF2-40B4-BE49-F238E27FC236}">
              <a16:creationId xmlns:a16="http://schemas.microsoft.com/office/drawing/2014/main" xmlns="" id="{6C443B3C-AEF7-475F-A566-09A72D0218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a:extLst>
            <a:ext uri="{FF2B5EF4-FFF2-40B4-BE49-F238E27FC236}">
              <a16:creationId xmlns:a16="http://schemas.microsoft.com/office/drawing/2014/main" xmlns="" id="{52146FF0-CE16-4610-8DD3-645DB45B04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a:extLst>
            <a:ext uri="{FF2B5EF4-FFF2-40B4-BE49-F238E27FC236}">
              <a16:creationId xmlns:a16="http://schemas.microsoft.com/office/drawing/2014/main" xmlns="" id="{13347B47-5898-4784-9F38-4E8F4C1DCF9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a:extLst>
            <a:ext uri="{FF2B5EF4-FFF2-40B4-BE49-F238E27FC236}">
              <a16:creationId xmlns:a16="http://schemas.microsoft.com/office/drawing/2014/main" xmlns="" id="{38C3AA9E-B7E0-42D1-A0D6-4EBD33CB91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a:extLst>
            <a:ext uri="{FF2B5EF4-FFF2-40B4-BE49-F238E27FC236}">
              <a16:creationId xmlns:a16="http://schemas.microsoft.com/office/drawing/2014/main" xmlns="" id="{F48264C0-9A26-4BDD-9D7A-920DE019B4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a:extLst>
            <a:ext uri="{FF2B5EF4-FFF2-40B4-BE49-F238E27FC236}">
              <a16:creationId xmlns:a16="http://schemas.microsoft.com/office/drawing/2014/main" xmlns="" id="{705D6F8F-1ACC-40E7-84B4-CCF21D254E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a:extLst>
            <a:ext uri="{FF2B5EF4-FFF2-40B4-BE49-F238E27FC236}">
              <a16:creationId xmlns:a16="http://schemas.microsoft.com/office/drawing/2014/main" xmlns="" id="{D3DFB824-9705-42F1-8388-722C000215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a:extLst>
            <a:ext uri="{FF2B5EF4-FFF2-40B4-BE49-F238E27FC236}">
              <a16:creationId xmlns:a16="http://schemas.microsoft.com/office/drawing/2014/main" xmlns="" id="{C7E5737E-D272-4A4A-B735-1C59C18C26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a:extLst>
            <a:ext uri="{FF2B5EF4-FFF2-40B4-BE49-F238E27FC236}">
              <a16:creationId xmlns:a16="http://schemas.microsoft.com/office/drawing/2014/main" xmlns="" id="{BEF5A1B5-015F-46AD-8E79-B7046B16E6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a:extLst>
            <a:ext uri="{FF2B5EF4-FFF2-40B4-BE49-F238E27FC236}">
              <a16:creationId xmlns:a16="http://schemas.microsoft.com/office/drawing/2014/main" xmlns="" id="{E4264DDD-F992-4908-BFAE-FE1EA7FC24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a:extLst>
            <a:ext uri="{FF2B5EF4-FFF2-40B4-BE49-F238E27FC236}">
              <a16:creationId xmlns:a16="http://schemas.microsoft.com/office/drawing/2014/main" xmlns="" id="{CEB23369-52D3-4B1B-AF92-D6B061691D1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a:extLst>
            <a:ext uri="{FF2B5EF4-FFF2-40B4-BE49-F238E27FC236}">
              <a16:creationId xmlns:a16="http://schemas.microsoft.com/office/drawing/2014/main" xmlns="" id="{EE5EA15D-9122-4A5A-B97B-B263675E04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a:extLst>
            <a:ext uri="{FF2B5EF4-FFF2-40B4-BE49-F238E27FC236}">
              <a16:creationId xmlns:a16="http://schemas.microsoft.com/office/drawing/2014/main" xmlns="" id="{2117376B-DFBE-4D7F-BC39-4EF6E6940F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a:extLst>
            <a:ext uri="{FF2B5EF4-FFF2-40B4-BE49-F238E27FC236}">
              <a16:creationId xmlns:a16="http://schemas.microsoft.com/office/drawing/2014/main" xmlns="" id="{2393710C-4A23-46A3-814F-4D0B645375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a:extLst>
            <a:ext uri="{FF2B5EF4-FFF2-40B4-BE49-F238E27FC236}">
              <a16:creationId xmlns:a16="http://schemas.microsoft.com/office/drawing/2014/main" xmlns="" id="{9D091CDC-3815-43BB-8AFC-87512D782D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a:extLst>
            <a:ext uri="{FF2B5EF4-FFF2-40B4-BE49-F238E27FC236}">
              <a16:creationId xmlns:a16="http://schemas.microsoft.com/office/drawing/2014/main" xmlns="" id="{C7427063-E6A0-4708-BDFC-414F517A1C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a:extLst>
            <a:ext uri="{FF2B5EF4-FFF2-40B4-BE49-F238E27FC236}">
              <a16:creationId xmlns:a16="http://schemas.microsoft.com/office/drawing/2014/main" xmlns="" id="{17EB3422-2622-4986-8B5C-EAE5A42CCE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a:extLst>
            <a:ext uri="{FF2B5EF4-FFF2-40B4-BE49-F238E27FC236}">
              <a16:creationId xmlns:a16="http://schemas.microsoft.com/office/drawing/2014/main" xmlns="" id="{4DF24156-5795-48EA-A7D5-0002A3A666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a:extLst>
            <a:ext uri="{FF2B5EF4-FFF2-40B4-BE49-F238E27FC236}">
              <a16:creationId xmlns:a16="http://schemas.microsoft.com/office/drawing/2014/main" xmlns="" id="{4E0FA79D-B6D1-4620-8A1F-96C7061E3EA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a:extLst>
            <a:ext uri="{FF2B5EF4-FFF2-40B4-BE49-F238E27FC236}">
              <a16:creationId xmlns:a16="http://schemas.microsoft.com/office/drawing/2014/main" xmlns="" id="{4CC78BF0-8BEB-4AFD-B982-BF31F99BB4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a:extLst>
            <a:ext uri="{FF2B5EF4-FFF2-40B4-BE49-F238E27FC236}">
              <a16:creationId xmlns:a16="http://schemas.microsoft.com/office/drawing/2014/main" xmlns="" id="{037AA00B-D892-4738-A735-50DCB03653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a:extLst>
            <a:ext uri="{FF2B5EF4-FFF2-40B4-BE49-F238E27FC236}">
              <a16:creationId xmlns:a16="http://schemas.microsoft.com/office/drawing/2014/main" xmlns="" id="{D3758D78-E188-4F4D-BA02-C2B7C6B2F7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a:extLst>
            <a:ext uri="{FF2B5EF4-FFF2-40B4-BE49-F238E27FC236}">
              <a16:creationId xmlns:a16="http://schemas.microsoft.com/office/drawing/2014/main" xmlns="" id="{DD30A66F-0F2E-4E99-B4B1-1A4374E3D6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a:extLst>
            <a:ext uri="{FF2B5EF4-FFF2-40B4-BE49-F238E27FC236}">
              <a16:creationId xmlns:a16="http://schemas.microsoft.com/office/drawing/2014/main" xmlns="" id="{AF3B654F-29A2-42CA-A468-3ABDABB3FD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a:extLst>
            <a:ext uri="{FF2B5EF4-FFF2-40B4-BE49-F238E27FC236}">
              <a16:creationId xmlns:a16="http://schemas.microsoft.com/office/drawing/2014/main" xmlns="" id="{3F31ED63-6341-4D36-B2C8-03FEAE334C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a:extLst>
            <a:ext uri="{FF2B5EF4-FFF2-40B4-BE49-F238E27FC236}">
              <a16:creationId xmlns:a16="http://schemas.microsoft.com/office/drawing/2014/main" xmlns="" id="{E15835AA-E0FE-49D0-AF03-12E42BAAC5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a:extLst>
            <a:ext uri="{FF2B5EF4-FFF2-40B4-BE49-F238E27FC236}">
              <a16:creationId xmlns:a16="http://schemas.microsoft.com/office/drawing/2014/main" xmlns="" id="{E06DE0AE-B3F3-453B-93F8-5301AC722B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a:extLst>
            <a:ext uri="{FF2B5EF4-FFF2-40B4-BE49-F238E27FC236}">
              <a16:creationId xmlns:a16="http://schemas.microsoft.com/office/drawing/2014/main" xmlns="" id="{BFA243AF-AC05-41DF-BF56-0088EF3BD2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a:extLst>
            <a:ext uri="{FF2B5EF4-FFF2-40B4-BE49-F238E27FC236}">
              <a16:creationId xmlns:a16="http://schemas.microsoft.com/office/drawing/2014/main" xmlns="" id="{7F70DA2D-DC14-4140-A3CC-B708325E24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a:extLst>
            <a:ext uri="{FF2B5EF4-FFF2-40B4-BE49-F238E27FC236}">
              <a16:creationId xmlns:a16="http://schemas.microsoft.com/office/drawing/2014/main" xmlns="" id="{D7A5B552-250C-4C92-A88B-B32FA37D556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a:extLst>
            <a:ext uri="{FF2B5EF4-FFF2-40B4-BE49-F238E27FC236}">
              <a16:creationId xmlns:a16="http://schemas.microsoft.com/office/drawing/2014/main" xmlns="" id="{7464AD18-4639-4C78-A8EA-F2381C91C1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a:extLst>
            <a:ext uri="{FF2B5EF4-FFF2-40B4-BE49-F238E27FC236}">
              <a16:creationId xmlns:a16="http://schemas.microsoft.com/office/drawing/2014/main" xmlns="" id="{FA52B73A-D019-4001-8B04-2700D09621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a:extLst>
            <a:ext uri="{FF2B5EF4-FFF2-40B4-BE49-F238E27FC236}">
              <a16:creationId xmlns:a16="http://schemas.microsoft.com/office/drawing/2014/main" xmlns="" id="{02C5D7E6-B8E1-4660-A22E-A8D9AB7416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a:extLst>
            <a:ext uri="{FF2B5EF4-FFF2-40B4-BE49-F238E27FC236}">
              <a16:creationId xmlns:a16="http://schemas.microsoft.com/office/drawing/2014/main" xmlns="" id="{248AAD4A-8088-4200-8514-96E7BC7297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a:extLst>
            <a:ext uri="{FF2B5EF4-FFF2-40B4-BE49-F238E27FC236}">
              <a16:creationId xmlns:a16="http://schemas.microsoft.com/office/drawing/2014/main" xmlns="" id="{8CE84A3F-3994-4945-9EEB-EFC358626E2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a:extLst>
            <a:ext uri="{FF2B5EF4-FFF2-40B4-BE49-F238E27FC236}">
              <a16:creationId xmlns:a16="http://schemas.microsoft.com/office/drawing/2014/main" xmlns="" id="{496871F4-1862-4126-8BED-7671B24107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a:extLst>
            <a:ext uri="{FF2B5EF4-FFF2-40B4-BE49-F238E27FC236}">
              <a16:creationId xmlns:a16="http://schemas.microsoft.com/office/drawing/2014/main" xmlns="" id="{5D6B0E19-561E-41A0-AC41-CFC2AE9501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a:extLst>
            <a:ext uri="{FF2B5EF4-FFF2-40B4-BE49-F238E27FC236}">
              <a16:creationId xmlns:a16="http://schemas.microsoft.com/office/drawing/2014/main" xmlns="" id="{A2BD28C2-909D-447F-9894-E819F49F30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a:extLst>
            <a:ext uri="{FF2B5EF4-FFF2-40B4-BE49-F238E27FC236}">
              <a16:creationId xmlns:a16="http://schemas.microsoft.com/office/drawing/2014/main" xmlns="" id="{F399CA9B-480B-440C-B90A-17178D9F21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a:extLst>
            <a:ext uri="{FF2B5EF4-FFF2-40B4-BE49-F238E27FC236}">
              <a16:creationId xmlns:a16="http://schemas.microsoft.com/office/drawing/2014/main" xmlns="" id="{ACF6DF0E-0018-4AA8-80FC-F34AC499C5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a:extLst>
            <a:ext uri="{FF2B5EF4-FFF2-40B4-BE49-F238E27FC236}">
              <a16:creationId xmlns:a16="http://schemas.microsoft.com/office/drawing/2014/main" xmlns="" id="{FFD9AFA9-82C3-4D7C-ABDB-8C945085E0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a:extLst>
            <a:ext uri="{FF2B5EF4-FFF2-40B4-BE49-F238E27FC236}">
              <a16:creationId xmlns:a16="http://schemas.microsoft.com/office/drawing/2014/main" xmlns="" id="{CE973316-7F45-4669-BA6E-41F07F0D60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a:extLst>
            <a:ext uri="{FF2B5EF4-FFF2-40B4-BE49-F238E27FC236}">
              <a16:creationId xmlns:a16="http://schemas.microsoft.com/office/drawing/2014/main" xmlns="" id="{44838360-5AF4-4ABA-8043-4BDED7E0168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a:extLst>
            <a:ext uri="{FF2B5EF4-FFF2-40B4-BE49-F238E27FC236}">
              <a16:creationId xmlns:a16="http://schemas.microsoft.com/office/drawing/2014/main" xmlns="" id="{1CDFA948-B12F-4B62-AA3E-865DC81C37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a:extLst>
            <a:ext uri="{FF2B5EF4-FFF2-40B4-BE49-F238E27FC236}">
              <a16:creationId xmlns:a16="http://schemas.microsoft.com/office/drawing/2014/main" xmlns="" id="{DDE5775F-F022-449E-8530-99A8D3B15B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a:extLst>
            <a:ext uri="{FF2B5EF4-FFF2-40B4-BE49-F238E27FC236}">
              <a16:creationId xmlns:a16="http://schemas.microsoft.com/office/drawing/2014/main" xmlns="" id="{FFAFB075-12BA-4592-96F5-91508EAE95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a:extLst>
            <a:ext uri="{FF2B5EF4-FFF2-40B4-BE49-F238E27FC236}">
              <a16:creationId xmlns:a16="http://schemas.microsoft.com/office/drawing/2014/main" xmlns="" id="{6E271CF5-7CA6-4D7B-8044-9F4EBF6549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a:extLst>
            <a:ext uri="{FF2B5EF4-FFF2-40B4-BE49-F238E27FC236}">
              <a16:creationId xmlns:a16="http://schemas.microsoft.com/office/drawing/2014/main" xmlns="" id="{77F46507-3DEE-475C-8D46-D462A9A0DF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a:extLst>
            <a:ext uri="{FF2B5EF4-FFF2-40B4-BE49-F238E27FC236}">
              <a16:creationId xmlns:a16="http://schemas.microsoft.com/office/drawing/2014/main" xmlns="" id="{AC787794-C6BF-4EA1-BA76-51E3CB7983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a:extLst>
            <a:ext uri="{FF2B5EF4-FFF2-40B4-BE49-F238E27FC236}">
              <a16:creationId xmlns:a16="http://schemas.microsoft.com/office/drawing/2014/main" xmlns="" id="{C5D37141-AD54-4D71-98A7-9BA557FC74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a:extLst>
            <a:ext uri="{FF2B5EF4-FFF2-40B4-BE49-F238E27FC236}">
              <a16:creationId xmlns:a16="http://schemas.microsoft.com/office/drawing/2014/main" xmlns="" id="{9B58A32A-7C35-44F1-97AB-2FB928698AC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a:extLst>
            <a:ext uri="{FF2B5EF4-FFF2-40B4-BE49-F238E27FC236}">
              <a16:creationId xmlns:a16="http://schemas.microsoft.com/office/drawing/2014/main" xmlns="" id="{ACFD6222-BD69-4AE5-94CB-3EED4F8C08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a:extLst>
            <a:ext uri="{FF2B5EF4-FFF2-40B4-BE49-F238E27FC236}">
              <a16:creationId xmlns:a16="http://schemas.microsoft.com/office/drawing/2014/main" xmlns="" id="{4611F717-DD6C-412F-8A5C-6BECBA34AC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a:extLst>
            <a:ext uri="{FF2B5EF4-FFF2-40B4-BE49-F238E27FC236}">
              <a16:creationId xmlns:a16="http://schemas.microsoft.com/office/drawing/2014/main" xmlns="" id="{2B269A82-6C8B-4089-A2CB-C24153B649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a:extLst>
            <a:ext uri="{FF2B5EF4-FFF2-40B4-BE49-F238E27FC236}">
              <a16:creationId xmlns:a16="http://schemas.microsoft.com/office/drawing/2014/main" xmlns="" id="{52B74EC3-098B-4F1A-9C90-90EA5D0D3A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a:extLst>
            <a:ext uri="{FF2B5EF4-FFF2-40B4-BE49-F238E27FC236}">
              <a16:creationId xmlns:a16="http://schemas.microsoft.com/office/drawing/2014/main" xmlns="" id="{60A86D60-5647-4681-9371-421499AD40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a:extLst>
            <a:ext uri="{FF2B5EF4-FFF2-40B4-BE49-F238E27FC236}">
              <a16:creationId xmlns:a16="http://schemas.microsoft.com/office/drawing/2014/main" xmlns="" id="{CEEE486A-F371-48BF-BD02-384CDD5E37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a:extLst>
            <a:ext uri="{FF2B5EF4-FFF2-40B4-BE49-F238E27FC236}">
              <a16:creationId xmlns:a16="http://schemas.microsoft.com/office/drawing/2014/main" xmlns="" id="{05552025-6EAE-45A1-9003-CDB519E13E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a:extLst>
            <a:ext uri="{FF2B5EF4-FFF2-40B4-BE49-F238E27FC236}">
              <a16:creationId xmlns:a16="http://schemas.microsoft.com/office/drawing/2014/main" xmlns="" id="{BC2C9E25-C1FE-4200-B734-03C94BFD1A4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a:extLst>
            <a:ext uri="{FF2B5EF4-FFF2-40B4-BE49-F238E27FC236}">
              <a16:creationId xmlns:a16="http://schemas.microsoft.com/office/drawing/2014/main" xmlns="" id="{8E6A754C-4AD8-486F-805C-58655DDC5AA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a:extLst>
            <a:ext uri="{FF2B5EF4-FFF2-40B4-BE49-F238E27FC236}">
              <a16:creationId xmlns:a16="http://schemas.microsoft.com/office/drawing/2014/main" xmlns="" id="{D97CA056-245B-4F71-B010-504A30CC10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a:extLst>
            <a:ext uri="{FF2B5EF4-FFF2-40B4-BE49-F238E27FC236}">
              <a16:creationId xmlns:a16="http://schemas.microsoft.com/office/drawing/2014/main" xmlns="" id="{8A6BB78C-03FC-4FA7-9707-26FDBBACB7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a:extLst>
            <a:ext uri="{FF2B5EF4-FFF2-40B4-BE49-F238E27FC236}">
              <a16:creationId xmlns:a16="http://schemas.microsoft.com/office/drawing/2014/main" xmlns="" id="{94DD109B-B850-4E53-BCD3-E450813DFB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a:extLst>
            <a:ext uri="{FF2B5EF4-FFF2-40B4-BE49-F238E27FC236}">
              <a16:creationId xmlns:a16="http://schemas.microsoft.com/office/drawing/2014/main" xmlns="" id="{D94CE8BC-F4C6-476B-B6A9-C5B7C66E03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a:extLst>
            <a:ext uri="{FF2B5EF4-FFF2-40B4-BE49-F238E27FC236}">
              <a16:creationId xmlns:a16="http://schemas.microsoft.com/office/drawing/2014/main" xmlns="" id="{8FD4CFA4-0549-4F7B-8A4F-B502E4FCB9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a:extLst>
            <a:ext uri="{FF2B5EF4-FFF2-40B4-BE49-F238E27FC236}">
              <a16:creationId xmlns:a16="http://schemas.microsoft.com/office/drawing/2014/main" xmlns="" id="{7FC31E6E-F7C6-4B34-B093-A5E382BA65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a:extLst>
            <a:ext uri="{FF2B5EF4-FFF2-40B4-BE49-F238E27FC236}">
              <a16:creationId xmlns:a16="http://schemas.microsoft.com/office/drawing/2014/main" xmlns="" id="{F7F22F07-E670-42D6-B1EC-12223558B1A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a:extLst>
            <a:ext uri="{FF2B5EF4-FFF2-40B4-BE49-F238E27FC236}">
              <a16:creationId xmlns:a16="http://schemas.microsoft.com/office/drawing/2014/main" xmlns="" id="{691D6AB7-1307-455F-96F2-226068DD92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a:extLst>
            <a:ext uri="{FF2B5EF4-FFF2-40B4-BE49-F238E27FC236}">
              <a16:creationId xmlns:a16="http://schemas.microsoft.com/office/drawing/2014/main" xmlns="" id="{7A6F76A5-F2E3-4743-AE5B-3E11F2ECAB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a:extLst>
            <a:ext uri="{FF2B5EF4-FFF2-40B4-BE49-F238E27FC236}">
              <a16:creationId xmlns:a16="http://schemas.microsoft.com/office/drawing/2014/main" xmlns="" id="{EF692198-421E-4074-97DC-DA9C9F82F3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a:extLst>
            <a:ext uri="{FF2B5EF4-FFF2-40B4-BE49-F238E27FC236}">
              <a16:creationId xmlns:a16="http://schemas.microsoft.com/office/drawing/2014/main" xmlns="" id="{B68A1F25-A8A7-4271-AF55-EC1A96B807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a:extLst>
            <a:ext uri="{FF2B5EF4-FFF2-40B4-BE49-F238E27FC236}">
              <a16:creationId xmlns:a16="http://schemas.microsoft.com/office/drawing/2014/main" xmlns="" id="{B76538EA-B2A4-4521-A216-C4BD0176E3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a:extLst>
            <a:ext uri="{FF2B5EF4-FFF2-40B4-BE49-F238E27FC236}">
              <a16:creationId xmlns:a16="http://schemas.microsoft.com/office/drawing/2014/main" xmlns="" id="{8AFAA202-5EF3-4D65-BCCD-BBAAA47DD9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a:extLst>
            <a:ext uri="{FF2B5EF4-FFF2-40B4-BE49-F238E27FC236}">
              <a16:creationId xmlns:a16="http://schemas.microsoft.com/office/drawing/2014/main" xmlns="" id="{9F816DD0-1391-434D-9820-27C7EF64E0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a:extLst>
            <a:ext uri="{FF2B5EF4-FFF2-40B4-BE49-F238E27FC236}">
              <a16:creationId xmlns:a16="http://schemas.microsoft.com/office/drawing/2014/main" xmlns="" id="{B2E236BB-5E6A-4B80-882A-8B23C687BFA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a:extLst>
            <a:ext uri="{FF2B5EF4-FFF2-40B4-BE49-F238E27FC236}">
              <a16:creationId xmlns:a16="http://schemas.microsoft.com/office/drawing/2014/main" xmlns="" id="{447D739B-8D7A-4DFC-B4E0-BB7FE7ECEC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a:extLst>
            <a:ext uri="{FF2B5EF4-FFF2-40B4-BE49-F238E27FC236}">
              <a16:creationId xmlns:a16="http://schemas.microsoft.com/office/drawing/2014/main" xmlns="" id="{7D838FEB-466E-410E-9107-070342843F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a:extLst>
            <a:ext uri="{FF2B5EF4-FFF2-40B4-BE49-F238E27FC236}">
              <a16:creationId xmlns:a16="http://schemas.microsoft.com/office/drawing/2014/main" xmlns="" id="{58DA816E-07E2-4C46-99F6-3E98DCF7EB6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a:extLst>
            <a:ext uri="{FF2B5EF4-FFF2-40B4-BE49-F238E27FC236}">
              <a16:creationId xmlns:a16="http://schemas.microsoft.com/office/drawing/2014/main" xmlns="" id="{29813F8F-45F2-4EA1-A70C-ED81E3C7F6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a:extLst>
            <a:ext uri="{FF2B5EF4-FFF2-40B4-BE49-F238E27FC236}">
              <a16:creationId xmlns:a16="http://schemas.microsoft.com/office/drawing/2014/main" xmlns="" id="{8CFCF722-18E3-472F-ACB3-750EBB0A4D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a:extLst>
            <a:ext uri="{FF2B5EF4-FFF2-40B4-BE49-F238E27FC236}">
              <a16:creationId xmlns:a16="http://schemas.microsoft.com/office/drawing/2014/main" xmlns="" id="{FB7A9703-1A0D-4CBE-82CF-6DD9C3FECF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a:extLst>
            <a:ext uri="{FF2B5EF4-FFF2-40B4-BE49-F238E27FC236}">
              <a16:creationId xmlns:a16="http://schemas.microsoft.com/office/drawing/2014/main" xmlns="" id="{04B96B9C-00B1-4D54-A17C-3173BF27F0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a:extLst>
            <a:ext uri="{FF2B5EF4-FFF2-40B4-BE49-F238E27FC236}">
              <a16:creationId xmlns:a16="http://schemas.microsoft.com/office/drawing/2014/main" xmlns="" id="{9987F5FA-5152-4D6A-9191-6151A2FFDC0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a:extLst>
            <a:ext uri="{FF2B5EF4-FFF2-40B4-BE49-F238E27FC236}">
              <a16:creationId xmlns:a16="http://schemas.microsoft.com/office/drawing/2014/main" xmlns="" id="{9E02485F-3290-40ED-A816-0AF8FE0004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a:extLst>
            <a:ext uri="{FF2B5EF4-FFF2-40B4-BE49-F238E27FC236}">
              <a16:creationId xmlns:a16="http://schemas.microsoft.com/office/drawing/2014/main" xmlns="" id="{4B691FB8-2DBE-429A-942C-ECCDC6D518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a:extLst>
            <a:ext uri="{FF2B5EF4-FFF2-40B4-BE49-F238E27FC236}">
              <a16:creationId xmlns:a16="http://schemas.microsoft.com/office/drawing/2014/main" xmlns="" id="{99585C1A-69EC-46C2-96C4-400622C003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a:extLst>
            <a:ext uri="{FF2B5EF4-FFF2-40B4-BE49-F238E27FC236}">
              <a16:creationId xmlns:a16="http://schemas.microsoft.com/office/drawing/2014/main" xmlns="" id="{4E257DBF-9EDE-43E1-B9C4-D6BF1A3F51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a:extLst>
            <a:ext uri="{FF2B5EF4-FFF2-40B4-BE49-F238E27FC236}">
              <a16:creationId xmlns:a16="http://schemas.microsoft.com/office/drawing/2014/main" xmlns="" id="{0EF7323E-8169-4752-B8E4-3248A314B9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a:extLst>
            <a:ext uri="{FF2B5EF4-FFF2-40B4-BE49-F238E27FC236}">
              <a16:creationId xmlns:a16="http://schemas.microsoft.com/office/drawing/2014/main" xmlns="" id="{853EFB05-E97C-496C-8A62-4F84D2FA66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a:extLst>
            <a:ext uri="{FF2B5EF4-FFF2-40B4-BE49-F238E27FC236}">
              <a16:creationId xmlns:a16="http://schemas.microsoft.com/office/drawing/2014/main" xmlns="" id="{465FE6DD-639E-44C0-AFBD-4D6EDAE353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a:extLst>
            <a:ext uri="{FF2B5EF4-FFF2-40B4-BE49-F238E27FC236}">
              <a16:creationId xmlns:a16="http://schemas.microsoft.com/office/drawing/2014/main" xmlns="" id="{22984785-1221-49B8-A773-A6F36F9F4E7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a:extLst>
            <a:ext uri="{FF2B5EF4-FFF2-40B4-BE49-F238E27FC236}">
              <a16:creationId xmlns:a16="http://schemas.microsoft.com/office/drawing/2014/main" xmlns="" id="{5FEBB02D-7D05-40E3-9A83-23E13730FC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a:extLst>
            <a:ext uri="{FF2B5EF4-FFF2-40B4-BE49-F238E27FC236}">
              <a16:creationId xmlns:a16="http://schemas.microsoft.com/office/drawing/2014/main" xmlns="" id="{75FD09F0-397A-4F92-8B8D-CA4B089BAF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a:extLst>
            <a:ext uri="{FF2B5EF4-FFF2-40B4-BE49-F238E27FC236}">
              <a16:creationId xmlns:a16="http://schemas.microsoft.com/office/drawing/2014/main" xmlns="" id="{1AAA593A-9D4C-4E4D-8531-5DE17FFF31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年度より台帳未整備です。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ここ数年、大きな増減はなく推移しており、類似団体平均と比較すると０．０３ポイント下回っている。</a:t>
          </a:r>
        </a:p>
        <a:p>
          <a:r>
            <a:rPr kumimoji="1" lang="ja-JP" altLang="en-US" sz="1300">
              <a:latin typeface="ＭＳ Ｐゴシック" panose="020B0600070205080204" pitchFamily="50" charset="-128"/>
              <a:ea typeface="ＭＳ Ｐゴシック" panose="020B0600070205080204" pitchFamily="50" charset="-128"/>
            </a:rPr>
            <a:t>企業誘致など地域産業の活性化を図ることで雇用機会を創出し、活力あるまちづくりを展開しながら税収の確保を図り、財政力の強化に努める。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歳入歳出共に増加したが、歳入の増加額の方が大きく、経常収支比率は５．０％改善したが、類似団体平均と比較すると４．７％上回っている。</a:t>
          </a:r>
        </a:p>
        <a:p>
          <a:r>
            <a:rPr kumimoji="1" lang="ja-JP" altLang="en-US" sz="1300">
              <a:latin typeface="ＭＳ Ｐゴシック" panose="020B0600070205080204" pitchFamily="50" charset="-128"/>
              <a:ea typeface="ＭＳ Ｐゴシック" panose="020B0600070205080204" pitchFamily="50" charset="-128"/>
            </a:rPr>
            <a:t>歳入は普通交付税の増などにより増加したものの、歳出も全体的に増加しており、人件費や扶助費の増加が大きく、歳入に見合った経常経費が削減できていない状況にある。また、公共施設も老朽化してきており、今後も維持補修費等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897553"/>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54928</xdr:rowOff>
    </xdr:from>
    <xdr:to>
      <xdr:col>19</xdr:col>
      <xdr:colOff>133350</xdr:colOff>
      <xdr:row>66</xdr:row>
      <xdr:rowOff>34290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19917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4128</xdr:rowOff>
    </xdr:from>
    <xdr:to>
      <xdr:col>15</xdr:col>
      <xdr:colOff>82550</xdr:colOff>
      <xdr:row>66</xdr:row>
      <xdr:rowOff>34290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13198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4128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118108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退職手当による人件費の増加及び新型コロナウイルスワクチン接種事業による物件費の増加により、人口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人当たりの決算額が増加した。</a:t>
          </a:r>
        </a:p>
        <a:p>
          <a:r>
            <a:rPr kumimoji="1" lang="ja-JP" altLang="en-US" sz="1300">
              <a:latin typeface="ＭＳ Ｐゴシック" panose="020B0600070205080204" pitchFamily="50" charset="-128"/>
              <a:ea typeface="ＭＳ Ｐゴシック" panose="020B0600070205080204" pitchFamily="50" charset="-128"/>
            </a:rPr>
            <a:t>ゴミ処理業務や消防業務を一部事務組合で行っていることもあり類似団体平均を下回っているが、今後も、各種手当の見直しや給与・定員の適正化に取り組むことにより人件費の抑制に努める。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145695</xdr:rowOff>
    </xdr:from>
    <xdr:to>
      <xdr:col>23</xdr:col>
      <xdr:colOff>133350</xdr:colOff>
      <xdr:row>83</xdr:row>
      <xdr:rowOff>1794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204595"/>
          <a:ext cx="8382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29750</xdr:rowOff>
    </xdr:from>
    <xdr:to>
      <xdr:col>19</xdr:col>
      <xdr:colOff>133350</xdr:colOff>
      <xdr:row>82</xdr:row>
      <xdr:rowOff>145695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88650"/>
          <a:ext cx="8890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14026</xdr:rowOff>
    </xdr:from>
    <xdr:to>
      <xdr:col>15</xdr:col>
      <xdr:colOff>82550</xdr:colOff>
      <xdr:row>82</xdr:row>
      <xdr:rowOff>29750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072926"/>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83944</xdr:rowOff>
    </xdr:from>
    <xdr:to>
      <xdr:col>11</xdr:col>
      <xdr:colOff>31750</xdr:colOff>
      <xdr:row>82</xdr:row>
      <xdr:rowOff>14026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971394"/>
          <a:ext cx="889000" cy="10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122444</xdr:rowOff>
    </xdr:from>
    <xdr:to>
      <xdr:col>23</xdr:col>
      <xdr:colOff>184150</xdr:colOff>
      <xdr:row>83</xdr:row>
      <xdr:rowOff>52594</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138971</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94895</xdr:rowOff>
    </xdr:from>
    <xdr:to>
      <xdr:col>19</xdr:col>
      <xdr:colOff>184150</xdr:colOff>
      <xdr:row>83</xdr:row>
      <xdr:rowOff>25045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35222</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92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150400</xdr:rowOff>
    </xdr:from>
    <xdr:to>
      <xdr:col>15</xdr:col>
      <xdr:colOff>133350</xdr:colOff>
      <xdr:row>82</xdr:row>
      <xdr:rowOff>80550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0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90727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8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134676</xdr:rowOff>
    </xdr:from>
    <xdr:to>
      <xdr:col>11</xdr:col>
      <xdr:colOff>82550</xdr:colOff>
      <xdr:row>82</xdr:row>
      <xdr:rowOff>64826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0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75003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9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33144</xdr:rowOff>
    </xdr:from>
    <xdr:to>
      <xdr:col>7</xdr:col>
      <xdr:colOff>31750</xdr:colOff>
      <xdr:row>81</xdr:row>
      <xdr:rowOff>134744</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92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144921</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6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行の給料表は年功的な体系となっており、上下の職務の級間での水準の重なりも大きいものとなっている。前年度と比較すると１．１減少しているものの類似団体平均を０．２ポイント上回っている。今後も年次別の定員適正化計画を策定し、定員管理の適正化に取り組む。また、国・類似団体の動向を踏まえ、適正な給与制度・運用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85</xdr:row>
      <xdr:rowOff>4939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4307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85</xdr:row>
      <xdr:rowOff>4939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4709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47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121655</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過去からの新規採用抑制により類似団体平均を０．８１人下回っている。「職員数を２２０人体制とする」目標を設定し、今後も定員管理の適正化に取り組む。</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19844</xdr:rowOff>
    </xdr:from>
    <xdr:to>
      <xdr:col>81</xdr:col>
      <xdr:colOff>44450</xdr:colOff>
      <xdr:row>61</xdr:row>
      <xdr:rowOff>40957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78294"/>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149066</xdr:rowOff>
    </xdr:from>
    <xdr:to>
      <xdr:col>77</xdr:col>
      <xdr:colOff>44450</xdr:colOff>
      <xdr:row>61</xdr:row>
      <xdr:rowOff>19844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43606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149066</xdr:rowOff>
    </xdr:from>
    <xdr:to>
      <xdr:col>72</xdr:col>
      <xdr:colOff>203200</xdr:colOff>
      <xdr:row>61</xdr:row>
      <xdr:rowOff>10795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436066"/>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4763</xdr:rowOff>
    </xdr:from>
    <xdr:to>
      <xdr:col>68</xdr:col>
      <xdr:colOff>152400</xdr:colOff>
      <xdr:row>61</xdr:row>
      <xdr:rowOff>10795</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632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161607</xdr:rowOff>
    </xdr:from>
    <xdr:to>
      <xdr:col>81</xdr:col>
      <xdr:colOff>95250</xdr:colOff>
      <xdr:row>61</xdr:row>
      <xdr:rowOff>91757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6684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2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140494</xdr:rowOff>
    </xdr:from>
    <xdr:to>
      <xdr:col>77</xdr:col>
      <xdr:colOff>95250</xdr:colOff>
      <xdr:row>61</xdr:row>
      <xdr:rowOff>70644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80821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19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98266</xdr:rowOff>
    </xdr:from>
    <xdr:to>
      <xdr:col>73</xdr:col>
      <xdr:colOff>44450</xdr:colOff>
      <xdr:row>61</xdr:row>
      <xdr:rowOff>28416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38593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1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125413</xdr:rowOff>
    </xdr:from>
    <xdr:to>
      <xdr:col>64</xdr:col>
      <xdr:colOff>152400</xdr:colOff>
      <xdr:row>61</xdr:row>
      <xdr:rowOff>55563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65740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実質公債費比率（単年度）は、算定分母となる普通交付税の増（＋３６５百万円）及び臨時財政対策債発行可能額の増（＋１０２百万円）により８．８％と良化したため３ヶ年平均は０．３％良化した。</a:t>
          </a:r>
        </a:p>
        <a:p>
          <a:r>
            <a:rPr kumimoji="1" lang="ja-JP" altLang="en-US" sz="1300">
              <a:latin typeface="ＭＳ Ｐゴシック" panose="020B0600070205080204" pitchFamily="50" charset="-128"/>
              <a:ea typeface="ＭＳ Ｐゴシック" panose="020B0600070205080204" pitchFamily="50" charset="-128"/>
            </a:rPr>
            <a:t>今後も財政計画に基づき新規地方債の発行抑制や繰上償還を行うなど、さらなる健全化に努める。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2419</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716884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94343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720331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42</xdr:row>
      <xdr:rowOff>117324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82852</xdr:rowOff>
    </xdr:from>
    <xdr:to>
      <xdr:col>68</xdr:col>
      <xdr:colOff>152400</xdr:colOff>
      <xdr:row>42</xdr:row>
      <xdr:rowOff>117324</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3512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の分子となる将来負担額のうち地方債の現在高（△２８３百万円）及び公営企業債等繰入見込額（△３２１百万円）が減少した。また、算定の分母となる充当可能基金（＋６８７百万円）が増加したことにより、１５．６％良化した。</a:t>
          </a:r>
        </a:p>
        <a:p>
          <a:r>
            <a:rPr kumimoji="1" lang="ja-JP" altLang="en-US" sz="1300">
              <a:latin typeface="ＭＳ Ｐゴシック" panose="020B0600070205080204" pitchFamily="50" charset="-128"/>
              <a:ea typeface="ＭＳ Ｐゴシック" panose="020B0600070205080204" pitchFamily="50" charset="-128"/>
            </a:rPr>
            <a:t>今後は、学校の再編成により地方債残高が大幅に増加する見込であるため将来負担比率の悪化が見込まれる。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124270</xdr:rowOff>
    </xdr:from>
    <xdr:to>
      <xdr:col>81</xdr:col>
      <xdr:colOff>44450</xdr:colOff>
      <xdr:row>16</xdr:row>
      <xdr:rowOff>46927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69602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109047</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680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46927</xdr:rowOff>
    </xdr:from>
    <xdr:to>
      <xdr:col>77</xdr:col>
      <xdr:colOff>44450</xdr:colOff>
      <xdr:row>16</xdr:row>
      <xdr:rowOff>132588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2790127"/>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132588</xdr:rowOff>
    </xdr:from>
    <xdr:to>
      <xdr:col>72</xdr:col>
      <xdr:colOff>203200</xdr:colOff>
      <xdr:row>17</xdr:row>
      <xdr:rowOff>2159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287578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952</xdr:rowOff>
    </xdr:from>
    <xdr:to>
      <xdr:col>68</xdr:col>
      <xdr:colOff>152400</xdr:colOff>
      <xdr:row>17</xdr:row>
      <xdr:rowOff>2159</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291560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73470</xdr:rowOff>
    </xdr:from>
    <xdr:to>
      <xdr:col>81</xdr:col>
      <xdr:colOff>95250</xdr:colOff>
      <xdr:row>16</xdr:row>
      <xdr:rowOff>3620</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6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166197</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167577</xdr:rowOff>
    </xdr:from>
    <xdr:to>
      <xdr:col>77</xdr:col>
      <xdr:colOff>95250</xdr:colOff>
      <xdr:row>16</xdr:row>
      <xdr:rowOff>97727</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7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107904</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50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81788</xdr:rowOff>
    </xdr:from>
    <xdr:to>
      <xdr:col>73</xdr:col>
      <xdr:colOff>44450</xdr:colOff>
      <xdr:row>17</xdr:row>
      <xdr:rowOff>11938</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168165</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122809</xdr:rowOff>
    </xdr:from>
    <xdr:to>
      <xdr:col>68</xdr:col>
      <xdr:colOff>203200</xdr:colOff>
      <xdr:row>17</xdr:row>
      <xdr:rowOff>52959</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37736</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121602</xdr:rowOff>
    </xdr:from>
    <xdr:to>
      <xdr:col>64</xdr:col>
      <xdr:colOff>152400</xdr:colOff>
      <xdr:row>17</xdr:row>
      <xdr:rowOff>51752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8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36529</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9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歳出は、退職手当や会計年度任用職員報酬等の増により増加（＋９１百万円）したものの算定の分母である歳入が普通交付税の増（＋３６５百万円）等により増加したため前年度比０．４％減少した。</a:t>
          </a:r>
        </a:p>
        <a:p>
          <a:r>
            <a:rPr kumimoji="1" lang="ja-JP" altLang="en-US" sz="1300">
              <a:latin typeface="ＭＳ Ｐゴシック" panose="020B0600070205080204" pitchFamily="50" charset="-128"/>
              <a:ea typeface="ＭＳ Ｐゴシック" panose="020B0600070205080204" pitchFamily="50" charset="-128"/>
            </a:rPr>
            <a:t>調整手当・特殊勤務手当の廃止、大幅な人員削減を行うなどして改善を図っており、今後も新規採用の抑制など人件費の削減に努める。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xdr:rowOff>
    </xdr:from>
    <xdr:to>
      <xdr:col>24</xdr:col>
      <xdr:colOff>25400</xdr:colOff>
      <xdr:row>38</xdr:row>
      <xdr:rowOff>50800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52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94343</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56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94343</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44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37</xdr:row>
      <xdr:rowOff>102507</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174014"/>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99984</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138084</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前年度比０．９％減少している。これは、算定の分母である歳入が普通交付税の増（＋３６５百万円）等により増加したことが主な要因である。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今後は、豊前市公共施設等総合管理計画及び個別施設計画に基づき施設の維持管理を見直し経費削減に努める。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24130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87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18</xdr:row>
      <xdr:rowOff>43180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938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43180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05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138430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900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歳出は、障害者自立支援給付費等の増により増加（＋１７百万円）したものの算定の分母である歳入が普通交付税の増（＋３６５百万円）等により増加したため前年度比０．６％減少した。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高くなっている。要因として、私立保育園の比率が高いため、児童福祉費に係る扶助費が高くなっている。また、障害者福祉費も増加傾向にあり、扶助費増加の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95250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95250</xdr:rowOff>
    </xdr:from>
    <xdr:to>
      <xdr:col>19</xdr:col>
      <xdr:colOff>187325</xdr:colOff>
      <xdr:row>59</xdr:row>
      <xdr:rowOff>133350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133350</xdr:rowOff>
    </xdr:from>
    <xdr:to>
      <xdr:col>15</xdr:col>
      <xdr:colOff>98425</xdr:colOff>
      <xdr:row>61</xdr:row>
      <xdr:rowOff>6350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1024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6350</xdr:rowOff>
    </xdr:from>
    <xdr:to>
      <xdr:col>11</xdr:col>
      <xdr:colOff>9525</xdr:colOff>
      <xdr:row>61</xdr:row>
      <xdr:rowOff>69850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1046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127000</xdr:rowOff>
    </xdr:from>
    <xdr:to>
      <xdr:col>11</xdr:col>
      <xdr:colOff>60325</xdr:colOff>
      <xdr:row>61</xdr:row>
      <xdr:rowOff>57150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41927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前年度比０．９％減少している。これは、算定の分母である歳入が普通交付税の増（＋３６５百万円）等により増加したことが主な要因である。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繰出金の適正な支出のため公営企業会計の経費節減や独立採算の原則に立ち返った料金の値上げによる健全化、国民健康保険事業会計においても国民健康保険税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77470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78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77470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54610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31750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類似団体平均と比較すると、補助費等に係る経常収支比率は高くなっている。これは、①ゴミ処理業務や消防業務等を一部事務組合で行っており、その負担金が多額になっている　②公共下水道事業に対する補助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補助金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74422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381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83566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110998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49276</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454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前年度比１．４％減少しており、類似団体平均と比較しても低くなっている。これは、①近年地方債の新規発行を伴う普通建設事業を抑制した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168911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987800" y="132638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168911</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3324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123189</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32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123189</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3294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類似団体平均と比較すると６．０％上回っている。その主な原因は扶助費が３．６％、補助費等が０．６％、その他が２．２％、類似団体の数値をそれぞれ上回っていることである。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145287</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353796"/>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115570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5183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115570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92711</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5503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147222</xdr:rowOff>
    </xdr:from>
    <xdr:to>
      <xdr:col>29</xdr:col>
      <xdr:colOff>127000</xdr:colOff>
      <xdr:row>16</xdr:row>
      <xdr:rowOff>47952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5003800" y="2766597"/>
          <a:ext cx="647700" cy="7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47952</xdr:rowOff>
    </xdr:from>
    <xdr:to>
      <xdr:col>26</xdr:col>
      <xdr:colOff>50800</xdr:colOff>
      <xdr:row>16</xdr:row>
      <xdr:rowOff>90800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4305300" y="2838777"/>
          <a:ext cx="698500" cy="4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73684</xdr:rowOff>
    </xdr:from>
    <xdr:to>
      <xdr:col>22</xdr:col>
      <xdr:colOff>114300</xdr:colOff>
      <xdr:row>16</xdr:row>
      <xdr:rowOff>90800</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a:off x="3606800" y="2864509"/>
          <a:ext cx="698500" cy="1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73684</xdr:rowOff>
    </xdr:from>
    <xdr:to>
      <xdr:col>18</xdr:col>
      <xdr:colOff>177800</xdr:colOff>
      <xdr:row>16</xdr:row>
      <xdr:rowOff>86128</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flipV="1">
          <a:off x="2908300" y="2864509"/>
          <a:ext cx="698500" cy="1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96422</xdr:rowOff>
    </xdr:from>
    <xdr:to>
      <xdr:col>29</xdr:col>
      <xdr:colOff>177800</xdr:colOff>
      <xdr:row>16</xdr:row>
      <xdr:rowOff>26572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715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112949</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5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168602</xdr:rowOff>
    </xdr:from>
    <xdr:to>
      <xdr:col>26</xdr:col>
      <xdr:colOff>101600</xdr:colOff>
      <xdr:row>16</xdr:row>
      <xdr:rowOff>98752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787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108929</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5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40000</xdr:rowOff>
    </xdr:from>
    <xdr:to>
      <xdr:col>22</xdr:col>
      <xdr:colOff>165100</xdr:colOff>
      <xdr:row>16</xdr:row>
      <xdr:rowOff>141600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83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151777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59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22884</xdr:rowOff>
    </xdr:from>
    <xdr:to>
      <xdr:col>19</xdr:col>
      <xdr:colOff>38100</xdr:colOff>
      <xdr:row>16</xdr:row>
      <xdr:rowOff>124484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81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134661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5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35328</xdr:rowOff>
    </xdr:from>
    <xdr:to>
      <xdr:col>15</xdr:col>
      <xdr:colOff>101600</xdr:colOff>
      <xdr:row>16</xdr:row>
      <xdr:rowOff>136928</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82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147105</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59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227519</xdr:rowOff>
    </xdr:from>
    <xdr:to>
      <xdr:col>29</xdr:col>
      <xdr:colOff>127000</xdr:colOff>
      <xdr:row>35</xdr:row>
      <xdr:rowOff>232907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5003800" y="6837869"/>
          <a:ext cx="647700" cy="5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227519</xdr:rowOff>
    </xdr:from>
    <xdr:to>
      <xdr:col>26</xdr:col>
      <xdr:colOff>50800</xdr:colOff>
      <xdr:row>35</xdr:row>
      <xdr:rowOff>289339</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4305300" y="6837869"/>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267785</xdr:rowOff>
    </xdr:from>
    <xdr:to>
      <xdr:col>22</xdr:col>
      <xdr:colOff>114300</xdr:colOff>
      <xdr:row>35</xdr:row>
      <xdr:rowOff>289339</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3606800" y="6878135"/>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115505</xdr:rowOff>
    </xdr:from>
    <xdr:to>
      <xdr:col>18</xdr:col>
      <xdr:colOff>177800</xdr:colOff>
      <xdr:row>35</xdr:row>
      <xdr:rowOff>267785</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a:off x="2908300" y="6725855"/>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182107</xdr:rowOff>
    </xdr:from>
    <xdr:to>
      <xdr:col>29</xdr:col>
      <xdr:colOff>177800</xdr:colOff>
      <xdr:row>35</xdr:row>
      <xdr:rowOff>283707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679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27184</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663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176719</xdr:rowOff>
    </xdr:from>
    <xdr:to>
      <xdr:col>26</xdr:col>
      <xdr:colOff>101600</xdr:colOff>
      <xdr:row>35</xdr:row>
      <xdr:rowOff>278319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678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288496</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655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238539</xdr:rowOff>
    </xdr:from>
    <xdr:to>
      <xdr:col>22</xdr:col>
      <xdr:colOff>165100</xdr:colOff>
      <xdr:row>35</xdr:row>
      <xdr:rowOff>340139</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684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7416</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661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216985</xdr:rowOff>
    </xdr:from>
    <xdr:to>
      <xdr:col>19</xdr:col>
      <xdr:colOff>38100</xdr:colOff>
      <xdr:row>35</xdr:row>
      <xdr:rowOff>318585</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682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328762</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659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64705</xdr:rowOff>
    </xdr:from>
    <xdr:to>
      <xdr:col>15</xdr:col>
      <xdr:colOff>101600</xdr:colOff>
      <xdr:row>35</xdr:row>
      <xdr:rowOff>166305</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667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176482</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644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12860</xdr:rowOff>
    </xdr:from>
    <xdr:to>
      <xdr:col>24</xdr:col>
      <xdr:colOff>63500</xdr:colOff>
      <xdr:row>35</xdr:row>
      <xdr:rowOff>169157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13610"/>
          <a:ext cx="8382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169157</xdr:rowOff>
    </xdr:from>
    <xdr:to>
      <xdr:col>19</xdr:col>
      <xdr:colOff>177800</xdr:colOff>
      <xdr:row>36</xdr:row>
      <xdr:rowOff>38038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69907"/>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38038</xdr:rowOff>
    </xdr:from>
    <xdr:to>
      <xdr:col>15</xdr:col>
      <xdr:colOff>50800</xdr:colOff>
      <xdr:row>36</xdr:row>
      <xdr:rowOff>153612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10238"/>
          <a:ext cx="889000" cy="1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153612</xdr:rowOff>
    </xdr:from>
    <xdr:to>
      <xdr:col>10</xdr:col>
      <xdr:colOff>114300</xdr:colOff>
      <xdr:row>37</xdr:row>
      <xdr:rowOff>60016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25812"/>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133510</xdr:rowOff>
    </xdr:from>
    <xdr:to>
      <xdr:col>24</xdr:col>
      <xdr:colOff>114300</xdr:colOff>
      <xdr:row>35</xdr:row>
      <xdr:rowOff>63660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9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111937</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118357</xdr:rowOff>
    </xdr:from>
    <xdr:to>
      <xdr:col>20</xdr:col>
      <xdr:colOff>38100</xdr:colOff>
      <xdr:row>36</xdr:row>
      <xdr:rowOff>48507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39634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2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158688</xdr:rowOff>
    </xdr:from>
    <xdr:to>
      <xdr:col>15</xdr:col>
      <xdr:colOff>101600</xdr:colOff>
      <xdr:row>36</xdr:row>
      <xdr:rowOff>88838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105365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102812</xdr:rowOff>
    </xdr:from>
    <xdr:to>
      <xdr:col>10</xdr:col>
      <xdr:colOff>165100</xdr:colOff>
      <xdr:row>37</xdr:row>
      <xdr:rowOff>32962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24089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9216</xdr:rowOff>
    </xdr:from>
    <xdr:to>
      <xdr:col>6</xdr:col>
      <xdr:colOff>38100</xdr:colOff>
      <xdr:row>37</xdr:row>
      <xdr:rowOff>110816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101943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4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19762</xdr:rowOff>
    </xdr:from>
    <xdr:to>
      <xdr:col>24</xdr:col>
      <xdr:colOff>63500</xdr:colOff>
      <xdr:row>57</xdr:row>
      <xdr:rowOff>33041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9792412"/>
          <a:ext cx="8382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19762</xdr:rowOff>
    </xdr:from>
    <xdr:to>
      <xdr:col>19</xdr:col>
      <xdr:colOff>177800</xdr:colOff>
      <xdr:row>57</xdr:row>
      <xdr:rowOff>24083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792412"/>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24083</xdr:rowOff>
    </xdr:from>
    <xdr:to>
      <xdr:col>15</xdr:col>
      <xdr:colOff>50800</xdr:colOff>
      <xdr:row>57</xdr:row>
      <xdr:rowOff>52386</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796733"/>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52386</xdr:rowOff>
    </xdr:from>
    <xdr:to>
      <xdr:col>10</xdr:col>
      <xdr:colOff>114300</xdr:colOff>
      <xdr:row>57</xdr:row>
      <xdr:rowOff>160589</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825036"/>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153691</xdr:rowOff>
    </xdr:from>
    <xdr:to>
      <xdr:col>24</xdr:col>
      <xdr:colOff>114300</xdr:colOff>
      <xdr:row>57</xdr:row>
      <xdr:rowOff>83841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132118</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7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140412</xdr:rowOff>
    </xdr:from>
    <xdr:to>
      <xdr:col>20</xdr:col>
      <xdr:colOff>38100</xdr:colOff>
      <xdr:row>57</xdr:row>
      <xdr:rowOff>70562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7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61689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8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144733</xdr:rowOff>
    </xdr:from>
    <xdr:to>
      <xdr:col>15</xdr:col>
      <xdr:colOff>101600</xdr:colOff>
      <xdr:row>57</xdr:row>
      <xdr:rowOff>74883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66010</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83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xdr:rowOff>
    </xdr:from>
    <xdr:to>
      <xdr:col>10</xdr:col>
      <xdr:colOff>165100</xdr:colOff>
      <xdr:row>57</xdr:row>
      <xdr:rowOff>103186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94313</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109789</xdr:rowOff>
    </xdr:from>
    <xdr:to>
      <xdr:col>6</xdr:col>
      <xdr:colOff>38100</xdr:colOff>
      <xdr:row>58</xdr:row>
      <xdr:rowOff>39939</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31066</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9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154902</xdr:rowOff>
    </xdr:from>
    <xdr:to>
      <xdr:col>24</xdr:col>
      <xdr:colOff>63500</xdr:colOff>
      <xdr:row>78</xdr:row>
      <xdr:rowOff>155587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52800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154902</xdr:rowOff>
    </xdr:from>
    <xdr:to>
      <xdr:col>19</xdr:col>
      <xdr:colOff>177800</xdr:colOff>
      <xdr:row>78</xdr:row>
      <xdr:rowOff>167418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52800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149968</xdr:rowOff>
    </xdr:from>
    <xdr:to>
      <xdr:col>15</xdr:col>
      <xdr:colOff>50800</xdr:colOff>
      <xdr:row>78</xdr:row>
      <xdr:rowOff>167418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52306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149968</xdr:rowOff>
    </xdr:from>
    <xdr:to>
      <xdr:col>10</xdr:col>
      <xdr:colOff>114300</xdr:colOff>
      <xdr:row>78</xdr:row>
      <xdr:rowOff>154960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523068"/>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104787</xdr:rowOff>
    </xdr:from>
    <xdr:to>
      <xdr:col>24</xdr:col>
      <xdr:colOff>114300</xdr:colOff>
      <xdr:row>79</xdr:row>
      <xdr:rowOff>34937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4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19714</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9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104102</xdr:rowOff>
    </xdr:from>
    <xdr:to>
      <xdr:col>20</xdr:col>
      <xdr:colOff>38100</xdr:colOff>
      <xdr:row>79</xdr:row>
      <xdr:rowOff>34252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25379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116618</xdr:rowOff>
    </xdr:from>
    <xdr:to>
      <xdr:col>15</xdr:col>
      <xdr:colOff>101600</xdr:colOff>
      <xdr:row>79</xdr:row>
      <xdr:rowOff>46768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37895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8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99168</xdr:rowOff>
    </xdr:from>
    <xdr:to>
      <xdr:col>10</xdr:col>
      <xdr:colOff>165100</xdr:colOff>
      <xdr:row>79</xdr:row>
      <xdr:rowOff>29318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20445</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104160</xdr:rowOff>
    </xdr:from>
    <xdr:to>
      <xdr:col>6</xdr:col>
      <xdr:colOff>38100</xdr:colOff>
      <xdr:row>79</xdr:row>
      <xdr:rowOff>34310</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25437</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6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107683</xdr:rowOff>
    </xdr:from>
    <xdr:to>
      <xdr:col>24</xdr:col>
      <xdr:colOff>63500</xdr:colOff>
      <xdr:row>94</xdr:row>
      <xdr:rowOff>133998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5881083"/>
          <a:ext cx="838200" cy="3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133998</xdr:rowOff>
    </xdr:from>
    <xdr:to>
      <xdr:col>19</xdr:col>
      <xdr:colOff>177800</xdr:colOff>
      <xdr:row>95</xdr:row>
      <xdr:rowOff>41656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250298"/>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41656</xdr:rowOff>
    </xdr:from>
    <xdr:to>
      <xdr:col>15</xdr:col>
      <xdr:colOff>50800</xdr:colOff>
      <xdr:row>95</xdr:row>
      <xdr:rowOff>49327</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329406"/>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161900</xdr:rowOff>
    </xdr:from>
    <xdr:to>
      <xdr:col>10</xdr:col>
      <xdr:colOff>114300</xdr:colOff>
      <xdr:row>95</xdr:row>
      <xdr:rowOff>49327</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a:off x="1130300" y="16278200"/>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56883</xdr:rowOff>
    </xdr:from>
    <xdr:to>
      <xdr:col>24</xdr:col>
      <xdr:colOff>114300</xdr:colOff>
      <xdr:row>92</xdr:row>
      <xdr:rowOff>158483</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58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79760</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56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83198</xdr:rowOff>
    </xdr:from>
    <xdr:to>
      <xdr:col>20</xdr:col>
      <xdr:colOff>38100</xdr:colOff>
      <xdr:row>95</xdr:row>
      <xdr:rowOff>13348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1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29875</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497795" y="15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162306</xdr:rowOff>
    </xdr:from>
    <xdr:to>
      <xdr:col>15</xdr:col>
      <xdr:colOff>101600</xdr:colOff>
      <xdr:row>95</xdr:row>
      <xdr:rowOff>92456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2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108983</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08795" y="160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169977</xdr:rowOff>
    </xdr:from>
    <xdr:to>
      <xdr:col>10</xdr:col>
      <xdr:colOff>165100</xdr:colOff>
      <xdr:row>95</xdr:row>
      <xdr:rowOff>100127</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2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116654</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19795" y="160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111100</xdr:rowOff>
    </xdr:from>
    <xdr:to>
      <xdr:col>6</xdr:col>
      <xdr:colOff>38100</xdr:colOff>
      <xdr:row>95</xdr:row>
      <xdr:rowOff>41250</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2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57777</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30795" y="1600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154544</xdr:rowOff>
    </xdr:from>
    <xdr:to>
      <xdr:col>55</xdr:col>
      <xdr:colOff>0</xdr:colOff>
      <xdr:row>36</xdr:row>
      <xdr:rowOff>74785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5469494"/>
          <a:ext cx="838200" cy="77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154544</xdr:rowOff>
    </xdr:from>
    <xdr:to>
      <xdr:col>50</xdr:col>
      <xdr:colOff>114300</xdr:colOff>
      <xdr:row>36</xdr:row>
      <xdr:rowOff>141132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5469494"/>
          <a:ext cx="889000" cy="8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141132</xdr:rowOff>
    </xdr:from>
    <xdr:to>
      <xdr:col>45</xdr:col>
      <xdr:colOff>177800</xdr:colOff>
      <xdr:row>36</xdr:row>
      <xdr:rowOff>152204</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313332"/>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97318</xdr:rowOff>
    </xdr:from>
    <xdr:to>
      <xdr:col>41</xdr:col>
      <xdr:colOff>50800</xdr:colOff>
      <xdr:row>36</xdr:row>
      <xdr:rowOff>152204</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269518"/>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23985</xdr:rowOff>
    </xdr:from>
    <xdr:to>
      <xdr:col>55</xdr:col>
      <xdr:colOff>50800</xdr:colOff>
      <xdr:row>36</xdr:row>
      <xdr:rowOff>125585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1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2412</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1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103744</xdr:rowOff>
    </xdr:from>
    <xdr:to>
      <xdr:col>50</xdr:col>
      <xdr:colOff>165100</xdr:colOff>
      <xdr:row>32</xdr:row>
      <xdr:rowOff>33894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54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25021</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39795" y="551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90332</xdr:rowOff>
    </xdr:from>
    <xdr:to>
      <xdr:col>46</xdr:col>
      <xdr:colOff>38100</xdr:colOff>
      <xdr:row>37</xdr:row>
      <xdr:rowOff>20482</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11609</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35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101404</xdr:rowOff>
    </xdr:from>
    <xdr:to>
      <xdr:col>41</xdr:col>
      <xdr:colOff>101600</xdr:colOff>
      <xdr:row>37</xdr:row>
      <xdr:rowOff>31554</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2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22681</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3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46518</xdr:rowOff>
    </xdr:from>
    <xdr:to>
      <xdr:col>36</xdr:col>
      <xdr:colOff>165100</xdr:colOff>
      <xdr:row>36</xdr:row>
      <xdr:rowOff>148118</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2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164645</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59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6601</xdr:rowOff>
    </xdr:from>
    <xdr:to>
      <xdr:col>55</xdr:col>
      <xdr:colOff>0</xdr:colOff>
      <xdr:row>57</xdr:row>
      <xdr:rowOff>58471</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779251"/>
          <a:ext cx="8382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99436</xdr:rowOff>
    </xdr:from>
    <xdr:to>
      <xdr:col>50</xdr:col>
      <xdr:colOff>114300</xdr:colOff>
      <xdr:row>57</xdr:row>
      <xdr:rowOff>58471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8750300" y="9700636"/>
          <a:ext cx="889000" cy="1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99436</xdr:rowOff>
    </xdr:from>
    <xdr:to>
      <xdr:col>45</xdr:col>
      <xdr:colOff>177800</xdr:colOff>
      <xdr:row>57</xdr:row>
      <xdr:rowOff>136728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9700636"/>
          <a:ext cx="889000" cy="20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136728</xdr:rowOff>
    </xdr:from>
    <xdr:to>
      <xdr:col>41</xdr:col>
      <xdr:colOff>50800</xdr:colOff>
      <xdr:row>57</xdr:row>
      <xdr:rowOff>167010</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6972300" y="9909378"/>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127251</xdr:rowOff>
    </xdr:from>
    <xdr:to>
      <xdr:col>55</xdr:col>
      <xdr:colOff>50800</xdr:colOff>
      <xdr:row>57</xdr:row>
      <xdr:rowOff>57401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7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105678</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7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7671</xdr:rowOff>
    </xdr:from>
    <xdr:to>
      <xdr:col>50</xdr:col>
      <xdr:colOff>165100</xdr:colOff>
      <xdr:row>57</xdr:row>
      <xdr:rowOff>109271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7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100398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8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48636</xdr:rowOff>
    </xdr:from>
    <xdr:to>
      <xdr:col>46</xdr:col>
      <xdr:colOff>38100</xdr:colOff>
      <xdr:row>56</xdr:row>
      <xdr:rowOff>150236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141363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85928</xdr:rowOff>
    </xdr:from>
    <xdr:to>
      <xdr:col>41</xdr:col>
      <xdr:colOff>101600</xdr:colOff>
      <xdr:row>58</xdr:row>
      <xdr:rowOff>16078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7205</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99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116210</xdr:rowOff>
    </xdr:from>
    <xdr:to>
      <xdr:col>36</xdr:col>
      <xdr:colOff>165100</xdr:colOff>
      <xdr:row>58</xdr:row>
      <xdr:rowOff>46360</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8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37487</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98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61607</xdr:rowOff>
    </xdr:from>
    <xdr:to>
      <xdr:col>55</xdr:col>
      <xdr:colOff>0</xdr:colOff>
      <xdr:row>78</xdr:row>
      <xdr:rowOff>142342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434707"/>
          <a:ext cx="8382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111506</xdr:rowOff>
    </xdr:from>
    <xdr:to>
      <xdr:col>50</xdr:col>
      <xdr:colOff>114300</xdr:colOff>
      <xdr:row>78</xdr:row>
      <xdr:rowOff>61607</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3313156"/>
          <a:ext cx="8890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111506</xdr:rowOff>
    </xdr:from>
    <xdr:to>
      <xdr:col>45</xdr:col>
      <xdr:colOff>177800</xdr:colOff>
      <xdr:row>78</xdr:row>
      <xdr:rowOff>98997</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7861300" y="13313156"/>
          <a:ext cx="889000" cy="1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86170</xdr:rowOff>
    </xdr:from>
    <xdr:to>
      <xdr:col>41</xdr:col>
      <xdr:colOff>50800</xdr:colOff>
      <xdr:row>78</xdr:row>
      <xdr:rowOff>98997</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972300" y="1345927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91542</xdr:rowOff>
    </xdr:from>
    <xdr:to>
      <xdr:col>55</xdr:col>
      <xdr:colOff>50800</xdr:colOff>
      <xdr:row>79</xdr:row>
      <xdr:rowOff>21692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4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6469</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37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10807</xdr:rowOff>
    </xdr:from>
    <xdr:to>
      <xdr:col>50</xdr:col>
      <xdr:colOff>165100</xdr:colOff>
      <xdr:row>78</xdr:row>
      <xdr:rowOff>112407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3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103534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372111" y="13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60706</xdr:rowOff>
    </xdr:from>
    <xdr:to>
      <xdr:col>46</xdr:col>
      <xdr:colOff>38100</xdr:colOff>
      <xdr:row>77</xdr:row>
      <xdr:rowOff>162306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7383</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483111" y="13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48197</xdr:rowOff>
    </xdr:from>
    <xdr:to>
      <xdr:col>41</xdr:col>
      <xdr:colOff>101600</xdr:colOff>
      <xdr:row>78</xdr:row>
      <xdr:rowOff>149797</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140924</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5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35370</xdr:rowOff>
    </xdr:from>
    <xdr:to>
      <xdr:col>36</xdr:col>
      <xdr:colOff>165100</xdr:colOff>
      <xdr:row>78</xdr:row>
      <xdr:rowOff>136970</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128097</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05111" y="135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124338</xdr:rowOff>
    </xdr:from>
    <xdr:to>
      <xdr:col>55</xdr:col>
      <xdr:colOff>0</xdr:colOff>
      <xdr:row>98</xdr:row>
      <xdr:rowOff>1747</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754988"/>
          <a:ext cx="838200" cy="4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1747</xdr:rowOff>
    </xdr:from>
    <xdr:to>
      <xdr:col>50</xdr:col>
      <xdr:colOff>114300</xdr:colOff>
      <xdr:row>98</xdr:row>
      <xdr:rowOff>24661</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803847"/>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24661</xdr:rowOff>
    </xdr:from>
    <xdr:to>
      <xdr:col>45</xdr:col>
      <xdr:colOff>177800</xdr:colOff>
      <xdr:row>98</xdr:row>
      <xdr:rowOff>86170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7861300" y="16826761"/>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86170</xdr:rowOff>
    </xdr:from>
    <xdr:to>
      <xdr:col>41</xdr:col>
      <xdr:colOff>50800</xdr:colOff>
      <xdr:row>98</xdr:row>
      <xdr:rowOff>142604</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flipV="1">
          <a:off x="6972300" y="16888270"/>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73538</xdr:rowOff>
    </xdr:from>
    <xdr:to>
      <xdr:col>55</xdr:col>
      <xdr:colOff>50800</xdr:colOff>
      <xdr:row>98</xdr:row>
      <xdr:rowOff>3688</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51965</xdr:rowOff>
    </xdr:from>
    <xdr:ext cx="534377"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6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122397</xdr:rowOff>
    </xdr:from>
    <xdr:to>
      <xdr:col>50</xdr:col>
      <xdr:colOff>165100</xdr:colOff>
      <xdr:row>98</xdr:row>
      <xdr:rowOff>52547</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7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43674</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72111" y="168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145311</xdr:rowOff>
    </xdr:from>
    <xdr:to>
      <xdr:col>46</xdr:col>
      <xdr:colOff>38100</xdr:colOff>
      <xdr:row>98</xdr:row>
      <xdr:rowOff>75461</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66588</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8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35370</xdr:rowOff>
    </xdr:from>
    <xdr:to>
      <xdr:col>41</xdr:col>
      <xdr:colOff>101600</xdr:colOff>
      <xdr:row>98</xdr:row>
      <xdr:rowOff>136970</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8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128097</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94111" y="169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91804</xdr:rowOff>
    </xdr:from>
    <xdr:to>
      <xdr:col>36</xdr:col>
      <xdr:colOff>165100</xdr:colOff>
      <xdr:row>99</xdr:row>
      <xdr:rowOff>21954</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8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13081</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737428" y="169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25204</xdr:rowOff>
    </xdr:from>
    <xdr:to>
      <xdr:col>85</xdr:col>
      <xdr:colOff>127000</xdr:colOff>
      <xdr:row>39</xdr:row>
      <xdr:rowOff>79872</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5481300" y="6711754"/>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25204</xdr:rowOff>
    </xdr:from>
    <xdr:to>
      <xdr:col>81</xdr:col>
      <xdr:colOff>50800</xdr:colOff>
      <xdr:row>39</xdr:row>
      <xdr:rowOff>40880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4592300" y="6711754"/>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6818</xdr:rowOff>
    </xdr:from>
    <xdr:to>
      <xdr:col>76</xdr:col>
      <xdr:colOff>114300</xdr:colOff>
      <xdr:row>39</xdr:row>
      <xdr:rowOff>40880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3703300" y="669336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6818</xdr:rowOff>
    </xdr:from>
    <xdr:to>
      <xdr:col>71</xdr:col>
      <xdr:colOff>177800</xdr:colOff>
      <xdr:row>39</xdr:row>
      <xdr:rowOff>88395</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2814300" y="6693368"/>
          <a:ext cx="889000" cy="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29072</xdr:rowOff>
    </xdr:from>
    <xdr:to>
      <xdr:col>85</xdr:col>
      <xdr:colOff>177800</xdr:colOff>
      <xdr:row>39</xdr:row>
      <xdr:rowOff>130672</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67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115449</xdr:rowOff>
    </xdr:from>
    <xdr:ext cx="378565"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663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145854</xdr:rowOff>
    </xdr:from>
    <xdr:to>
      <xdr:col>81</xdr:col>
      <xdr:colOff>101600</xdr:colOff>
      <xdr:row>39</xdr:row>
      <xdr:rowOff>76004</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66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67131</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246428" y="675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161530</xdr:rowOff>
    </xdr:from>
    <xdr:to>
      <xdr:col>76</xdr:col>
      <xdr:colOff>165100</xdr:colOff>
      <xdr:row>39</xdr:row>
      <xdr:rowOff>91680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82807</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357428" y="676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127468</xdr:rowOff>
    </xdr:from>
    <xdr:to>
      <xdr:col>72</xdr:col>
      <xdr:colOff>38100</xdr:colOff>
      <xdr:row>39</xdr:row>
      <xdr:rowOff>57618</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66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48745</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468428" y="673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37595</xdr:rowOff>
    </xdr:from>
    <xdr:to>
      <xdr:col>67</xdr:col>
      <xdr:colOff>101600</xdr:colOff>
      <xdr:row>39</xdr:row>
      <xdr:rowOff>139195</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130322</xdr:rowOff>
    </xdr:from>
    <xdr:ext cx="378565"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25017" y="681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77089</xdr:rowOff>
    </xdr:from>
    <xdr:to>
      <xdr:col>85</xdr:col>
      <xdr:colOff>127000</xdr:colOff>
      <xdr:row>75</xdr:row>
      <xdr:rowOff>121856</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5481300" y="12935839"/>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77089</xdr:rowOff>
    </xdr:from>
    <xdr:to>
      <xdr:col>81</xdr:col>
      <xdr:colOff>50800</xdr:colOff>
      <xdr:row>75</xdr:row>
      <xdr:rowOff>137871</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4592300" y="12935839"/>
          <a:ext cx="889000" cy="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137871</xdr:rowOff>
    </xdr:from>
    <xdr:to>
      <xdr:col>76</xdr:col>
      <xdr:colOff>114300</xdr:colOff>
      <xdr:row>75</xdr:row>
      <xdr:rowOff>146989</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3703300" y="12996621"/>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146989</xdr:rowOff>
    </xdr:from>
    <xdr:to>
      <xdr:col>71</xdr:col>
      <xdr:colOff>177800</xdr:colOff>
      <xdr:row>75</xdr:row>
      <xdr:rowOff>147535</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2814300" y="1300573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71056</xdr:rowOff>
    </xdr:from>
    <xdr:to>
      <xdr:col>85</xdr:col>
      <xdr:colOff>177800</xdr:colOff>
      <xdr:row>76</xdr:row>
      <xdr:rowOff>1206</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2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49483</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29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26289</xdr:rowOff>
    </xdr:from>
    <xdr:to>
      <xdr:col>81</xdr:col>
      <xdr:colOff>101600</xdr:colOff>
      <xdr:row>75</xdr:row>
      <xdr:rowOff>127889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28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119015</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29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87071</xdr:rowOff>
    </xdr:from>
    <xdr:to>
      <xdr:col>76</xdr:col>
      <xdr:colOff>165100</xdr:colOff>
      <xdr:row>76</xdr:row>
      <xdr:rowOff>17221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8348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96189</xdr:rowOff>
    </xdr:from>
    <xdr:to>
      <xdr:col>72</xdr:col>
      <xdr:colOff>38100</xdr:colOff>
      <xdr:row>76</xdr:row>
      <xdr:rowOff>26339</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29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17466</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3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96736</xdr:rowOff>
    </xdr:from>
    <xdr:to>
      <xdr:col>67</xdr:col>
      <xdr:colOff>101600</xdr:colOff>
      <xdr:row>76</xdr:row>
      <xdr:rowOff>26885</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2955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18012</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30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xmlns=""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xmlns=""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xmlns=""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169583</xdr:rowOff>
    </xdr:from>
    <xdr:to>
      <xdr:col>85</xdr:col>
      <xdr:colOff>127000</xdr:colOff>
      <xdr:row>98</xdr:row>
      <xdr:rowOff>67475</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5481300" y="16800233"/>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xmlns=""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67475</xdr:rowOff>
    </xdr:from>
    <xdr:to>
      <xdr:col>81</xdr:col>
      <xdr:colOff>50800</xdr:colOff>
      <xdr:row>98</xdr:row>
      <xdr:rowOff>75806</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4592300" y="16869575"/>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61494</xdr:rowOff>
    </xdr:from>
    <xdr:to>
      <xdr:col>76</xdr:col>
      <xdr:colOff>114300</xdr:colOff>
      <xdr:row>98</xdr:row>
      <xdr:rowOff>75806</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3703300" y="16863594"/>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61494</xdr:rowOff>
    </xdr:from>
    <xdr:to>
      <xdr:col>71</xdr:col>
      <xdr:colOff>177800</xdr:colOff>
      <xdr:row>99</xdr:row>
      <xdr:rowOff>19659</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2814300" y="16863594"/>
          <a:ext cx="889000" cy="1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118783</xdr:rowOff>
    </xdr:from>
    <xdr:to>
      <xdr:col>85</xdr:col>
      <xdr:colOff>177800</xdr:colOff>
      <xdr:row>98</xdr:row>
      <xdr:rowOff>48933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6268700" y="167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97210</xdr:rowOff>
    </xdr:from>
    <xdr:ext cx="534377" cy="259045"/>
    <xdr:sp macro="" textlink="">
      <xdr:nvSpPr>
        <xdr:cNvPr id="708" name="積立金該当値テキスト">
          <a:extLst>
            <a:ext uri="{FF2B5EF4-FFF2-40B4-BE49-F238E27FC236}">
              <a16:creationId xmlns:a16="http://schemas.microsoft.com/office/drawing/2014/main" xmlns="" id="{00000000-0008-0000-0600-0000C4020000}"/>
            </a:ext>
          </a:extLst>
        </xdr:cNvPr>
        <xdr:cNvSpPr txBox="1"/>
      </xdr:nvSpPr>
      <xdr:spPr>
        <a:xfrm>
          <a:off x="16370300" y="167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16675</xdr:rowOff>
    </xdr:from>
    <xdr:to>
      <xdr:col>81</xdr:col>
      <xdr:colOff>101600</xdr:colOff>
      <xdr:row>98</xdr:row>
      <xdr:rowOff>118275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5430500" y="168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109402</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5214111" y="169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25006</xdr:rowOff>
    </xdr:from>
    <xdr:to>
      <xdr:col>76</xdr:col>
      <xdr:colOff>165100</xdr:colOff>
      <xdr:row>98</xdr:row>
      <xdr:rowOff>126606</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4541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117733</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4325111" y="1691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10694</xdr:rowOff>
    </xdr:from>
    <xdr:to>
      <xdr:col>72</xdr:col>
      <xdr:colOff>38100</xdr:colOff>
      <xdr:row>98</xdr:row>
      <xdr:rowOff>112294</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3652500" y="168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103421</xdr:rowOff>
    </xdr:from>
    <xdr:ext cx="534377"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3436111" y="169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140309</xdr:rowOff>
    </xdr:from>
    <xdr:to>
      <xdr:col>67</xdr:col>
      <xdr:colOff>101600</xdr:colOff>
      <xdr:row>99</xdr:row>
      <xdr:rowOff>70459</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2763500" y="169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61586</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579428" y="1703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xmlns=""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xmlns=""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xmlns=""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29401</xdr:rowOff>
    </xdr:from>
    <xdr:to>
      <xdr:col>116</xdr:col>
      <xdr:colOff>63500</xdr:colOff>
      <xdr:row>39</xdr:row>
      <xdr:rowOff>33668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1323300" y="6715951"/>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xmlns=""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27343</xdr:rowOff>
    </xdr:from>
    <xdr:to>
      <xdr:col>111</xdr:col>
      <xdr:colOff>177800</xdr:colOff>
      <xdr:row>39</xdr:row>
      <xdr:rowOff>29401</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0434300" y="671389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158064</xdr:rowOff>
    </xdr:from>
    <xdr:to>
      <xdr:col>107</xdr:col>
      <xdr:colOff>50800</xdr:colOff>
      <xdr:row>39</xdr:row>
      <xdr:rowOff>27343</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9545300" y="6501714"/>
          <a:ext cx="889000" cy="2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170142</xdr:rowOff>
    </xdr:from>
    <xdr:to>
      <xdr:col>102</xdr:col>
      <xdr:colOff>114300</xdr:colOff>
      <xdr:row>37</xdr:row>
      <xdr:rowOff>158064</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656300" y="6342342"/>
          <a:ext cx="889000" cy="1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xmlns=""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154318</xdr:rowOff>
    </xdr:from>
    <xdr:to>
      <xdr:col>116</xdr:col>
      <xdr:colOff>114300</xdr:colOff>
      <xdr:row>39</xdr:row>
      <xdr:rowOff>84468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2110700" y="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69245</xdr:rowOff>
    </xdr:from>
    <xdr:ext cx="378565" cy="259045"/>
    <xdr:sp macro="" textlink="">
      <xdr:nvSpPr>
        <xdr:cNvPr id="765" name="投資及び出資金該当値テキスト">
          <a:extLst>
            <a:ext uri="{FF2B5EF4-FFF2-40B4-BE49-F238E27FC236}">
              <a16:creationId xmlns:a16="http://schemas.microsoft.com/office/drawing/2014/main" xmlns="" id="{00000000-0008-0000-0600-0000FD020000}"/>
            </a:ext>
          </a:extLst>
        </xdr:cNvPr>
        <xdr:cNvSpPr txBox="1"/>
      </xdr:nvSpPr>
      <xdr:spPr>
        <a:xfrm>
          <a:off x="22212300" y="658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150051</xdr:rowOff>
    </xdr:from>
    <xdr:to>
      <xdr:col>112</xdr:col>
      <xdr:colOff>38100</xdr:colOff>
      <xdr:row>39</xdr:row>
      <xdr:rowOff>80201</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1272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71328</xdr:rowOff>
    </xdr:from>
    <xdr:ext cx="378565"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1134017" y="675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147993</xdr:rowOff>
    </xdr:from>
    <xdr:to>
      <xdr:col>107</xdr:col>
      <xdr:colOff>101600</xdr:colOff>
      <xdr:row>39</xdr:row>
      <xdr:rowOff>78143</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0383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69270</xdr:rowOff>
    </xdr:from>
    <xdr:ext cx="378565"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20245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107264</xdr:rowOff>
    </xdr:from>
    <xdr:to>
      <xdr:col>102</xdr:col>
      <xdr:colOff>165100</xdr:colOff>
      <xdr:row>38</xdr:row>
      <xdr:rowOff>37415</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9494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53941</xdr:rowOff>
    </xdr:from>
    <xdr:ext cx="469744"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9310428" y="62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119342</xdr:rowOff>
    </xdr:from>
    <xdr:to>
      <xdr:col>98</xdr:col>
      <xdr:colOff>38100</xdr:colOff>
      <xdr:row>37</xdr:row>
      <xdr:rowOff>49492</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18605500" y="62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66019</xdr:rowOff>
    </xdr:from>
    <xdr:ext cx="534377"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389111" y="60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xmlns=""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xmlns=""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xmlns=""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901</xdr:rowOff>
    </xdr:from>
    <xdr:to>
      <xdr:col>116</xdr:col>
      <xdr:colOff>63500</xdr:colOff>
      <xdr:row>59</xdr:row>
      <xdr:rowOff>1663</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21323300" y="1011645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xmlns=""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23457</xdr:rowOff>
    </xdr:from>
    <xdr:to>
      <xdr:col>111</xdr:col>
      <xdr:colOff>177800</xdr:colOff>
      <xdr:row>59</xdr:row>
      <xdr:rowOff>1663</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20434300" y="9967557"/>
          <a:ext cx="889000" cy="1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23457</xdr:rowOff>
    </xdr:from>
    <xdr:to>
      <xdr:col>107</xdr:col>
      <xdr:colOff>50800</xdr:colOff>
      <xdr:row>59</xdr:row>
      <xdr:rowOff>2845</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9545300" y="9967557"/>
          <a:ext cx="8890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2845</xdr:rowOff>
    </xdr:from>
    <xdr:to>
      <xdr:col>102</xdr:col>
      <xdr:colOff>114300</xdr:colOff>
      <xdr:row>59</xdr:row>
      <xdr:rowOff>3493</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flipV="1">
          <a:off x="18656300" y="1011839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121551</xdr:rowOff>
    </xdr:from>
    <xdr:to>
      <xdr:col>116</xdr:col>
      <xdr:colOff>114300</xdr:colOff>
      <xdr:row>59</xdr:row>
      <xdr:rowOff>51701</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21107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36478</xdr:rowOff>
    </xdr:from>
    <xdr:ext cx="469744" cy="259045"/>
    <xdr:sp macro="" textlink="">
      <xdr:nvSpPr>
        <xdr:cNvPr id="822" name="貸付金該当値テキスト">
          <a:extLst>
            <a:ext uri="{FF2B5EF4-FFF2-40B4-BE49-F238E27FC236}">
              <a16:creationId xmlns:a16="http://schemas.microsoft.com/office/drawing/2014/main" xmlns="" id="{00000000-0008-0000-0600-000036030000}"/>
            </a:ext>
          </a:extLst>
        </xdr:cNvPr>
        <xdr:cNvSpPr txBox="1"/>
      </xdr:nvSpPr>
      <xdr:spPr>
        <a:xfrm>
          <a:off x="22212300" y="99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122313</xdr:rowOff>
    </xdr:from>
    <xdr:to>
      <xdr:col>112</xdr:col>
      <xdr:colOff>38100</xdr:colOff>
      <xdr:row>59</xdr:row>
      <xdr:rowOff>52463</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1272500" y="100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43590</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1088428" y="1015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144107</xdr:rowOff>
    </xdr:from>
    <xdr:to>
      <xdr:col>107</xdr:col>
      <xdr:colOff>101600</xdr:colOff>
      <xdr:row>58</xdr:row>
      <xdr:rowOff>74257</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0383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90784</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0199428" y="969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123495</xdr:rowOff>
    </xdr:from>
    <xdr:to>
      <xdr:col>102</xdr:col>
      <xdr:colOff>165100</xdr:colOff>
      <xdr:row>59</xdr:row>
      <xdr:rowOff>53645</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9494500" y="100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44772</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9310428" y="1016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124143</xdr:rowOff>
    </xdr:from>
    <xdr:to>
      <xdr:col>98</xdr:col>
      <xdr:colOff>38100</xdr:colOff>
      <xdr:row>59</xdr:row>
      <xdr:rowOff>54293</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18605500" y="100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45420</xdr:rowOff>
    </xdr:from>
    <xdr:ext cx="469744"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421428" y="1016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xmlns=""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xmlns=""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xmlns=""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126136</xdr:rowOff>
    </xdr:from>
    <xdr:to>
      <xdr:col>116</xdr:col>
      <xdr:colOff>63500</xdr:colOff>
      <xdr:row>75</xdr:row>
      <xdr:rowOff>150710</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1323300" y="12984886"/>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xmlns=""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150710</xdr:rowOff>
    </xdr:from>
    <xdr:to>
      <xdr:col>111</xdr:col>
      <xdr:colOff>177800</xdr:colOff>
      <xdr:row>75</xdr:row>
      <xdr:rowOff>169780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20434300" y="13009460"/>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169780</xdr:rowOff>
    </xdr:from>
    <xdr:to>
      <xdr:col>107</xdr:col>
      <xdr:colOff>50800</xdr:colOff>
      <xdr:row>76</xdr:row>
      <xdr:rowOff>34582</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9545300" y="1302853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141377</xdr:rowOff>
    </xdr:from>
    <xdr:to>
      <xdr:col>102</xdr:col>
      <xdr:colOff>114300</xdr:colOff>
      <xdr:row>76</xdr:row>
      <xdr:rowOff>34582</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656300" y="13000127"/>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75336</xdr:rowOff>
    </xdr:from>
    <xdr:to>
      <xdr:col>116</xdr:col>
      <xdr:colOff>114300</xdr:colOff>
      <xdr:row>76</xdr:row>
      <xdr:rowOff>5486</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2110700" y="129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98213</xdr:rowOff>
    </xdr:from>
    <xdr:ext cx="534377" cy="259045"/>
    <xdr:sp macro="" textlink="">
      <xdr:nvSpPr>
        <xdr:cNvPr id="880" name="繰出金該当値テキスト">
          <a:extLst>
            <a:ext uri="{FF2B5EF4-FFF2-40B4-BE49-F238E27FC236}">
              <a16:creationId xmlns:a16="http://schemas.microsoft.com/office/drawing/2014/main" xmlns="" id="{00000000-0008-0000-0600-000070030000}"/>
            </a:ext>
          </a:extLst>
        </xdr:cNvPr>
        <xdr:cNvSpPr txBox="1"/>
      </xdr:nvSpPr>
      <xdr:spPr>
        <a:xfrm>
          <a:off x="22212300" y="127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99911</xdr:rowOff>
    </xdr:from>
    <xdr:to>
      <xdr:col>112</xdr:col>
      <xdr:colOff>38100</xdr:colOff>
      <xdr:row>76</xdr:row>
      <xdr:rowOff>30060</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1272500" y="12958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46588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1056111" y="127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118980</xdr:rowOff>
    </xdr:from>
    <xdr:to>
      <xdr:col>107</xdr:col>
      <xdr:colOff>101600</xdr:colOff>
      <xdr:row>76</xdr:row>
      <xdr:rowOff>49130</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0383500" y="12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65657</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0167111" y="127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155232</xdr:rowOff>
    </xdr:from>
    <xdr:to>
      <xdr:col>102</xdr:col>
      <xdr:colOff>165100</xdr:colOff>
      <xdr:row>76</xdr:row>
      <xdr:rowOff>85382</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94945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76509</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9278111" y="13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90577</xdr:rowOff>
    </xdr:from>
    <xdr:to>
      <xdr:col>98</xdr:col>
      <xdr:colOff>38100</xdr:colOff>
      <xdr:row>76</xdr:row>
      <xdr:rowOff>20727</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18605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11853</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389111" y="130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91</xdr:row>
      <xdr:rowOff>8255</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5610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134620</xdr:rowOff>
    </xdr:from>
    <xdr:to>
      <xdr:col>98</xdr:col>
      <xdr:colOff>38100</xdr:colOff>
      <xdr:row>98</xdr:row>
      <xdr:rowOff>64770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55897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6857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128905</xdr:rowOff>
    </xdr:from>
    <xdr:to>
      <xdr:col>98</xdr:col>
      <xdr:colOff>38100</xdr:colOff>
      <xdr:row>91</xdr:row>
      <xdr:rowOff>59055</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5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89</xdr:row>
      <xdr:rowOff>75582</xdr:rowOff>
    </xdr:from>
    <xdr:ext cx="378565"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467017" y="1533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人件費の住民一人当たりのコストは、前年度から９，５７２円増加している。これは、退職手当や会計年度任用職員報酬（期末手当）の増加が主な要因である。</a:t>
          </a:r>
        </a:p>
        <a:p>
          <a:r>
            <a:rPr kumimoji="1" lang="ja-JP" altLang="en-US" sz="1300">
              <a:latin typeface="ＭＳ Ｐゴシック" panose="020B0600070205080204" pitchFamily="50" charset="-128"/>
              <a:ea typeface="ＭＳ Ｐゴシック" panose="020B0600070205080204" pitchFamily="50" charset="-128"/>
            </a:rPr>
            <a:t>扶助費の住民一人当たりのコストは、１４９，５２１円と類似団体と比較して高い数値となっている。これは、障害者福祉費の増加傾向が止まらないこと。また、独自施策である副食費の助成等の児童福祉や食の自立支援事業など生涯現役社会づくりに取り組んでいるためである。また、前年度から大幅に増加した要因は、子育て世帯への臨時特別給付金及び子育て世帯生活支援特別給付金等の新型コロナウイルス感染症対策支援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補助費等の住民一人当たりのコストは、６３，５１９円と類似団体平均値を下回った。前年対比の減少の要因は、特別定額給付金の減によるものである。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公債費の住民一人当たりのコストは、前年度から３，５２５円減少している。これは、繰上償還を今年度は実施しなかったことや計画的に地方債残高を減少させていることによるものである。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の住民一人当たりのコストは、前年度から５，４６０円増加している。これは、普通交付税に係る臨時財政対策債基金費分を積み立てたことや学校再編成に備えるための公共施設等整備基金への積立、将来の大量退職に備えるための退職手当基金への積立を行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24,164
111.01
13,702,940
13,220,380
442,758
7,402,147
9,421,799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35</xdr:row>
      <xdr:rowOff>32911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937976"/>
          <a:ext cx="8382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150804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37976"/>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150804</xdr:rowOff>
    </xdr:from>
    <xdr:to>
      <xdr:col>15</xdr:col>
      <xdr:colOff>50800</xdr:colOff>
      <xdr:row>35</xdr:row>
      <xdr:rowOff>4173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98010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4173</xdr:rowOff>
    </xdr:from>
    <xdr:to>
      <xdr:col>10</xdr:col>
      <xdr:colOff>114300</xdr:colOff>
      <xdr:row>35</xdr:row>
      <xdr:rowOff>63609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00492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153561</xdr:rowOff>
    </xdr:from>
    <xdr:to>
      <xdr:col>24</xdr:col>
      <xdr:colOff>114300</xdr:colOff>
      <xdr:row>35</xdr:row>
      <xdr:rowOff>83711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4988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4553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100004</xdr:rowOff>
    </xdr:from>
    <xdr:to>
      <xdr:col>15</xdr:col>
      <xdr:colOff>101600</xdr:colOff>
      <xdr:row>35</xdr:row>
      <xdr:rowOff>30154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46681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124823</xdr:rowOff>
    </xdr:from>
    <xdr:to>
      <xdr:col>10</xdr:col>
      <xdr:colOff>165100</xdr:colOff>
      <xdr:row>35</xdr:row>
      <xdr:rowOff>54973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71500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12809</xdr:rowOff>
    </xdr:from>
    <xdr:to>
      <xdr:col>6</xdr:col>
      <xdr:colOff>38100</xdr:colOff>
      <xdr:row>35</xdr:row>
      <xdr:rowOff>114409</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130936</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21956</xdr:rowOff>
    </xdr:from>
    <xdr:to>
      <xdr:col>24</xdr:col>
      <xdr:colOff>63500</xdr:colOff>
      <xdr:row>57</xdr:row>
      <xdr:rowOff>109106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3797300" y="9280256"/>
          <a:ext cx="838200" cy="6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21956</xdr:rowOff>
    </xdr:from>
    <xdr:to>
      <xdr:col>19</xdr:col>
      <xdr:colOff>177800</xdr:colOff>
      <xdr:row>58</xdr:row>
      <xdr:rowOff>62700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908300" y="9280256"/>
          <a:ext cx="889000" cy="7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62700</xdr:rowOff>
    </xdr:from>
    <xdr:to>
      <xdr:col>15</xdr:col>
      <xdr:colOff>50800</xdr:colOff>
      <xdr:row>59</xdr:row>
      <xdr:rowOff>39238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2019300" y="10006800"/>
          <a:ext cx="889000" cy="14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39238</xdr:rowOff>
    </xdr:from>
    <xdr:to>
      <xdr:col>10</xdr:col>
      <xdr:colOff>114300</xdr:colOff>
      <xdr:row>59</xdr:row>
      <xdr:rowOff>117442</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10154788"/>
          <a:ext cx="889000" cy="7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58306</xdr:rowOff>
    </xdr:from>
    <xdr:to>
      <xdr:col>24</xdr:col>
      <xdr:colOff>114300</xdr:colOff>
      <xdr:row>57</xdr:row>
      <xdr:rowOff>159906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4584700" y="98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36733</xdr:rowOff>
    </xdr:from>
    <xdr:ext cx="534377"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142606</xdr:rowOff>
    </xdr:from>
    <xdr:to>
      <xdr:col>20</xdr:col>
      <xdr:colOff>38100</xdr:colOff>
      <xdr:row>54</xdr:row>
      <xdr:rowOff>72756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3746500" y="92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63883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497795" y="9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11900</xdr:rowOff>
    </xdr:from>
    <xdr:to>
      <xdr:col>15</xdr:col>
      <xdr:colOff>101600</xdr:colOff>
      <xdr:row>58</xdr:row>
      <xdr:rowOff>113500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2857500" y="99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104627</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41111" y="100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159888</xdr:rowOff>
    </xdr:from>
    <xdr:to>
      <xdr:col>10</xdr:col>
      <xdr:colOff>165100</xdr:colOff>
      <xdr:row>59</xdr:row>
      <xdr:rowOff>90038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968500" y="101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81165</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52111" y="10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66642</xdr:rowOff>
    </xdr:from>
    <xdr:to>
      <xdr:col>6</xdr:col>
      <xdr:colOff>38100</xdr:colOff>
      <xdr:row>59</xdr:row>
      <xdr:rowOff>168242</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079500" y="101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159369</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63111" y="102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104757</xdr:rowOff>
    </xdr:from>
    <xdr:to>
      <xdr:col>24</xdr:col>
      <xdr:colOff>63500</xdr:colOff>
      <xdr:row>76</xdr:row>
      <xdr:rowOff>93011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792057"/>
          <a:ext cx="838200" cy="3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93011</xdr:rowOff>
    </xdr:from>
    <xdr:to>
      <xdr:col>19</xdr:col>
      <xdr:colOff>177800</xdr:colOff>
      <xdr:row>77</xdr:row>
      <xdr:rowOff>62629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123211"/>
          <a:ext cx="889000" cy="1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62629</xdr:rowOff>
    </xdr:from>
    <xdr:to>
      <xdr:col>15</xdr:col>
      <xdr:colOff>50800</xdr:colOff>
      <xdr:row>77</xdr:row>
      <xdr:rowOff>84499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264279"/>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42120</xdr:rowOff>
    </xdr:from>
    <xdr:to>
      <xdr:col>10</xdr:col>
      <xdr:colOff>114300</xdr:colOff>
      <xdr:row>77</xdr:row>
      <xdr:rowOff>84499</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a:off x="1130300" y="13243770"/>
          <a:ext cx="889000" cy="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53957</xdr:rowOff>
    </xdr:from>
    <xdr:to>
      <xdr:col>24</xdr:col>
      <xdr:colOff>114300</xdr:colOff>
      <xdr:row>74</xdr:row>
      <xdr:rowOff>155557</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7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76834</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59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42211</xdr:rowOff>
    </xdr:from>
    <xdr:to>
      <xdr:col>20</xdr:col>
      <xdr:colOff>38100</xdr:colOff>
      <xdr:row>76</xdr:row>
      <xdr:rowOff>143811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30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160338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84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11829</xdr:rowOff>
    </xdr:from>
    <xdr:to>
      <xdr:col>15</xdr:col>
      <xdr:colOff>101600</xdr:colOff>
      <xdr:row>77</xdr:row>
      <xdr:rowOff>113429</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32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129956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98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33699</xdr:rowOff>
    </xdr:from>
    <xdr:to>
      <xdr:col>10</xdr:col>
      <xdr:colOff>165100</xdr:colOff>
      <xdr:row>77</xdr:row>
      <xdr:rowOff>135299</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32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151826</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301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162770</xdr:rowOff>
    </xdr:from>
    <xdr:to>
      <xdr:col>6</xdr:col>
      <xdr:colOff>38100</xdr:colOff>
      <xdr:row>77</xdr:row>
      <xdr:rowOff>92920</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109448</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296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90576</xdr:rowOff>
    </xdr:from>
    <xdr:to>
      <xdr:col>24</xdr:col>
      <xdr:colOff>63500</xdr:colOff>
      <xdr:row>98</xdr:row>
      <xdr:rowOff>168060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892676"/>
          <a:ext cx="838200" cy="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69596</xdr:rowOff>
    </xdr:from>
    <xdr:to>
      <xdr:col>19</xdr:col>
      <xdr:colOff>177800</xdr:colOff>
      <xdr:row>98</xdr:row>
      <xdr:rowOff>168060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908300" y="16871696"/>
          <a:ext cx="889000" cy="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162268</xdr:rowOff>
    </xdr:from>
    <xdr:to>
      <xdr:col>15</xdr:col>
      <xdr:colOff>50800</xdr:colOff>
      <xdr:row>98</xdr:row>
      <xdr:rowOff>69596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792918"/>
          <a:ext cx="889000" cy="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162268</xdr:rowOff>
    </xdr:from>
    <xdr:to>
      <xdr:col>10</xdr:col>
      <xdr:colOff>114300</xdr:colOff>
      <xdr:row>98</xdr:row>
      <xdr:rowOff>101346</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792918"/>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39776</xdr:rowOff>
    </xdr:from>
    <xdr:to>
      <xdr:col>24</xdr:col>
      <xdr:colOff>114300</xdr:colOff>
      <xdr:row>98</xdr:row>
      <xdr:rowOff>141376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84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126153</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7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117260</xdr:rowOff>
    </xdr:from>
    <xdr:to>
      <xdr:col>20</xdr:col>
      <xdr:colOff>38100</xdr:colOff>
      <xdr:row>99</xdr:row>
      <xdr:rowOff>47410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9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38537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70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18796</xdr:rowOff>
    </xdr:from>
    <xdr:to>
      <xdr:col>15</xdr:col>
      <xdr:colOff>101600</xdr:colOff>
      <xdr:row>98</xdr:row>
      <xdr:rowOff>120396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111523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111468</xdr:rowOff>
    </xdr:from>
    <xdr:to>
      <xdr:col>10</xdr:col>
      <xdr:colOff>165100</xdr:colOff>
      <xdr:row>98</xdr:row>
      <xdr:rowOff>41618</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58145</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5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50546</xdr:rowOff>
    </xdr:from>
    <xdr:to>
      <xdr:col>6</xdr:col>
      <xdr:colOff>38100</xdr:colOff>
      <xdr:row>98</xdr:row>
      <xdr:rowOff>152146</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143273</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9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31344</xdr:rowOff>
    </xdr:from>
    <xdr:to>
      <xdr:col>55</xdr:col>
      <xdr:colOff>0</xdr:colOff>
      <xdr:row>38</xdr:row>
      <xdr:rowOff>45517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54644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74092</xdr:rowOff>
    </xdr:from>
    <xdr:to>
      <xdr:col>50</xdr:col>
      <xdr:colOff>114300</xdr:colOff>
      <xdr:row>38</xdr:row>
      <xdr:rowOff>45517</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417742"/>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55118</xdr:rowOff>
    </xdr:from>
    <xdr:to>
      <xdr:col>45</xdr:col>
      <xdr:colOff>177800</xdr:colOff>
      <xdr:row>37</xdr:row>
      <xdr:rowOff>74092</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39876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7341</xdr:rowOff>
    </xdr:from>
    <xdr:to>
      <xdr:col>41</xdr:col>
      <xdr:colOff>50800</xdr:colOff>
      <xdr:row>37</xdr:row>
      <xdr:rowOff>55118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35099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151993</xdr:rowOff>
    </xdr:from>
    <xdr:to>
      <xdr:col>55</xdr:col>
      <xdr:colOff>50800</xdr:colOff>
      <xdr:row>38</xdr:row>
      <xdr:rowOff>82144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66920</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4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166167</xdr:rowOff>
    </xdr:from>
    <xdr:to>
      <xdr:col>50</xdr:col>
      <xdr:colOff>165100</xdr:colOff>
      <xdr:row>38</xdr:row>
      <xdr:rowOff>96317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87444</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60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23292</xdr:rowOff>
    </xdr:from>
    <xdr:to>
      <xdr:col>46</xdr:col>
      <xdr:colOff>38100</xdr:colOff>
      <xdr:row>37</xdr:row>
      <xdr:rowOff>124892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141419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61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xdr:rowOff>
    </xdr:from>
    <xdr:to>
      <xdr:col>41</xdr:col>
      <xdr:colOff>101600</xdr:colOff>
      <xdr:row>37</xdr:row>
      <xdr:rowOff>105918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122445</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61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127991</xdr:rowOff>
    </xdr:from>
    <xdr:to>
      <xdr:col>36</xdr:col>
      <xdr:colOff>165100</xdr:colOff>
      <xdr:row>37</xdr:row>
      <xdr:rowOff>58141</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74668</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607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14884</xdr:rowOff>
    </xdr:from>
    <xdr:to>
      <xdr:col>55</xdr:col>
      <xdr:colOff>0</xdr:colOff>
      <xdr:row>56</xdr:row>
      <xdr:rowOff>2677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444634"/>
          <a:ext cx="838200" cy="15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5604</xdr:rowOff>
    </xdr:from>
    <xdr:to>
      <xdr:col>50</xdr:col>
      <xdr:colOff>114300</xdr:colOff>
      <xdr:row>56</xdr:row>
      <xdr:rowOff>2677</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435354"/>
          <a:ext cx="889000" cy="1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5604</xdr:rowOff>
    </xdr:from>
    <xdr:to>
      <xdr:col>45</xdr:col>
      <xdr:colOff>177800</xdr:colOff>
      <xdr:row>56</xdr:row>
      <xdr:rowOff>29287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435354"/>
          <a:ext cx="889000" cy="19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29287</xdr:rowOff>
    </xdr:from>
    <xdr:to>
      <xdr:col>41</xdr:col>
      <xdr:colOff>50800</xdr:colOff>
      <xdr:row>56</xdr:row>
      <xdr:rowOff>43368</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630487"/>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135534</xdr:rowOff>
    </xdr:from>
    <xdr:to>
      <xdr:col>55</xdr:col>
      <xdr:colOff>50800</xdr:colOff>
      <xdr:row>55</xdr:row>
      <xdr:rowOff>65684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158411</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2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123327</xdr:rowOff>
    </xdr:from>
    <xdr:to>
      <xdr:col>50</xdr:col>
      <xdr:colOff>165100</xdr:colOff>
      <xdr:row>56</xdr:row>
      <xdr:rowOff>53477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44604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64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126254</xdr:rowOff>
    </xdr:from>
    <xdr:to>
      <xdr:col>46</xdr:col>
      <xdr:colOff>38100</xdr:colOff>
      <xdr:row>55</xdr:row>
      <xdr:rowOff>56404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3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72931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1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149937</xdr:rowOff>
    </xdr:from>
    <xdr:to>
      <xdr:col>41</xdr:col>
      <xdr:colOff>101600</xdr:colOff>
      <xdr:row>56</xdr:row>
      <xdr:rowOff>80087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96614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3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164018</xdr:rowOff>
    </xdr:from>
    <xdr:to>
      <xdr:col>36</xdr:col>
      <xdr:colOff>165100</xdr:colOff>
      <xdr:row>56</xdr:row>
      <xdr:rowOff>94168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5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85295</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6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105204</xdr:rowOff>
    </xdr:from>
    <xdr:to>
      <xdr:col>55</xdr:col>
      <xdr:colOff>0</xdr:colOff>
      <xdr:row>77</xdr:row>
      <xdr:rowOff>31367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135404"/>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105204</xdr:rowOff>
    </xdr:from>
    <xdr:to>
      <xdr:col>50</xdr:col>
      <xdr:colOff>114300</xdr:colOff>
      <xdr:row>77</xdr:row>
      <xdr:rowOff>122396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135404"/>
          <a:ext cx="889000" cy="18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110576</xdr:rowOff>
    </xdr:from>
    <xdr:to>
      <xdr:col>45</xdr:col>
      <xdr:colOff>177800</xdr:colOff>
      <xdr:row>77</xdr:row>
      <xdr:rowOff>122396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312226"/>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168824</xdr:rowOff>
    </xdr:from>
    <xdr:to>
      <xdr:col>41</xdr:col>
      <xdr:colOff>50800</xdr:colOff>
      <xdr:row>77</xdr:row>
      <xdr:rowOff>110576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199024"/>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152017</xdr:rowOff>
    </xdr:from>
    <xdr:to>
      <xdr:col>55</xdr:col>
      <xdr:colOff>50800</xdr:colOff>
      <xdr:row>77</xdr:row>
      <xdr:rowOff>82167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130444</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1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54404</xdr:rowOff>
    </xdr:from>
    <xdr:to>
      <xdr:col>50</xdr:col>
      <xdr:colOff>165100</xdr:colOff>
      <xdr:row>76</xdr:row>
      <xdr:rowOff>156004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0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147131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71596</xdr:rowOff>
    </xdr:from>
    <xdr:to>
      <xdr:col>46</xdr:col>
      <xdr:colOff>38100</xdr:colOff>
      <xdr:row>78</xdr:row>
      <xdr:rowOff>1746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2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164323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36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59776</xdr:rowOff>
    </xdr:from>
    <xdr:to>
      <xdr:col>41</xdr:col>
      <xdr:colOff>101600</xdr:colOff>
      <xdr:row>77</xdr:row>
      <xdr:rowOff>161376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152503</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118024</xdr:rowOff>
    </xdr:from>
    <xdr:to>
      <xdr:col>36</xdr:col>
      <xdr:colOff>165100</xdr:colOff>
      <xdr:row>77</xdr:row>
      <xdr:rowOff>48174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1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39301</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2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3552</xdr:rowOff>
    </xdr:from>
    <xdr:to>
      <xdr:col>55</xdr:col>
      <xdr:colOff>0</xdr:colOff>
      <xdr:row>98</xdr:row>
      <xdr:rowOff>47313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9639300" y="16805652"/>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3552</xdr:rowOff>
    </xdr:from>
    <xdr:to>
      <xdr:col>50</xdr:col>
      <xdr:colOff>114300</xdr:colOff>
      <xdr:row>98</xdr:row>
      <xdr:rowOff>62581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8750300" y="16805652"/>
          <a:ext cx="8890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27212</xdr:rowOff>
    </xdr:from>
    <xdr:to>
      <xdr:col>45</xdr:col>
      <xdr:colOff>177800</xdr:colOff>
      <xdr:row>98</xdr:row>
      <xdr:rowOff>62581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829312"/>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2704</xdr:rowOff>
    </xdr:from>
    <xdr:to>
      <xdr:col>41</xdr:col>
      <xdr:colOff>50800</xdr:colOff>
      <xdr:row>98</xdr:row>
      <xdr:rowOff>27212</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6972300" y="16804804"/>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167963</xdr:rowOff>
    </xdr:from>
    <xdr:to>
      <xdr:col>55</xdr:col>
      <xdr:colOff>50800</xdr:colOff>
      <xdr:row>98</xdr:row>
      <xdr:rowOff>98113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7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82890</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7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124202</xdr:rowOff>
    </xdr:from>
    <xdr:to>
      <xdr:col>50</xdr:col>
      <xdr:colOff>165100</xdr:colOff>
      <xdr:row>98</xdr:row>
      <xdr:rowOff>54352</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7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45479</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8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11781</xdr:rowOff>
    </xdr:from>
    <xdr:to>
      <xdr:col>46</xdr:col>
      <xdr:colOff>38100</xdr:colOff>
      <xdr:row>98</xdr:row>
      <xdr:rowOff>113381</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104508</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9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147862</xdr:rowOff>
    </xdr:from>
    <xdr:to>
      <xdr:col>41</xdr:col>
      <xdr:colOff>101600</xdr:colOff>
      <xdr:row>98</xdr:row>
      <xdr:rowOff>78012</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7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69139</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68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123354</xdr:rowOff>
    </xdr:from>
    <xdr:to>
      <xdr:col>36</xdr:col>
      <xdr:colOff>165100</xdr:colOff>
      <xdr:row>98</xdr:row>
      <xdr:rowOff>53504</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7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44631</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8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69154</xdr:rowOff>
    </xdr:from>
    <xdr:to>
      <xdr:col>85</xdr:col>
      <xdr:colOff>127000</xdr:colOff>
      <xdr:row>36</xdr:row>
      <xdr:rowOff>137917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241354"/>
          <a:ext cx="8382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21148</xdr:rowOff>
    </xdr:from>
    <xdr:to>
      <xdr:col>81</xdr:col>
      <xdr:colOff>50800</xdr:colOff>
      <xdr:row>36</xdr:row>
      <xdr:rowOff>69154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5678998"/>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21148</xdr:rowOff>
    </xdr:from>
    <xdr:to>
      <xdr:col>76</xdr:col>
      <xdr:colOff>114300</xdr:colOff>
      <xdr:row>36</xdr:row>
      <xdr:rowOff>144409</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5678998"/>
          <a:ext cx="889000" cy="63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134351</xdr:rowOff>
    </xdr:from>
    <xdr:to>
      <xdr:col>71</xdr:col>
      <xdr:colOff>177800</xdr:colOff>
      <xdr:row>36</xdr:row>
      <xdr:rowOff>144409</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2814300" y="630655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87117</xdr:rowOff>
    </xdr:from>
    <xdr:to>
      <xdr:col>85</xdr:col>
      <xdr:colOff>177800</xdr:colOff>
      <xdr:row>37</xdr:row>
      <xdr:rowOff>17267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2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65544</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2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18354</xdr:rowOff>
    </xdr:from>
    <xdr:to>
      <xdr:col>81</xdr:col>
      <xdr:colOff>101600</xdr:colOff>
      <xdr:row>36</xdr:row>
      <xdr:rowOff>119954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1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111081</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2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141798</xdr:rowOff>
    </xdr:from>
    <xdr:to>
      <xdr:col>76</xdr:col>
      <xdr:colOff>165100</xdr:colOff>
      <xdr:row>33</xdr:row>
      <xdr:rowOff>71948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56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88475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4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93609</xdr:rowOff>
    </xdr:from>
    <xdr:to>
      <xdr:col>72</xdr:col>
      <xdr:colOff>38100</xdr:colOff>
      <xdr:row>37</xdr:row>
      <xdr:rowOff>23759</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2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14886</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3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83551</xdr:rowOff>
    </xdr:from>
    <xdr:to>
      <xdr:col>67</xdr:col>
      <xdr:colOff>101600</xdr:colOff>
      <xdr:row>37</xdr:row>
      <xdr:rowOff>13701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2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4828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3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90105</xdr:rowOff>
    </xdr:from>
    <xdr:to>
      <xdr:col>85</xdr:col>
      <xdr:colOff>127000</xdr:colOff>
      <xdr:row>58</xdr:row>
      <xdr:rowOff>166805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10034205"/>
          <a:ext cx="838200" cy="7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90105</xdr:rowOff>
    </xdr:from>
    <xdr:to>
      <xdr:col>81</xdr:col>
      <xdr:colOff>50800</xdr:colOff>
      <xdr:row>59</xdr:row>
      <xdr:rowOff>14362</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10034205"/>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14362</xdr:rowOff>
    </xdr:from>
    <xdr:to>
      <xdr:col>76</xdr:col>
      <xdr:colOff>114300</xdr:colOff>
      <xdr:row>59</xdr:row>
      <xdr:rowOff>40052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3703300" y="1012991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40052</xdr:rowOff>
    </xdr:from>
    <xdr:to>
      <xdr:col>71</xdr:col>
      <xdr:colOff>177800</xdr:colOff>
      <xdr:row>59</xdr:row>
      <xdr:rowOff>48337</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10155602"/>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116005</xdr:rowOff>
    </xdr:from>
    <xdr:to>
      <xdr:col>85</xdr:col>
      <xdr:colOff>177800</xdr:colOff>
      <xdr:row>59</xdr:row>
      <xdr:rowOff>46155</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100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30932</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97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39305</xdr:rowOff>
    </xdr:from>
    <xdr:to>
      <xdr:col>81</xdr:col>
      <xdr:colOff>101600</xdr:colOff>
      <xdr:row>58</xdr:row>
      <xdr:rowOff>140905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132032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100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135012</xdr:rowOff>
    </xdr:from>
    <xdr:to>
      <xdr:col>76</xdr:col>
      <xdr:colOff>165100</xdr:colOff>
      <xdr:row>59</xdr:row>
      <xdr:rowOff>65162</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100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56289</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101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160702</xdr:rowOff>
    </xdr:from>
    <xdr:to>
      <xdr:col>72</xdr:col>
      <xdr:colOff>38100</xdr:colOff>
      <xdr:row>59</xdr:row>
      <xdr:rowOff>90852</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101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81979</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101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168987</xdr:rowOff>
    </xdr:from>
    <xdr:to>
      <xdr:col>67</xdr:col>
      <xdr:colOff>101600</xdr:colOff>
      <xdr:row>59</xdr:row>
      <xdr:rowOff>99137</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101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90264</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102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25205</xdr:rowOff>
    </xdr:from>
    <xdr:to>
      <xdr:col>85</xdr:col>
      <xdr:colOff>127000</xdr:colOff>
      <xdr:row>79</xdr:row>
      <xdr:rowOff>79873</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3569755"/>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25205</xdr:rowOff>
    </xdr:from>
    <xdr:to>
      <xdr:col>81</xdr:col>
      <xdr:colOff>50800</xdr:colOff>
      <xdr:row>79</xdr:row>
      <xdr:rowOff>40880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4592300" y="1356975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6818</xdr:rowOff>
    </xdr:from>
    <xdr:to>
      <xdr:col>76</xdr:col>
      <xdr:colOff>114300</xdr:colOff>
      <xdr:row>79</xdr:row>
      <xdr:rowOff>40880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51368"/>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6818</xdr:rowOff>
    </xdr:from>
    <xdr:to>
      <xdr:col>71</xdr:col>
      <xdr:colOff>177800</xdr:colOff>
      <xdr:row>79</xdr:row>
      <xdr:rowOff>88396</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51368"/>
          <a:ext cx="8890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29073</xdr:rowOff>
    </xdr:from>
    <xdr:to>
      <xdr:col>85</xdr:col>
      <xdr:colOff>177800</xdr:colOff>
      <xdr:row>79</xdr:row>
      <xdr:rowOff>130673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5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115450</xdr:rowOff>
    </xdr:from>
    <xdr:ext cx="378565"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488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145855</xdr:rowOff>
    </xdr:from>
    <xdr:to>
      <xdr:col>81</xdr:col>
      <xdr:colOff>101600</xdr:colOff>
      <xdr:row>79</xdr:row>
      <xdr:rowOff>76005</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5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67132</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46428" y="136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161530</xdr:rowOff>
    </xdr:from>
    <xdr:to>
      <xdr:col>76</xdr:col>
      <xdr:colOff>165100</xdr:colOff>
      <xdr:row>79</xdr:row>
      <xdr:rowOff>91680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5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82807</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57428" y="1362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127468</xdr:rowOff>
    </xdr:from>
    <xdr:to>
      <xdr:col>72</xdr:col>
      <xdr:colOff>38100</xdr:colOff>
      <xdr:row>79</xdr:row>
      <xdr:rowOff>57618</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5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48745</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468428" y="1359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37596</xdr:rowOff>
    </xdr:from>
    <xdr:to>
      <xdr:col>67</xdr:col>
      <xdr:colOff>101600</xdr:colOff>
      <xdr:row>79</xdr:row>
      <xdr:rowOff>139196</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130323</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25017" y="13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77088</xdr:rowOff>
    </xdr:from>
    <xdr:to>
      <xdr:col>85</xdr:col>
      <xdr:colOff>127000</xdr:colOff>
      <xdr:row>95</xdr:row>
      <xdr:rowOff>121856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5481300" y="16364838"/>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77088</xdr:rowOff>
    </xdr:from>
    <xdr:to>
      <xdr:col>81</xdr:col>
      <xdr:colOff>50800</xdr:colOff>
      <xdr:row>95</xdr:row>
      <xdr:rowOff>137871</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4592300" y="16364838"/>
          <a:ext cx="889000" cy="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137871</xdr:rowOff>
    </xdr:from>
    <xdr:to>
      <xdr:col>76</xdr:col>
      <xdr:colOff>114300</xdr:colOff>
      <xdr:row>95</xdr:row>
      <xdr:rowOff>146989</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3703300" y="16425621"/>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146989</xdr:rowOff>
    </xdr:from>
    <xdr:to>
      <xdr:col>71</xdr:col>
      <xdr:colOff>177800</xdr:colOff>
      <xdr:row>95</xdr:row>
      <xdr:rowOff>147535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2814300" y="1643473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71056</xdr:rowOff>
    </xdr:from>
    <xdr:to>
      <xdr:col>85</xdr:col>
      <xdr:colOff>177800</xdr:colOff>
      <xdr:row>96</xdr:row>
      <xdr:rowOff>1206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6268700" y="16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49483</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63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26288</xdr:rowOff>
    </xdr:from>
    <xdr:to>
      <xdr:col>81</xdr:col>
      <xdr:colOff>101600</xdr:colOff>
      <xdr:row>95</xdr:row>
      <xdr:rowOff>127888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5430500" y="16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119015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64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87071</xdr:rowOff>
    </xdr:from>
    <xdr:to>
      <xdr:col>76</xdr:col>
      <xdr:colOff>165100</xdr:colOff>
      <xdr:row>96</xdr:row>
      <xdr:rowOff>17221</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4541500" y="16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8348</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64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96189</xdr:rowOff>
    </xdr:from>
    <xdr:to>
      <xdr:col>72</xdr:col>
      <xdr:colOff>38100</xdr:colOff>
      <xdr:row>96</xdr:row>
      <xdr:rowOff>26339</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3652500" y="163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17466</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64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96735</xdr:rowOff>
    </xdr:from>
    <xdr:to>
      <xdr:col>67</xdr:col>
      <xdr:colOff>101600</xdr:colOff>
      <xdr:row>96</xdr:row>
      <xdr:rowOff>26885</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2763500" y="163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18012</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64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xmlns=""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xmlns=""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xmlns=""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xmlns=""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8255</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8656300" y="8752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134620</xdr:rowOff>
    </xdr:from>
    <xdr:to>
      <xdr:col>98</xdr:col>
      <xdr:colOff>38100</xdr:colOff>
      <xdr:row>58</xdr:row>
      <xdr:rowOff>64770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18605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55897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xmlns=""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128905</xdr:rowOff>
    </xdr:from>
    <xdr:to>
      <xdr:col>98</xdr:col>
      <xdr:colOff>38100</xdr:colOff>
      <xdr:row>51</xdr:row>
      <xdr:rowOff>59055</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18605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49</xdr:row>
      <xdr:rowOff>75582</xdr:rowOff>
    </xdr:from>
    <xdr:ext cx="378565"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8467017" y="847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８６，５１５円となっており、前年度から７８，９３７円減少している。減少した主な要因は、特別定額給付金の減である。大型事業である庁舎耐震補強事業や市債管理基金積立金を実施したことにより増加があったものの特別定額給付金の影響が大きく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２２８，２１０円となっており、前年度から３０，４２１円増加している。増加した主な要因は、子育て世帯への臨時特別給付金及び非課税世帯に対する臨時特別給付金の増によるものである。また、障害福祉費に係る扶助費の増加が止まらない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衛生費は住民一人当たり、３９，８６８円となっており、前年度から６，１０１円増加している。増加した主な要因は、新型コロナウイルスワクチン接種事業の増によるものである。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農林水産業費は住民一人当たり、２７，９６０円となっており、前年度から６，９６６円増加している。増加した主な要因は、産地パワーアップ事業補助金の増によるものである。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商工費は住民一人当たり、１２，２３９円となっており、前年度から４，２７０円減少している。減少した主な要因は、新型コロナウイルス感染症関連費の減によるものである。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消防費は住民一人当たり、１７，５３９円となっており、前年度から１，５０４円減少している。減少した主な要因は、防災用備品及び防火水槽整備事業の減によるものである。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教育費は住民一人当たり、３９，５１０円となっており、前年度から７，０４６円減少している。減少した主な要因は、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スクール構想による小中全生徒への一人一台タブレット端末等の整備費の減によるものである。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財政調整基金残高は、平成３０年度以降は若干増加し今年度末残高は約１５．６億円となっている。これは、学校再編等、今後の大型事業に備えるためである。</a:t>
          </a:r>
        </a:p>
        <a:p>
          <a:r>
            <a:rPr kumimoji="1" lang="ja-JP" altLang="en-US" sz="1400">
              <a:latin typeface="ＭＳ ゴシック" pitchFamily="49" charset="-128"/>
              <a:ea typeface="ＭＳ ゴシック" pitchFamily="49" charset="-128"/>
            </a:rPr>
            <a:t>実質収支額は、普通交付税の増加などにより例年に比べて黒字額が大きくなっている。</a:t>
          </a:r>
        </a:p>
        <a:p>
          <a:r>
            <a:rPr kumimoji="1" lang="ja-JP" altLang="en-US" sz="1400">
              <a:latin typeface="ＭＳ ゴシック" pitchFamily="49" charset="-128"/>
              <a:ea typeface="ＭＳ ゴシック" pitchFamily="49" charset="-128"/>
            </a:rPr>
            <a:t>実質単年度収支も同様に例年に比べて黒字額が大きくなっている。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までは、住宅新築資金等貸付事業特別会計のみが赤字となっていたが、平成２７年度からは、国民健康保険事業特別会計も赤字となる年度が出ている。令和３年度の国民健康保険事業特別会計は赤字となっている。しかし、その他の会計は黒字であるため、連結実質赤字比率は発生していない。</a:t>
          </a:r>
        </a:p>
        <a:p>
          <a:r>
            <a:rPr kumimoji="1" lang="ja-JP" altLang="en-US" sz="1400">
              <a:latin typeface="ＭＳ ゴシック" pitchFamily="49" charset="-128"/>
              <a:ea typeface="ＭＳ ゴシック" pitchFamily="49" charset="-128"/>
            </a:rPr>
            <a:t>今後、住宅新築資金等貸付事業特別会計は黒字化が見込まれているものの、国民健康保険事業特別会計は一人当たりの医療給付費の増加や支出に見合った歳入（税収）が確保できていない状況のため今後も赤字となる見込みである。医療費適正化に向けた取り組みや保健事業の積極的な推進、交付金の適正な確保及び国保税率の見直しを行い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80</v>
      </c>
      <c r="C2" s="179"/>
      <c r="D2" s="180"/>
    </row>
    <row r="3" spans="1:119" ht="18.75" customHeight="1" thickBot="1">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13702940</v>
      </c>
      <c r="BO4" s="410"/>
      <c r="BP4" s="410"/>
      <c r="BQ4" s="410"/>
      <c r="BR4" s="410"/>
      <c r="BS4" s="410"/>
      <c r="BT4" s="410"/>
      <c r="BU4" s="411"/>
      <c r="BV4" s="409">
        <v>15053430</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2.2999999999999998</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13220380</v>
      </c>
      <c r="BO5" s="447"/>
      <c r="BP5" s="447"/>
      <c r="BQ5" s="447"/>
      <c r="BR5" s="447"/>
      <c r="BS5" s="447"/>
      <c r="BT5" s="447"/>
      <c r="BU5" s="448"/>
      <c r="BV5" s="446">
        <v>14867739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91.7</v>
      </c>
      <c r="CU5" s="444"/>
      <c r="CV5" s="444"/>
      <c r="CW5" s="444"/>
      <c r="CX5" s="444"/>
      <c r="CY5" s="444"/>
      <c r="CZ5" s="444"/>
      <c r="DA5" s="445"/>
      <c r="DB5" s="443">
        <v>96.7</v>
      </c>
      <c r="DC5" s="444"/>
      <c r="DD5" s="444"/>
      <c r="DE5" s="444"/>
      <c r="DF5" s="444"/>
      <c r="DG5" s="444"/>
      <c r="DH5" s="444"/>
      <c r="DI5" s="445"/>
    </row>
    <row r="6" spans="1:119" ht="18.75" customHeight="1">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482560</v>
      </c>
      <c r="BO6" s="447"/>
      <c r="BP6" s="447"/>
      <c r="BQ6" s="447"/>
      <c r="BR6" s="447"/>
      <c r="BS6" s="447"/>
      <c r="BT6" s="447"/>
      <c r="BU6" s="448"/>
      <c r="BV6" s="446">
        <v>185691</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95.4</v>
      </c>
      <c r="CU6" s="484"/>
      <c r="CV6" s="484"/>
      <c r="CW6" s="484"/>
      <c r="CX6" s="484"/>
      <c r="CY6" s="484"/>
      <c r="CZ6" s="484"/>
      <c r="DA6" s="485"/>
      <c r="DB6" s="483">
        <v>101</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39802</v>
      </c>
      <c r="BO7" s="447"/>
      <c r="BP7" s="447"/>
      <c r="BQ7" s="447"/>
      <c r="BR7" s="447"/>
      <c r="BS7" s="447"/>
      <c r="BT7" s="447"/>
      <c r="BU7" s="448"/>
      <c r="BV7" s="446">
        <v>24719</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7402147</v>
      </c>
      <c r="CU7" s="447"/>
      <c r="CV7" s="447"/>
      <c r="CW7" s="447"/>
      <c r="CX7" s="447"/>
      <c r="CY7" s="447"/>
      <c r="CZ7" s="447"/>
      <c r="DA7" s="448"/>
      <c r="DB7" s="446">
        <v>7126818</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442758</v>
      </c>
      <c r="BO8" s="447"/>
      <c r="BP8" s="447"/>
      <c r="BQ8" s="447"/>
      <c r="BR8" s="447"/>
      <c r="BS8" s="447"/>
      <c r="BT8" s="447"/>
      <c r="BU8" s="448"/>
      <c r="BV8" s="446">
        <v>160972</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0.54</v>
      </c>
      <c r="DC8" s="487"/>
      <c r="DD8" s="487"/>
      <c r="DE8" s="487"/>
      <c r="DF8" s="487"/>
      <c r="DG8" s="487"/>
      <c r="DH8" s="487"/>
      <c r="DI8" s="488"/>
    </row>
    <row r="9" spans="1:119" ht="18.75" customHeight="1" thickBot="1">
      <c r="A9" s="178"/>
      <c r="B9" s="440" t="s">
        <v>110</v>
      </c>
      <c r="C9" s="441"/>
      <c r="D9" s="441"/>
      <c r="E9" s="441"/>
      <c r="F9" s="441"/>
      <c r="G9" s="441"/>
      <c r="H9" s="441"/>
      <c r="I9" s="441"/>
      <c r="J9" s="441"/>
      <c r="K9" s="489"/>
      <c r="L9" s="490" t="s">
        <v>111</v>
      </c>
      <c r="M9" s="491"/>
      <c r="N9" s="491"/>
      <c r="O9" s="491"/>
      <c r="P9" s="491"/>
      <c r="Q9" s="492"/>
      <c r="R9" s="493">
        <v>24391</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281786</v>
      </c>
      <c r="BO9" s="447"/>
      <c r="BP9" s="447"/>
      <c r="BQ9" s="447"/>
      <c r="BR9" s="447"/>
      <c r="BS9" s="447"/>
      <c r="BT9" s="447"/>
      <c r="BU9" s="448"/>
      <c r="BV9" s="446">
        <v>38788</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14.5</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25940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1145</v>
      </c>
      <c r="BO10" s="447"/>
      <c r="BP10" s="447"/>
      <c r="BQ10" s="447"/>
      <c r="BR10" s="447"/>
      <c r="BS10" s="447"/>
      <c r="BT10" s="447"/>
      <c r="BU10" s="448"/>
      <c r="BV10" s="446">
        <v>1187</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748</v>
      </c>
      <c r="BO11" s="447"/>
      <c r="BP11" s="447"/>
      <c r="BQ11" s="447"/>
      <c r="BR11" s="447"/>
      <c r="BS11" s="447"/>
      <c r="BT11" s="447"/>
      <c r="BU11" s="448"/>
      <c r="BV11" s="446">
        <v>89208</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24493</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40000</v>
      </c>
      <c r="BO12" s="447"/>
      <c r="BP12" s="447"/>
      <c r="BQ12" s="447"/>
      <c r="BR12" s="447"/>
      <c r="BS12" s="447"/>
      <c r="BT12" s="447"/>
      <c r="BU12" s="448"/>
      <c r="BV12" s="446">
        <v>70000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24164</v>
      </c>
      <c r="S13" s="531"/>
      <c r="T13" s="531"/>
      <c r="U13" s="531"/>
      <c r="V13" s="532"/>
      <c r="W13" s="462" t="s">
        <v>140</v>
      </c>
      <c r="X13" s="463"/>
      <c r="Y13" s="463"/>
      <c r="Z13" s="463"/>
      <c r="AA13" s="463"/>
      <c r="AB13" s="453"/>
      <c r="AC13" s="497">
        <v>552</v>
      </c>
      <c r="AD13" s="498"/>
      <c r="AE13" s="498"/>
      <c r="AF13" s="498"/>
      <c r="AG13" s="540"/>
      <c r="AH13" s="497">
        <v>714</v>
      </c>
      <c r="AI13" s="498"/>
      <c r="AJ13" s="498"/>
      <c r="AK13" s="498"/>
      <c r="AL13" s="499"/>
      <c r="AM13" s="475" t="s">
        <v>141</v>
      </c>
      <c r="AN13" s="476"/>
      <c r="AO13" s="476"/>
      <c r="AP13" s="476"/>
      <c r="AQ13" s="476"/>
      <c r="AR13" s="476"/>
      <c r="AS13" s="476"/>
      <c r="AT13" s="477"/>
      <c r="AU13" s="478" t="s">
        <v>135</v>
      </c>
      <c r="AV13" s="479"/>
      <c r="AW13" s="479"/>
      <c r="AX13" s="479"/>
      <c r="AY13" s="480" t="s">
        <v>142</v>
      </c>
      <c r="AZ13" s="481"/>
      <c r="BA13" s="481"/>
      <c r="BB13" s="481"/>
      <c r="BC13" s="481"/>
      <c r="BD13" s="481"/>
      <c r="BE13" s="481"/>
      <c r="BF13" s="481"/>
      <c r="BG13" s="481"/>
      <c r="BH13" s="481"/>
      <c r="BI13" s="481"/>
      <c r="BJ13" s="481"/>
      <c r="BK13" s="481"/>
      <c r="BL13" s="481"/>
      <c r="BM13" s="482"/>
      <c r="BN13" s="446">
        <v>243679</v>
      </c>
      <c r="BO13" s="447"/>
      <c r="BP13" s="447"/>
      <c r="BQ13" s="447"/>
      <c r="BR13" s="447"/>
      <c r="BS13" s="447"/>
      <c r="BT13" s="447"/>
      <c r="BU13" s="448"/>
      <c r="BV13" s="446">
        <v>59183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9.4</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144</v>
      </c>
      <c r="M14" s="528"/>
      <c r="N14" s="528"/>
      <c r="O14" s="528"/>
      <c r="P14" s="528"/>
      <c r="Q14" s="529"/>
      <c r="R14" s="530">
        <v>24940</v>
      </c>
      <c r="S14" s="531"/>
      <c r="T14" s="531"/>
      <c r="U14" s="531"/>
      <c r="V14" s="532"/>
      <c r="W14" s="436"/>
      <c r="X14" s="437"/>
      <c r="Y14" s="437"/>
      <c r="Z14" s="437"/>
      <c r="AA14" s="437"/>
      <c r="AB14" s="426"/>
      <c r="AC14" s="533">
        <v>5.4</v>
      </c>
      <c r="AD14" s="534"/>
      <c r="AE14" s="534"/>
      <c r="AF14" s="534"/>
      <c r="AG14" s="535"/>
      <c r="AH14" s="533">
        <v>6.4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20.6</v>
      </c>
      <c r="CU14" s="545"/>
      <c r="CV14" s="545"/>
      <c r="CW14" s="545"/>
      <c r="CX14" s="545"/>
      <c r="CY14" s="545"/>
      <c r="CZ14" s="545"/>
      <c r="DA14" s="546"/>
      <c r="DB14" s="544">
        <v>36.200000000000003</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146</v>
      </c>
      <c r="N15" s="538"/>
      <c r="O15" s="538"/>
      <c r="P15" s="538"/>
      <c r="Q15" s="539"/>
      <c r="R15" s="530">
        <v>24594</v>
      </c>
      <c r="S15" s="531"/>
      <c r="T15" s="531"/>
      <c r="U15" s="531"/>
      <c r="V15" s="532"/>
      <c r="W15" s="462" t="s">
        <v>147</v>
      </c>
      <c r="X15" s="463"/>
      <c r="Y15" s="463"/>
      <c r="Z15" s="463"/>
      <c r="AA15" s="463"/>
      <c r="AB15" s="453"/>
      <c r="AC15" s="497">
        <v>3268</v>
      </c>
      <c r="AD15" s="498"/>
      <c r="AE15" s="498"/>
      <c r="AF15" s="498"/>
      <c r="AG15" s="540"/>
      <c r="AH15" s="497">
        <v>3565</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3164731</v>
      </c>
      <c r="BO15" s="410"/>
      <c r="BP15" s="410"/>
      <c r="BQ15" s="410"/>
      <c r="BR15" s="410"/>
      <c r="BS15" s="410"/>
      <c r="BT15" s="410"/>
      <c r="BU15" s="411"/>
      <c r="BV15" s="409">
        <v>3303998</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31.9</v>
      </c>
      <c r="AD16" s="534"/>
      <c r="AE16" s="534"/>
      <c r="AF16" s="534"/>
      <c r="AG16" s="535"/>
      <c r="AH16" s="533">
        <v>31.8</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6178476</v>
      </c>
      <c r="BO16" s="447"/>
      <c r="BP16" s="447"/>
      <c r="BQ16" s="447"/>
      <c r="BR16" s="447"/>
      <c r="BS16" s="447"/>
      <c r="BT16" s="447"/>
      <c r="BU16" s="448"/>
      <c r="BV16" s="446">
        <v>5951866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6438</v>
      </c>
      <c r="AD17" s="498"/>
      <c r="AE17" s="498"/>
      <c r="AF17" s="498"/>
      <c r="AG17" s="540"/>
      <c r="AH17" s="497">
        <v>6916</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3999185</v>
      </c>
      <c r="BO17" s="447"/>
      <c r="BP17" s="447"/>
      <c r="BQ17" s="447"/>
      <c r="BR17" s="447"/>
      <c r="BS17" s="447"/>
      <c r="BT17" s="447"/>
      <c r="BU17" s="448"/>
      <c r="BV17" s="446">
        <v>4190174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111.01</v>
      </c>
      <c r="M18" s="570"/>
      <c r="N18" s="570"/>
      <c r="O18" s="570"/>
      <c r="P18" s="570"/>
      <c r="Q18" s="570"/>
      <c r="R18" s="571"/>
      <c r="S18" s="571"/>
      <c r="T18" s="571"/>
      <c r="U18" s="571"/>
      <c r="V18" s="572"/>
      <c r="W18" s="464"/>
      <c r="X18" s="465"/>
      <c r="Y18" s="465"/>
      <c r="Z18" s="465"/>
      <c r="AA18" s="465"/>
      <c r="AB18" s="456"/>
      <c r="AC18" s="573">
        <v>62.8</v>
      </c>
      <c r="AD18" s="574"/>
      <c r="AE18" s="574"/>
      <c r="AF18" s="574"/>
      <c r="AG18" s="575"/>
      <c r="AH18" s="573">
        <v>61.8</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6869094</v>
      </c>
      <c r="BO18" s="447"/>
      <c r="BP18" s="447"/>
      <c r="BQ18" s="447"/>
      <c r="BR18" s="447"/>
      <c r="BS18" s="447"/>
      <c r="BT18" s="447"/>
      <c r="BU18" s="448"/>
      <c r="BV18" s="446">
        <v>6753847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220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8711380</v>
      </c>
      <c r="BO19" s="447"/>
      <c r="BP19" s="447"/>
      <c r="BQ19" s="447"/>
      <c r="BR19" s="447"/>
      <c r="BS19" s="447"/>
      <c r="BT19" s="447"/>
      <c r="BU19" s="448"/>
      <c r="BV19" s="446">
        <v>8457391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9910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9421799</v>
      </c>
      <c r="BO22" s="410"/>
      <c r="BP22" s="410"/>
      <c r="BQ22" s="410"/>
      <c r="BR22" s="410"/>
      <c r="BS22" s="410"/>
      <c r="BT22" s="410"/>
      <c r="BU22" s="411"/>
      <c r="BV22" s="409">
        <v>9704855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8922977</v>
      </c>
      <c r="BO23" s="447"/>
      <c r="BP23" s="447"/>
      <c r="BQ23" s="447"/>
      <c r="BR23" s="447"/>
      <c r="BS23" s="447"/>
      <c r="BT23" s="447"/>
      <c r="BU23" s="448"/>
      <c r="BV23" s="446">
        <v>9107372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8100</v>
      </c>
      <c r="R24" s="498"/>
      <c r="S24" s="498"/>
      <c r="T24" s="498"/>
      <c r="U24" s="498"/>
      <c r="V24" s="540"/>
      <c r="W24" s="592"/>
      <c r="X24" s="593"/>
      <c r="Y24" s="594"/>
      <c r="Z24" s="496" t="s">
        <v>172</v>
      </c>
      <c r="AA24" s="476"/>
      <c r="AB24" s="476"/>
      <c r="AC24" s="476"/>
      <c r="AD24" s="476"/>
      <c r="AE24" s="476"/>
      <c r="AF24" s="476"/>
      <c r="AG24" s="477"/>
      <c r="AH24" s="497">
        <v>195</v>
      </c>
      <c r="AI24" s="498"/>
      <c r="AJ24" s="498"/>
      <c r="AK24" s="498"/>
      <c r="AL24" s="540"/>
      <c r="AM24" s="497">
        <v>628680</v>
      </c>
      <c r="AN24" s="498"/>
      <c r="AO24" s="498"/>
      <c r="AP24" s="498"/>
      <c r="AQ24" s="498"/>
      <c r="AR24" s="540"/>
      <c r="AS24" s="497">
        <v>3224</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5329793</v>
      </c>
      <c r="BO24" s="447"/>
      <c r="BP24" s="447"/>
      <c r="BQ24" s="447"/>
      <c r="BR24" s="447"/>
      <c r="BS24" s="447"/>
      <c r="BT24" s="447"/>
      <c r="BU24" s="448"/>
      <c r="BV24" s="446">
        <v>5479399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1</v>
      </c>
      <c r="M25" s="498"/>
      <c r="N25" s="498"/>
      <c r="O25" s="498"/>
      <c r="P25" s="540"/>
      <c r="Q25" s="497">
        <v>6600</v>
      </c>
      <c r="R25" s="498"/>
      <c r="S25" s="498"/>
      <c r="T25" s="498"/>
      <c r="U25" s="498"/>
      <c r="V25" s="540"/>
      <c r="W25" s="592"/>
      <c r="X25" s="593"/>
      <c r="Y25" s="594"/>
      <c r="Z25" s="496" t="s">
        <v>175</v>
      </c>
      <c r="AA25" s="476"/>
      <c r="AB25" s="476"/>
      <c r="AC25" s="476"/>
      <c r="AD25" s="476"/>
      <c r="AE25" s="476"/>
      <c r="AF25" s="476"/>
      <c r="AG25" s="477"/>
      <c r="AH25" s="497" t="s">
        <v>138</v>
      </c>
      <c r="AI25" s="498"/>
      <c r="AJ25" s="498"/>
      <c r="AK25" s="498"/>
      <c r="AL25" s="540"/>
      <c r="AM25" s="497" t="s">
        <v>138</v>
      </c>
      <c r="AN25" s="498"/>
      <c r="AO25" s="498"/>
      <c r="AP25" s="498"/>
      <c r="AQ25" s="498"/>
      <c r="AR25" s="540"/>
      <c r="AS25" s="497" t="s">
        <v>138</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376945</v>
      </c>
      <c r="BO25" s="410"/>
      <c r="BP25" s="410"/>
      <c r="BQ25" s="410"/>
      <c r="BR25" s="410"/>
      <c r="BS25" s="410"/>
      <c r="BT25" s="410"/>
      <c r="BU25" s="411"/>
      <c r="BV25" s="409">
        <v>486698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177</v>
      </c>
      <c r="F26" s="476"/>
      <c r="G26" s="476"/>
      <c r="H26" s="476"/>
      <c r="I26" s="476"/>
      <c r="J26" s="476"/>
      <c r="K26" s="477"/>
      <c r="L26" s="497">
        <v>1</v>
      </c>
      <c r="M26" s="498"/>
      <c r="N26" s="498"/>
      <c r="O26" s="498"/>
      <c r="P26" s="540"/>
      <c r="Q26" s="497">
        <v>6040</v>
      </c>
      <c r="R26" s="498"/>
      <c r="S26" s="498"/>
      <c r="T26" s="498"/>
      <c r="U26" s="498"/>
      <c r="V26" s="540"/>
      <c r="W26" s="592"/>
      <c r="X26" s="593"/>
      <c r="Y26" s="594"/>
      <c r="Z26" s="496" t="s">
        <v>178</v>
      </c>
      <c r="AA26" s="598"/>
      <c r="AB26" s="598"/>
      <c r="AC26" s="598"/>
      <c r="AD26" s="598"/>
      <c r="AE26" s="598"/>
      <c r="AF26" s="598"/>
      <c r="AG26" s="599"/>
      <c r="AH26" s="497">
        <v>7</v>
      </c>
      <c r="AI26" s="498"/>
      <c r="AJ26" s="498"/>
      <c r="AK26" s="498"/>
      <c r="AL26" s="540"/>
      <c r="AM26" s="497">
        <v>26614</v>
      </c>
      <c r="AN26" s="498"/>
      <c r="AO26" s="498"/>
      <c r="AP26" s="498"/>
      <c r="AQ26" s="498"/>
      <c r="AR26" s="540"/>
      <c r="AS26" s="497">
        <v>3802</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180</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4000</v>
      </c>
      <c r="R27" s="498"/>
      <c r="S27" s="498"/>
      <c r="T27" s="498"/>
      <c r="U27" s="498"/>
      <c r="V27" s="540"/>
      <c r="W27" s="592"/>
      <c r="X27" s="593"/>
      <c r="Y27" s="594"/>
      <c r="Z27" s="496" t="s">
        <v>182</v>
      </c>
      <c r="AA27" s="476"/>
      <c r="AB27" s="476"/>
      <c r="AC27" s="476"/>
      <c r="AD27" s="476"/>
      <c r="AE27" s="476"/>
      <c r="AF27" s="476"/>
      <c r="AG27" s="477"/>
      <c r="AH27" s="497">
        <v>2</v>
      </c>
      <c r="AI27" s="498"/>
      <c r="AJ27" s="498"/>
      <c r="AK27" s="498"/>
      <c r="AL27" s="540"/>
      <c r="AM27" s="497" t="s">
        <v>183</v>
      </c>
      <c r="AN27" s="498"/>
      <c r="AO27" s="498"/>
      <c r="AP27" s="498"/>
      <c r="AQ27" s="498"/>
      <c r="AR27" s="540"/>
      <c r="AS27" s="497" t="s">
        <v>183</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276102</v>
      </c>
      <c r="BO27" s="566"/>
      <c r="BP27" s="566"/>
      <c r="BQ27" s="566"/>
      <c r="BR27" s="566"/>
      <c r="BS27" s="566"/>
      <c r="BT27" s="566"/>
      <c r="BU27" s="567"/>
      <c r="BV27" s="565">
        <v>276070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3600</v>
      </c>
      <c r="R28" s="498"/>
      <c r="S28" s="498"/>
      <c r="T28" s="498"/>
      <c r="U28" s="498"/>
      <c r="V28" s="540"/>
      <c r="W28" s="592"/>
      <c r="X28" s="593"/>
      <c r="Y28" s="594"/>
      <c r="Z28" s="496" t="s">
        <v>186</v>
      </c>
      <c r="AA28" s="476"/>
      <c r="AB28" s="476"/>
      <c r="AC28" s="476"/>
      <c r="AD28" s="476"/>
      <c r="AE28" s="476"/>
      <c r="AF28" s="476"/>
      <c r="AG28" s="477"/>
      <c r="AH28" s="497" t="s">
        <v>138</v>
      </c>
      <c r="AI28" s="498"/>
      <c r="AJ28" s="498"/>
      <c r="AK28" s="498"/>
      <c r="AL28" s="540"/>
      <c r="AM28" s="497" t="s">
        <v>138</v>
      </c>
      <c r="AN28" s="498"/>
      <c r="AO28" s="498"/>
      <c r="AP28" s="498"/>
      <c r="AQ28" s="498"/>
      <c r="AR28" s="540"/>
      <c r="AS28" s="497" t="s">
        <v>138</v>
      </c>
      <c r="AT28" s="498"/>
      <c r="AU28" s="498"/>
      <c r="AV28" s="498"/>
      <c r="AW28" s="498"/>
      <c r="AX28" s="499"/>
      <c r="AY28" s="600" t="s">
        <v>187</v>
      </c>
      <c r="AZ28" s="601"/>
      <c r="BA28" s="601"/>
      <c r="BB28" s="602"/>
      <c r="BC28" s="406" t="s">
        <v>47</v>
      </c>
      <c r="BD28" s="407"/>
      <c r="BE28" s="407"/>
      <c r="BF28" s="407"/>
      <c r="BG28" s="407"/>
      <c r="BH28" s="407"/>
      <c r="BI28" s="407"/>
      <c r="BJ28" s="407"/>
      <c r="BK28" s="407"/>
      <c r="BL28" s="407"/>
      <c r="BM28" s="408"/>
      <c r="BN28" s="409">
        <v>1563357</v>
      </c>
      <c r="BO28" s="410"/>
      <c r="BP28" s="410"/>
      <c r="BQ28" s="410"/>
      <c r="BR28" s="410"/>
      <c r="BS28" s="410"/>
      <c r="BT28" s="410"/>
      <c r="BU28" s="411"/>
      <c r="BV28" s="409">
        <v>1512212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11</v>
      </c>
      <c r="M29" s="498"/>
      <c r="N29" s="498"/>
      <c r="O29" s="498"/>
      <c r="P29" s="540"/>
      <c r="Q29" s="497">
        <v>3300</v>
      </c>
      <c r="R29" s="498"/>
      <c r="S29" s="498"/>
      <c r="T29" s="498"/>
      <c r="U29" s="498"/>
      <c r="V29" s="540"/>
      <c r="W29" s="595"/>
      <c r="X29" s="596"/>
      <c r="Y29" s="597"/>
      <c r="Z29" s="496" t="s">
        <v>189</v>
      </c>
      <c r="AA29" s="476"/>
      <c r="AB29" s="476"/>
      <c r="AC29" s="476"/>
      <c r="AD29" s="476"/>
      <c r="AE29" s="476"/>
      <c r="AF29" s="476"/>
      <c r="AG29" s="477"/>
      <c r="AH29" s="497">
        <v>197</v>
      </c>
      <c r="AI29" s="498"/>
      <c r="AJ29" s="498"/>
      <c r="AK29" s="498"/>
      <c r="AL29" s="540"/>
      <c r="AM29" s="497">
        <v>635640</v>
      </c>
      <c r="AN29" s="498"/>
      <c r="AO29" s="498"/>
      <c r="AP29" s="498"/>
      <c r="AQ29" s="498"/>
      <c r="AR29" s="540"/>
      <c r="AS29" s="497">
        <v>3227</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474894</v>
      </c>
      <c r="BO29" s="447"/>
      <c r="BP29" s="447"/>
      <c r="BQ29" s="447"/>
      <c r="BR29" s="447"/>
      <c r="BS29" s="447"/>
      <c r="BT29" s="447"/>
      <c r="BU29" s="448"/>
      <c r="BV29" s="446">
        <v>366918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97.7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1183039</v>
      </c>
      <c r="BO30" s="566"/>
      <c r="BP30" s="566"/>
      <c r="BQ30" s="566"/>
      <c r="BR30" s="566"/>
      <c r="BS30" s="566"/>
      <c r="BT30" s="566"/>
      <c r="BU30" s="567"/>
      <c r="BV30" s="565">
        <v>990702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200</v>
      </c>
      <c r="AN33" s="470"/>
      <c r="AO33" s="435" t="s">
        <v>199</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198</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IF('各会計、関係団体の財政状況及び健全化判断比率'!B33="","",'各会計、関係団体の財政状況及び健全化判断比率'!B33)</f>
        <v>工業用地造成事業特別会計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上毛町外一市一町矢方池土木組合（一般会計）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21</v>
      </c>
      <c r="CP34" s="636"/>
      <c r="CQ34" s="637" t="str">
        <f>IF('各会計、関係団体の財政状況及び健全化判断比率'!BS7="","",'各会計、関係団体の財政状況及び健全化判断比率'!BS7)</f>
        <v>ぶぜん街づくり会社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後期高齢者医療事業特別会計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IF('各会計、関係団体の財政状況及び健全化判断比率'!B31="","",'各会計、関係団体の財政状況及び健全化判断比率'!B31)</f>
        <v>東部地区工業用水道事業会計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吉富町外一市中学校組合（一般会計）</v>
      </c>
      <c r="BZ35" s="637"/>
      <c r="CA35" s="637"/>
      <c r="CB35" s="637"/>
      <c r="CC35" s="637"/>
      <c r="CD35" s="637"/>
      <c r="CE35" s="637"/>
      <c r="CF35" s="637"/>
      <c r="CG35" s="637"/>
      <c r="CH35" s="637"/>
      <c r="CI35" s="637"/>
      <c r="CJ35" s="637"/>
      <c r="CK35" s="637"/>
      <c r="CL35" s="637"/>
      <c r="CM35" s="637"/>
      <c r="CN35" s="178"/>
      <c r="CO35" s="636">
        <f t="shared" ref="CO35:CO43" si="3">IF(CQ35="","",CO34+1)</f>
        <v>22</v>
      </c>
      <c r="CP35" s="636"/>
      <c r="CQ35" s="637" t="str">
        <f>IF('各会計、関係団体の財政状況及び健全化判断比率'!BS8="","",'各会計、関係団体の財政状況及び健全化判断比率'!BS8)</f>
        <v>豊前市土地開発公社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〇</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市営駐車場事業特別会計</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IF('各会計、関係団体の財政状況及び健全化判断比率'!B32="","",'各会計、関係団体の財政状況及び健全化判断比率'!B32)</f>
        <v>公共下水道事業会計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福岡県市町村消防団員等公務災害補償組合（一般会計）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f>IF(E37="","",C36+1)</f>
        <v>4</v>
      </c>
      <c r="D37" s="636"/>
      <c r="E37" s="637" t="str">
        <f>IF('各会計、関係団体の財政状況及び健全化判断比率'!B10="","",'各会計、関係団体の財政状況及び健全化判断比率'!B10)</f>
        <v>バス事業特別会計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豊前市外二町財産組合（一般会計）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京築広域市町村圏事務組合（一般会計）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京築広域市町村圏事務組合（広域圏消防特別会計）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豊前市外二町清掃施設組合（一般会計）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福岡県自治振興組合（一般会計）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福岡県自治振興組合（公文書館事業特別会計）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20</v>
      </c>
      <c r="BX43" s="636"/>
      <c r="BY43" s="637" t="str">
        <f>IF('各会計、関係団体の財政状況及び健全化判断比率'!B77="","",'各会計、関係団体の財政状況及び健全化判断比率'!B77)</f>
        <v>福岡県介護保険広域連合（一般会計）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610</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8"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215" t="s">
        <v>516</v>
      </c>
      <c r="D34" s="1215"/>
      <c r="E34" s="1216"/>
      <c r="F34" s="32">
        <v>0.45</v>
      </c>
      <c r="G34" s="33" t="s">
        <v>517</v>
      </c>
      <c r="H34" s="33">
        <v>0.52</v>
      </c>
      <c r="I34" s="33" t="s">
        <v>518</v>
      </c>
      <c r="J34" s="34" t="s">
        <v>519</v>
      </c>
      <c r="K34" s="22"/>
      <c r="L34" s="22"/>
      <c r="M34" s="22"/>
      <c r="N34" s="22"/>
      <c r="O34" s="22"/>
      <c r="P34" s="22"/>
    </row>
    <row r="35" spans="1:16" ht="39" customHeight="1">
      <c r="A35" s="22"/>
      <c r="B35" s="35"/>
      <c r="C35" s="1209" t="s">
        <v>520</v>
      </c>
      <c r="D35" s="1210"/>
      <c r="E35" s="1211"/>
      <c r="F35" s="36" t="s">
        <v>521</v>
      </c>
      <c r="G35" s="37" t="s">
        <v>522</v>
      </c>
      <c r="H35" s="37" t="s">
        <v>523</v>
      </c>
      <c r="I35" s="37" t="s">
        <v>524</v>
      </c>
      <c r="J35" s="38" t="s">
        <v>525</v>
      </c>
      <c r="K35" s="22"/>
      <c r="L35" s="22"/>
      <c r="M35" s="22"/>
      <c r="N35" s="22"/>
      <c r="O35" s="22"/>
      <c r="P35" s="22"/>
    </row>
    <row r="36" spans="1:16" ht="39" customHeight="1">
      <c r="A36" s="22"/>
      <c r="B36" s="35"/>
      <c r="C36" s="1209" t="s">
        <v>526</v>
      </c>
      <c r="D36" s="1210"/>
      <c r="E36" s="1211"/>
      <c r="F36" s="36">
        <v>0.88</v>
      </c>
      <c r="G36" s="37">
        <v>2.34</v>
      </c>
      <c r="H36" s="37">
        <v>1.83</v>
      </c>
      <c r="I36" s="37">
        <v>2.2799999999999998</v>
      </c>
      <c r="J36" s="38">
        <v>5.98</v>
      </c>
      <c r="K36" s="22"/>
      <c r="L36" s="22"/>
      <c r="M36" s="22"/>
      <c r="N36" s="22"/>
      <c r="O36" s="22"/>
      <c r="P36" s="22"/>
    </row>
    <row r="37" spans="1:16" ht="39" customHeight="1">
      <c r="A37" s="22"/>
      <c r="B37" s="35"/>
      <c r="C37" s="1209" t="s">
        <v>527</v>
      </c>
      <c r="D37" s="1210"/>
      <c r="E37" s="1211"/>
      <c r="F37" s="36">
        <v>5.62</v>
      </c>
      <c r="G37" s="37">
        <v>5.82</v>
      </c>
      <c r="H37" s="37">
        <v>6.3</v>
      </c>
      <c r="I37" s="37">
        <v>5.79</v>
      </c>
      <c r="J37" s="38">
        <v>5.38</v>
      </c>
      <c r="K37" s="22"/>
      <c r="L37" s="22"/>
      <c r="M37" s="22"/>
      <c r="N37" s="22"/>
      <c r="O37" s="22"/>
      <c r="P37" s="22"/>
    </row>
    <row r="38" spans="1:16" ht="39" customHeight="1">
      <c r="A38" s="22"/>
      <c r="B38" s="35"/>
      <c r="C38" s="1209" t="s">
        <v>528</v>
      </c>
      <c r="D38" s="1210"/>
      <c r="E38" s="1211"/>
      <c r="F38" s="36">
        <v>1.97</v>
      </c>
      <c r="G38" s="37">
        <v>1.64</v>
      </c>
      <c r="H38" s="37">
        <v>3.12</v>
      </c>
      <c r="I38" s="37">
        <v>2.7</v>
      </c>
      <c r="J38" s="38">
        <v>2.42</v>
      </c>
      <c r="K38" s="22"/>
      <c r="L38" s="22"/>
      <c r="M38" s="22"/>
      <c r="N38" s="22"/>
      <c r="O38" s="22"/>
      <c r="P38" s="22"/>
    </row>
    <row r="39" spans="1:16" ht="39" customHeight="1">
      <c r="A39" s="22"/>
      <c r="B39" s="35"/>
      <c r="C39" s="1209" t="s">
        <v>529</v>
      </c>
      <c r="D39" s="1210"/>
      <c r="E39" s="1211"/>
      <c r="F39" s="36">
        <v>1.02</v>
      </c>
      <c r="G39" s="37">
        <v>1.25</v>
      </c>
      <c r="H39" s="37">
        <v>1.3</v>
      </c>
      <c r="I39" s="37">
        <v>1.32</v>
      </c>
      <c r="J39" s="38">
        <v>1.33</v>
      </c>
      <c r="K39" s="22"/>
      <c r="L39" s="22"/>
      <c r="M39" s="22"/>
      <c r="N39" s="22"/>
      <c r="O39" s="22"/>
      <c r="P39" s="22"/>
    </row>
    <row r="40" spans="1:16" ht="39" customHeight="1">
      <c r="A40" s="22"/>
      <c r="B40" s="35"/>
      <c r="C40" s="1209" t="s">
        <v>530</v>
      </c>
      <c r="D40" s="1210"/>
      <c r="E40" s="1211"/>
      <c r="F40" s="36">
        <v>0.23</v>
      </c>
      <c r="G40" s="37">
        <v>0.23</v>
      </c>
      <c r="H40" s="37">
        <v>0.25</v>
      </c>
      <c r="I40" s="37">
        <v>0.22</v>
      </c>
      <c r="J40" s="38">
        <v>0.22</v>
      </c>
      <c r="K40" s="22"/>
      <c r="L40" s="22"/>
      <c r="M40" s="22"/>
      <c r="N40" s="22"/>
      <c r="O40" s="22"/>
      <c r="P40" s="22"/>
    </row>
    <row r="41" spans="1:16" ht="39" customHeight="1">
      <c r="A41" s="22"/>
      <c r="B41" s="35"/>
      <c r="C41" s="1209" t="s">
        <v>531</v>
      </c>
      <c r="D41" s="1210"/>
      <c r="E41" s="1211"/>
      <c r="F41" s="36">
        <v>0.03</v>
      </c>
      <c r="G41" s="37">
        <v>7.0000000000000007E-2</v>
      </c>
      <c r="H41" s="37">
        <v>0</v>
      </c>
      <c r="I41" s="37">
        <v>0</v>
      </c>
      <c r="J41" s="38">
        <v>0</v>
      </c>
      <c r="K41" s="22"/>
      <c r="L41" s="22"/>
      <c r="M41" s="22"/>
      <c r="N41" s="22"/>
      <c r="O41" s="22"/>
      <c r="P41" s="22"/>
    </row>
    <row r="42" spans="1:16" ht="39" customHeight="1">
      <c r="A42" s="22"/>
      <c r="B42" s="39"/>
      <c r="C42" s="1209" t="s">
        <v>532</v>
      </c>
      <c r="D42" s="1210"/>
      <c r="E42" s="1211"/>
      <c r="F42" s="36" t="s">
        <v>469</v>
      </c>
      <c r="G42" s="37" t="s">
        <v>469</v>
      </c>
      <c r="H42" s="37" t="s">
        <v>469</v>
      </c>
      <c r="I42" s="37" t="s">
        <v>469</v>
      </c>
      <c r="J42" s="38" t="s">
        <v>469</v>
      </c>
      <c r="K42" s="22"/>
      <c r="L42" s="22"/>
      <c r="M42" s="22"/>
      <c r="N42" s="22"/>
      <c r="O42" s="22"/>
      <c r="P42" s="22"/>
    </row>
    <row r="43" spans="1:16" ht="39" customHeight="1" thickBot="1">
      <c r="A43" s="22"/>
      <c r="B43" s="40"/>
      <c r="C43" s="1212" t="s">
        <v>533</v>
      </c>
      <c r="D43" s="1213"/>
      <c r="E43" s="121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u2RMtlhWLbpgLvz3FC244Zla9b+BWRlweNxBq7/NCNMD9Xmqd2N0h9bTjrx18dzdY8bDVZ8pi6WzR64OgmHZQ==" saltValue="Q35eBt9IboNSptBfvzaV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6"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217" t="s">
        <v>10</v>
      </c>
      <c r="C45" s="1218"/>
      <c r="D45" s="58"/>
      <c r="E45" s="1223" t="s">
        <v>11</v>
      </c>
      <c r="F45" s="1223"/>
      <c r="G45" s="1223"/>
      <c r="H45" s="1223"/>
      <c r="I45" s="1223"/>
      <c r="J45" s="1224"/>
      <c r="K45" s="59">
        <v>1165</v>
      </c>
      <c r="L45" s="60">
        <v>1178</v>
      </c>
      <c r="M45" s="60">
        <v>1176</v>
      </c>
      <c r="N45" s="60">
        <v>1193</v>
      </c>
      <c r="O45" s="61">
        <v>1173</v>
      </c>
      <c r="P45" s="48"/>
      <c r="Q45" s="48"/>
      <c r="R45" s="48"/>
      <c r="S45" s="48"/>
      <c r="T45" s="48"/>
      <c r="U45" s="48"/>
    </row>
    <row r="46" spans="1:21" ht="30.75" customHeight="1">
      <c r="A46" s="48"/>
      <c r="B46" s="1219"/>
      <c r="C46" s="1220"/>
      <c r="D46" s="62"/>
      <c r="E46" s="1225" t="s">
        <v>12</v>
      </c>
      <c r="F46" s="1225"/>
      <c r="G46" s="1225"/>
      <c r="H46" s="1225"/>
      <c r="I46" s="1225"/>
      <c r="J46" s="1226"/>
      <c r="K46" s="63" t="s">
        <v>469</v>
      </c>
      <c r="L46" s="64" t="s">
        <v>469</v>
      </c>
      <c r="M46" s="64" t="s">
        <v>469</v>
      </c>
      <c r="N46" s="64" t="s">
        <v>469</v>
      </c>
      <c r="O46" s="65" t="s">
        <v>469</v>
      </c>
      <c r="P46" s="48"/>
      <c r="Q46" s="48"/>
      <c r="R46" s="48"/>
      <c r="S46" s="48"/>
      <c r="T46" s="48"/>
      <c r="U46" s="48"/>
    </row>
    <row r="47" spans="1:21" ht="30.75" customHeight="1">
      <c r="A47" s="48"/>
      <c r="B47" s="1219"/>
      <c r="C47" s="1220"/>
      <c r="D47" s="62"/>
      <c r="E47" s="1225" t="s">
        <v>13</v>
      </c>
      <c r="F47" s="1225"/>
      <c r="G47" s="1225"/>
      <c r="H47" s="1225"/>
      <c r="I47" s="1225"/>
      <c r="J47" s="1226"/>
      <c r="K47" s="63" t="s">
        <v>469</v>
      </c>
      <c r="L47" s="64" t="s">
        <v>469</v>
      </c>
      <c r="M47" s="64" t="s">
        <v>469</v>
      </c>
      <c r="N47" s="64" t="s">
        <v>469</v>
      </c>
      <c r="O47" s="65" t="s">
        <v>469</v>
      </c>
      <c r="P47" s="48"/>
      <c r="Q47" s="48"/>
      <c r="R47" s="48"/>
      <c r="S47" s="48"/>
      <c r="T47" s="48"/>
      <c r="U47" s="48"/>
    </row>
    <row r="48" spans="1:21" ht="30.75" customHeight="1">
      <c r="A48" s="48"/>
      <c r="B48" s="1219"/>
      <c r="C48" s="1220"/>
      <c r="D48" s="62"/>
      <c r="E48" s="1225" t="s">
        <v>14</v>
      </c>
      <c r="F48" s="1225"/>
      <c r="G48" s="1225"/>
      <c r="H48" s="1225"/>
      <c r="I48" s="1225"/>
      <c r="J48" s="1226"/>
      <c r="K48" s="63">
        <v>403</v>
      </c>
      <c r="L48" s="64">
        <v>286</v>
      </c>
      <c r="M48" s="64">
        <v>261</v>
      </c>
      <c r="N48" s="64">
        <v>261</v>
      </c>
      <c r="O48" s="65">
        <v>257</v>
      </c>
      <c r="P48" s="48"/>
      <c r="Q48" s="48"/>
      <c r="R48" s="48"/>
      <c r="S48" s="48"/>
      <c r="T48" s="48"/>
      <c r="U48" s="48"/>
    </row>
    <row r="49" spans="1:21" ht="30.75" customHeight="1">
      <c r="A49" s="48"/>
      <c r="B49" s="1219"/>
      <c r="C49" s="1220"/>
      <c r="D49" s="62"/>
      <c r="E49" s="1225" t="s">
        <v>15</v>
      </c>
      <c r="F49" s="1225"/>
      <c r="G49" s="1225"/>
      <c r="H49" s="1225"/>
      <c r="I49" s="1225"/>
      <c r="J49" s="1226"/>
      <c r="K49" s="63" t="s">
        <v>469</v>
      </c>
      <c r="L49" s="64" t="s">
        <v>469</v>
      </c>
      <c r="M49" s="64" t="s">
        <v>469</v>
      </c>
      <c r="N49" s="64" t="s">
        <v>469</v>
      </c>
      <c r="O49" s="65" t="s">
        <v>469</v>
      </c>
      <c r="P49" s="48"/>
      <c r="Q49" s="48"/>
      <c r="R49" s="48"/>
      <c r="S49" s="48"/>
      <c r="T49" s="48"/>
      <c r="U49" s="48"/>
    </row>
    <row r="50" spans="1:21" ht="30.75" customHeight="1">
      <c r="A50" s="48"/>
      <c r="B50" s="1219"/>
      <c r="C50" s="1220"/>
      <c r="D50" s="62"/>
      <c r="E50" s="1225" t="s">
        <v>16</v>
      </c>
      <c r="F50" s="1225"/>
      <c r="G50" s="1225"/>
      <c r="H50" s="1225"/>
      <c r="I50" s="1225"/>
      <c r="J50" s="1226"/>
      <c r="K50" s="63">
        <v>114</v>
      </c>
      <c r="L50" s="64">
        <v>88</v>
      </c>
      <c r="M50" s="64">
        <v>90</v>
      </c>
      <c r="N50" s="64">
        <v>84</v>
      </c>
      <c r="O50" s="65">
        <v>72</v>
      </c>
      <c r="P50" s="48"/>
      <c r="Q50" s="48"/>
      <c r="R50" s="48"/>
      <c r="S50" s="48"/>
      <c r="T50" s="48"/>
      <c r="U50" s="48"/>
    </row>
    <row r="51" spans="1:21" ht="30.75" customHeight="1">
      <c r="A51" s="48"/>
      <c r="B51" s="1221"/>
      <c r="C51" s="1222"/>
      <c r="D51" s="66"/>
      <c r="E51" s="1225" t="s">
        <v>17</v>
      </c>
      <c r="F51" s="1225"/>
      <c r="G51" s="1225"/>
      <c r="H51" s="1225"/>
      <c r="I51" s="1225"/>
      <c r="J51" s="1226"/>
      <c r="K51" s="63" t="s">
        <v>469</v>
      </c>
      <c r="L51" s="64" t="s">
        <v>469</v>
      </c>
      <c r="M51" s="64" t="s">
        <v>469</v>
      </c>
      <c r="N51" s="64" t="s">
        <v>469</v>
      </c>
      <c r="O51" s="65" t="s">
        <v>469</v>
      </c>
      <c r="P51" s="48"/>
      <c r="Q51" s="48"/>
      <c r="R51" s="48"/>
      <c r="S51" s="48"/>
      <c r="T51" s="48"/>
      <c r="U51" s="48"/>
    </row>
    <row r="52" spans="1:21" ht="30.75" customHeight="1">
      <c r="A52" s="48"/>
      <c r="B52" s="1227" t="s">
        <v>18</v>
      </c>
      <c r="C52" s="1228"/>
      <c r="D52" s="66"/>
      <c r="E52" s="1225" t="s">
        <v>19</v>
      </c>
      <c r="F52" s="1225"/>
      <c r="G52" s="1225"/>
      <c r="H52" s="1225"/>
      <c r="I52" s="1225"/>
      <c r="J52" s="1226"/>
      <c r="K52" s="63">
        <v>976</v>
      </c>
      <c r="L52" s="64">
        <v>976</v>
      </c>
      <c r="M52" s="64">
        <v>975</v>
      </c>
      <c r="N52" s="64">
        <v>948</v>
      </c>
      <c r="O52" s="65">
        <v>927</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706</v>
      </c>
      <c r="L53" s="69">
        <v>576</v>
      </c>
      <c r="M53" s="69">
        <v>552</v>
      </c>
      <c r="N53" s="69">
        <v>590</v>
      </c>
      <c r="O53" s="70">
        <v>575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534</v>
      </c>
      <c r="P55" s="48"/>
      <c r="Q55" s="48"/>
      <c r="R55" s="48"/>
      <c r="S55" s="48"/>
      <c r="T55" s="48"/>
      <c r="U55" s="48"/>
    </row>
    <row r="56" spans="1:21" ht="31.5" customHeight="1" thickBot="1">
      <c r="A56" s="48"/>
      <c r="B56" s="76"/>
      <c r="C56" s="77"/>
      <c r="D56" s="77"/>
      <c r="E56" s="78"/>
      <c r="F56" s="78"/>
      <c r="G56" s="78"/>
      <c r="H56" s="78"/>
      <c r="I56" s="78"/>
      <c r="J56" s="79" t="s">
        <v>2</v>
      </c>
      <c r="K56" s="80" t="s">
        <v>535</v>
      </c>
      <c r="L56" s="81" t="s">
        <v>536</v>
      </c>
      <c r="M56" s="81" t="s">
        <v>537</v>
      </c>
      <c r="N56" s="81" t="s">
        <v>538</v>
      </c>
      <c r="O56" s="82" t="s">
        <v>539</v>
      </c>
      <c r="P56" s="48"/>
      <c r="Q56" s="48"/>
      <c r="R56" s="48"/>
      <c r="S56" s="48"/>
      <c r="T56" s="48"/>
      <c r="U56" s="48"/>
    </row>
    <row r="57" spans="1:21" ht="31.5" customHeight="1">
      <c r="B57" s="1233" t="s">
        <v>24</v>
      </c>
      <c r="C57" s="1234"/>
      <c r="D57" s="1237" t="s">
        <v>25</v>
      </c>
      <c r="E57" s="1238"/>
      <c r="F57" s="1238"/>
      <c r="G57" s="1238"/>
      <c r="H57" s="1238"/>
      <c r="I57" s="1238"/>
      <c r="J57" s="1239"/>
      <c r="K57" s="83"/>
      <c r="L57" s="84"/>
      <c r="M57" s="84"/>
      <c r="N57" s="84"/>
      <c r="O57" s="85"/>
    </row>
    <row r="58" spans="1:21" ht="31.5" customHeight="1" thickBot="1">
      <c r="B58" s="1235"/>
      <c r="C58" s="1236"/>
      <c r="D58" s="1240" t="s">
        <v>26</v>
      </c>
      <c r="E58" s="1241"/>
      <c r="F58" s="1241"/>
      <c r="G58" s="1241"/>
      <c r="H58" s="1241"/>
      <c r="I58" s="1241"/>
      <c r="J58" s="1242"/>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scN/JZ2ETTIJmBTX72Ucm8BwrjbF1jFAPXQljvAahpBeXcPV5miTj9t62DrKKr+8xtEKcSNAvPkhasqU6PcQ==" saltValue="OlWfEOAbYs7encHb9FYh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22" zoomScaleSheetLayoutView="100" workbookViewId="0">
      <selection activeCell="M45" sqref="M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510</v>
      </c>
      <c r="J40" s="100" t="s">
        <v>511</v>
      </c>
      <c r="K40" s="100" t="s">
        <v>512</v>
      </c>
      <c r="L40" s="100" t="s">
        <v>513</v>
      </c>
      <c r="M40" s="101" t="s">
        <v>514</v>
      </c>
    </row>
    <row r="41" spans="2:13" ht="27.75" customHeight="1">
      <c r="B41" s="1243" t="s">
        <v>29</v>
      </c>
      <c r="C41" s="1244"/>
      <c r="D41" s="102"/>
      <c r="E41" s="1249" t="s">
        <v>30</v>
      </c>
      <c r="F41" s="1249"/>
      <c r="G41" s="1249"/>
      <c r="H41" s="1250"/>
      <c r="I41" s="351">
        <v>10405</v>
      </c>
      <c r="J41" s="352">
        <v>10162</v>
      </c>
      <c r="K41" s="352">
        <v>10137</v>
      </c>
      <c r="L41" s="352">
        <v>9705</v>
      </c>
      <c r="M41" s="353">
        <v>9422</v>
      </c>
    </row>
    <row r="42" spans="2:13" ht="27.75" customHeight="1">
      <c r="B42" s="1245"/>
      <c r="C42" s="1246"/>
      <c r="D42" s="103"/>
      <c r="E42" s="1251" t="s">
        <v>31</v>
      </c>
      <c r="F42" s="1251"/>
      <c r="G42" s="1251"/>
      <c r="H42" s="1252"/>
      <c r="I42" s="354">
        <v>177</v>
      </c>
      <c r="J42" s="355">
        <v>145</v>
      </c>
      <c r="K42" s="355">
        <v>145</v>
      </c>
      <c r="L42" s="355">
        <v>145</v>
      </c>
      <c r="M42" s="356">
        <v>145</v>
      </c>
    </row>
    <row r="43" spans="2:13" ht="27.75" customHeight="1">
      <c r="B43" s="1245"/>
      <c r="C43" s="1246"/>
      <c r="D43" s="103"/>
      <c r="E43" s="1251" t="s">
        <v>32</v>
      </c>
      <c r="F43" s="1251"/>
      <c r="G43" s="1251"/>
      <c r="H43" s="1252"/>
      <c r="I43" s="354">
        <v>3229</v>
      </c>
      <c r="J43" s="355">
        <v>3220</v>
      </c>
      <c r="K43" s="355">
        <v>2940</v>
      </c>
      <c r="L43" s="355">
        <v>2659</v>
      </c>
      <c r="M43" s="356">
        <v>2338</v>
      </c>
    </row>
    <row r="44" spans="2:13" ht="27.75" customHeight="1">
      <c r="B44" s="1245"/>
      <c r="C44" s="1246"/>
      <c r="D44" s="103"/>
      <c r="E44" s="1251" t="s">
        <v>33</v>
      </c>
      <c r="F44" s="1251"/>
      <c r="G44" s="1251"/>
      <c r="H44" s="1252"/>
      <c r="I44" s="354">
        <v>444</v>
      </c>
      <c r="J44" s="355">
        <v>397</v>
      </c>
      <c r="K44" s="355">
        <v>348</v>
      </c>
      <c r="L44" s="355">
        <v>262</v>
      </c>
      <c r="M44" s="356">
        <v>195</v>
      </c>
    </row>
    <row r="45" spans="2:13" ht="27.75" customHeight="1">
      <c r="B45" s="1245"/>
      <c r="C45" s="1246"/>
      <c r="D45" s="103"/>
      <c r="E45" s="1251" t="s">
        <v>34</v>
      </c>
      <c r="F45" s="1251"/>
      <c r="G45" s="1251"/>
      <c r="H45" s="1252"/>
      <c r="I45" s="354">
        <v>1845</v>
      </c>
      <c r="J45" s="355">
        <v>1853</v>
      </c>
      <c r="K45" s="355">
        <v>1741</v>
      </c>
      <c r="L45" s="355">
        <v>1833</v>
      </c>
      <c r="M45" s="356">
        <v>1810</v>
      </c>
    </row>
    <row r="46" spans="2:13" ht="27.75" customHeight="1">
      <c r="B46" s="1245"/>
      <c r="C46" s="1246"/>
      <c r="D46" s="104"/>
      <c r="E46" s="1251" t="s">
        <v>35</v>
      </c>
      <c r="F46" s="1251"/>
      <c r="G46" s="1251"/>
      <c r="H46" s="1252"/>
      <c r="I46" s="354" t="s">
        <v>469</v>
      </c>
      <c r="J46" s="355" t="s">
        <v>469</v>
      </c>
      <c r="K46" s="355" t="s">
        <v>469</v>
      </c>
      <c r="L46" s="355" t="s">
        <v>469</v>
      </c>
      <c r="M46" s="356" t="s">
        <v>469</v>
      </c>
    </row>
    <row r="47" spans="2:13" ht="27.75" customHeight="1">
      <c r="B47" s="1245"/>
      <c r="C47" s="1246"/>
      <c r="D47" s="105"/>
      <c r="E47" s="1253" t="s">
        <v>36</v>
      </c>
      <c r="F47" s="1254"/>
      <c r="G47" s="1254"/>
      <c r="H47" s="1255"/>
      <c r="I47" s="354" t="s">
        <v>469</v>
      </c>
      <c r="J47" s="355" t="s">
        <v>469</v>
      </c>
      <c r="K47" s="355" t="s">
        <v>469</v>
      </c>
      <c r="L47" s="355" t="s">
        <v>469</v>
      </c>
      <c r="M47" s="356" t="s">
        <v>469</v>
      </c>
    </row>
    <row r="48" spans="2:13" ht="27.75" customHeight="1">
      <c r="B48" s="1245"/>
      <c r="C48" s="1246"/>
      <c r="D48" s="103"/>
      <c r="E48" s="1251" t="s">
        <v>37</v>
      </c>
      <c r="F48" s="1251"/>
      <c r="G48" s="1251"/>
      <c r="H48" s="1252"/>
      <c r="I48" s="354" t="s">
        <v>469</v>
      </c>
      <c r="J48" s="355" t="s">
        <v>469</v>
      </c>
      <c r="K48" s="355" t="s">
        <v>469</v>
      </c>
      <c r="L48" s="355" t="s">
        <v>469</v>
      </c>
      <c r="M48" s="356" t="s">
        <v>469</v>
      </c>
    </row>
    <row r="49" spans="2:13" ht="27.75" customHeight="1">
      <c r="B49" s="1247"/>
      <c r="C49" s="1248"/>
      <c r="D49" s="103"/>
      <c r="E49" s="1251" t="s">
        <v>38</v>
      </c>
      <c r="F49" s="1251"/>
      <c r="G49" s="1251"/>
      <c r="H49" s="1252"/>
      <c r="I49" s="354" t="s">
        <v>469</v>
      </c>
      <c r="J49" s="355" t="s">
        <v>469</v>
      </c>
      <c r="K49" s="355" t="s">
        <v>469</v>
      </c>
      <c r="L49" s="355" t="s">
        <v>469</v>
      </c>
      <c r="M49" s="356" t="s">
        <v>469</v>
      </c>
    </row>
    <row r="50" spans="2:13" ht="27.75" customHeight="1">
      <c r="B50" s="1256" t="s">
        <v>39</v>
      </c>
      <c r="C50" s="1257"/>
      <c r="D50" s="106"/>
      <c r="E50" s="1251" t="s">
        <v>40</v>
      </c>
      <c r="F50" s="1251"/>
      <c r="G50" s="1251"/>
      <c r="H50" s="1252"/>
      <c r="I50" s="354">
        <v>2696</v>
      </c>
      <c r="J50" s="355">
        <v>2747</v>
      </c>
      <c r="K50" s="355">
        <v>2704</v>
      </c>
      <c r="L50" s="355">
        <v>2732</v>
      </c>
      <c r="M50" s="356">
        <v>3419</v>
      </c>
    </row>
    <row r="51" spans="2:13" ht="27.75" customHeight="1">
      <c r="B51" s="1245"/>
      <c r="C51" s="1246"/>
      <c r="D51" s="103"/>
      <c r="E51" s="1251" t="s">
        <v>41</v>
      </c>
      <c r="F51" s="1251"/>
      <c r="G51" s="1251"/>
      <c r="H51" s="1252"/>
      <c r="I51" s="354">
        <v>642</v>
      </c>
      <c r="J51" s="355">
        <v>560</v>
      </c>
      <c r="K51" s="355">
        <v>513</v>
      </c>
      <c r="L51" s="355">
        <v>470</v>
      </c>
      <c r="M51" s="356">
        <v>425</v>
      </c>
    </row>
    <row r="52" spans="2:13" ht="27.75" customHeight="1">
      <c r="B52" s="1247"/>
      <c r="C52" s="1248"/>
      <c r="D52" s="103"/>
      <c r="E52" s="1251" t="s">
        <v>42</v>
      </c>
      <c r="F52" s="1251"/>
      <c r="G52" s="1251"/>
      <c r="H52" s="1252"/>
      <c r="I52" s="354">
        <v>9321</v>
      </c>
      <c r="J52" s="355">
        <v>9061</v>
      </c>
      <c r="K52" s="355">
        <v>9091</v>
      </c>
      <c r="L52" s="355">
        <v>9144</v>
      </c>
      <c r="M52" s="356">
        <v>8714</v>
      </c>
    </row>
    <row r="53" spans="2:13" ht="27.75" customHeight="1" thickBot="1">
      <c r="B53" s="1258" t="s">
        <v>43</v>
      </c>
      <c r="C53" s="1259"/>
      <c r="D53" s="107"/>
      <c r="E53" s="1260" t="s">
        <v>44</v>
      </c>
      <c r="F53" s="1260"/>
      <c r="G53" s="1260"/>
      <c r="H53" s="1261"/>
      <c r="I53" s="357">
        <v>3442</v>
      </c>
      <c r="J53" s="358">
        <v>3408</v>
      </c>
      <c r="K53" s="358">
        <v>3001</v>
      </c>
      <c r="L53" s="358">
        <v>2258</v>
      </c>
      <c r="M53" s="359">
        <v>1351</v>
      </c>
    </row>
    <row r="54" spans="2:13" ht="27.75" customHeight="1">
      <c r="B54" s="108" t="s">
        <v>45</v>
      </c>
      <c r="C54" s="109"/>
      <c r="D54" s="109"/>
      <c r="E54" s="110"/>
      <c r="F54" s="110"/>
      <c r="G54" s="110"/>
      <c r="H54" s="110"/>
      <c r="I54" s="111"/>
      <c r="J54" s="111"/>
      <c r="K54" s="111"/>
      <c r="L54" s="111"/>
      <c r="M54" s="111"/>
    </row>
    <row r="55" spans="2:13"/>
  </sheetData>
  <sheetProtection algorithmName="SHA-512" hashValue="zPrkmJSMVOvGnhXxZ9xWbQoaoxuwobA5HiMkeSc3fs/vtHx3/YuadnxJ5c/SejlMn54OnZDtxYtgUaeIyIqzNA==" saltValue="I5vBTo4ii0bV8vXyMPbu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25" zoomScale="70" zoomScaleNormal="70" zoomScaleSheetLayoutView="100" workbookViewId="0">
      <selection activeCell="C58" sqref="C58:E5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512</v>
      </c>
      <c r="G54" s="116" t="s">
        <v>513</v>
      </c>
      <c r="H54" s="117" t="s">
        <v>514</v>
      </c>
    </row>
    <row r="55" spans="2:8" ht="52.5" customHeight="1">
      <c r="B55" s="118"/>
      <c r="C55" s="1270" t="s">
        <v>47</v>
      </c>
      <c r="D55" s="1270"/>
      <c r="E55" s="1271"/>
      <c r="F55" s="119">
        <v>1511</v>
      </c>
      <c r="G55" s="119">
        <v>1512</v>
      </c>
      <c r="H55" s="120">
        <v>1563</v>
      </c>
    </row>
    <row r="56" spans="2:8" ht="52.5" customHeight="1">
      <c r="B56" s="121"/>
      <c r="C56" s="1272" t="s">
        <v>48</v>
      </c>
      <c r="D56" s="1272"/>
      <c r="E56" s="1273"/>
      <c r="F56" s="122">
        <v>456</v>
      </c>
      <c r="G56" s="122">
        <v>367</v>
      </c>
      <c r="H56" s="123">
        <v>475</v>
      </c>
    </row>
    <row r="57" spans="2:8" ht="53.25" customHeight="1">
      <c r="B57" s="121"/>
      <c r="C57" s="1274" t="s">
        <v>49</v>
      </c>
      <c r="D57" s="1274"/>
      <c r="E57" s="1275"/>
      <c r="F57" s="124">
        <v>805</v>
      </c>
      <c r="G57" s="124">
        <v>991</v>
      </c>
      <c r="H57" s="125">
        <v>1183</v>
      </c>
    </row>
    <row r="58" spans="2:8" ht="45.75" customHeight="1">
      <c r="B58" s="126"/>
      <c r="C58" s="1262" t="s">
        <v>554</v>
      </c>
      <c r="D58" s="1263"/>
      <c r="E58" s="1264"/>
      <c r="F58" s="127">
        <v>100</v>
      </c>
      <c r="G58" s="127">
        <v>204</v>
      </c>
      <c r="H58" s="128">
        <v>307</v>
      </c>
    </row>
    <row r="59" spans="2:8" ht="45.75" customHeight="1">
      <c r="B59" s="126"/>
      <c r="C59" s="1262" t="s">
        <v>555</v>
      </c>
      <c r="D59" s="1263"/>
      <c r="E59" s="1264"/>
      <c r="F59" s="127">
        <v>32</v>
      </c>
      <c r="G59" s="127">
        <v>116</v>
      </c>
      <c r="H59" s="128">
        <v>215</v>
      </c>
    </row>
    <row r="60" spans="2:8" ht="45.75" customHeight="1">
      <c r="B60" s="126"/>
      <c r="C60" s="1262" t="s">
        <v>556</v>
      </c>
      <c r="D60" s="1263"/>
      <c r="E60" s="1264"/>
      <c r="F60" s="127">
        <v>189</v>
      </c>
      <c r="G60" s="127">
        <v>189</v>
      </c>
      <c r="H60" s="128">
        <v>189</v>
      </c>
    </row>
    <row r="61" spans="2:8" ht="45.75" customHeight="1">
      <c r="B61" s="126"/>
      <c r="C61" s="1262" t="s">
        <v>557</v>
      </c>
      <c r="D61" s="1263"/>
      <c r="E61" s="1264"/>
      <c r="F61" s="127">
        <v>162</v>
      </c>
      <c r="G61" s="127">
        <v>162</v>
      </c>
      <c r="H61" s="128">
        <v>163</v>
      </c>
    </row>
    <row r="62" spans="2:8" ht="45.75" customHeight="1" thickBot="1">
      <c r="B62" s="129"/>
      <c r="C62" s="1265" t="s">
        <v>558</v>
      </c>
      <c r="D62" s="1266"/>
      <c r="E62" s="1267"/>
      <c r="F62" s="130">
        <v>139</v>
      </c>
      <c r="G62" s="130">
        <v>136</v>
      </c>
      <c r="H62" s="131">
        <v>131</v>
      </c>
    </row>
    <row r="63" spans="2:8" ht="52.5" customHeight="1" thickBot="1">
      <c r="B63" s="132"/>
      <c r="C63" s="1268" t="s">
        <v>50</v>
      </c>
      <c r="D63" s="1268"/>
      <c r="E63" s="1269"/>
      <c r="F63" s="133">
        <v>2771</v>
      </c>
      <c r="G63" s="133">
        <v>2870</v>
      </c>
      <c r="H63" s="134">
        <v>3221</v>
      </c>
    </row>
    <row r="64" spans="2:8"/>
  </sheetData>
  <sheetProtection algorithmName="SHA-512" hashValue="8jc9u3fX94AS0j3JIAJFEsRt4WzkBkOYKKZFbN2BOJsVGKIGiHd9cuLyk0znNuXgUf5KJTAM99ta0XgUaMcEOA==" saltValue="VthXdaRphEOZkQv8XgYQ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CA16" sqref="CA16"/>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613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614</v>
      </c>
    </row>
    <row r="50" spans="1:109">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510</v>
      </c>
      <c r="BQ50" s="1280"/>
      <c r="BR50" s="1280"/>
      <c r="BS50" s="1280"/>
      <c r="BT50" s="1280"/>
      <c r="BU50" s="1280"/>
      <c r="BV50" s="1280"/>
      <c r="BW50" s="1280"/>
      <c r="BX50" s="1280" t="s">
        <v>511</v>
      </c>
      <c r="BY50" s="1280"/>
      <c r="BZ50" s="1280"/>
      <c r="CA50" s="1280"/>
      <c r="CB50" s="1280"/>
      <c r="CC50" s="1280"/>
      <c r="CD50" s="1280"/>
      <c r="CE50" s="1280"/>
      <c r="CF50" s="1280" t="s">
        <v>512</v>
      </c>
      <c r="CG50" s="1280"/>
      <c r="CH50" s="1280"/>
      <c r="CI50" s="1280"/>
      <c r="CJ50" s="1280"/>
      <c r="CK50" s="1280"/>
      <c r="CL50" s="1280"/>
      <c r="CM50" s="1280"/>
      <c r="CN50" s="1280" t="s">
        <v>513</v>
      </c>
      <c r="CO50" s="1280"/>
      <c r="CP50" s="1280"/>
      <c r="CQ50" s="1280"/>
      <c r="CR50" s="1280"/>
      <c r="CS50" s="1280"/>
      <c r="CT50" s="1280"/>
      <c r="CU50" s="1280"/>
      <c r="CV50" s="1280" t="s">
        <v>514</v>
      </c>
      <c r="CW50" s="1280"/>
      <c r="CX50" s="1280"/>
      <c r="CY50" s="1280"/>
      <c r="CZ50" s="1280"/>
      <c r="DA50" s="1280"/>
      <c r="DB50" s="1280"/>
      <c r="DC50" s="1280"/>
    </row>
    <row r="51" spans="1:109" ht="13.5" customHeight="1">
      <c r="B51" s="375"/>
      <c r="G51" s="1294"/>
      <c r="H51" s="1294"/>
      <c r="I51" s="1295"/>
      <c r="J51" s="1295"/>
      <c r="K51" s="1293"/>
      <c r="L51" s="1293"/>
      <c r="M51" s="1293"/>
      <c r="N51" s="1293"/>
      <c r="AM51" s="384"/>
      <c r="AN51" s="1283" t="s">
        <v>615</v>
      </c>
      <c r="AO51" s="1283"/>
      <c r="AP51" s="1283"/>
      <c r="AQ51" s="1283"/>
      <c r="AR51" s="1283"/>
      <c r="AS51" s="1283"/>
      <c r="AT51" s="1283"/>
      <c r="AU51" s="1283"/>
      <c r="AV51" s="1283"/>
      <c r="AW51" s="1283"/>
      <c r="AX51" s="1283"/>
      <c r="AY51" s="1283"/>
      <c r="AZ51" s="1283"/>
      <c r="BA51" s="1283"/>
      <c r="BB51" s="1283" t="s">
        <v>616</v>
      </c>
      <c r="BC51" s="1283"/>
      <c r="BD51" s="1283"/>
      <c r="BE51" s="1283"/>
      <c r="BF51" s="1283"/>
      <c r="BG51" s="1283"/>
      <c r="BH51" s="1283"/>
      <c r="BI51" s="1283"/>
      <c r="BJ51" s="1283"/>
      <c r="BK51" s="1283"/>
      <c r="BL51" s="1283"/>
      <c r="BM51" s="1283"/>
      <c r="BN51" s="1283"/>
      <c r="BO51" s="1283"/>
      <c r="BP51" s="1282"/>
      <c r="BQ51" s="1281"/>
      <c r="BR51" s="1281"/>
      <c r="BS51" s="1281"/>
      <c r="BT51" s="1281"/>
      <c r="BU51" s="1281"/>
      <c r="BV51" s="1281"/>
      <c r="BW51" s="1281"/>
      <c r="BX51" s="1282"/>
      <c r="BY51" s="1281"/>
      <c r="BZ51" s="1281"/>
      <c r="CA51" s="1281"/>
      <c r="CB51" s="1281"/>
      <c r="CC51" s="1281"/>
      <c r="CD51" s="1281"/>
      <c r="CE51" s="1281"/>
      <c r="CF51" s="1282"/>
      <c r="CG51" s="1281"/>
      <c r="CH51" s="1281"/>
      <c r="CI51" s="1281"/>
      <c r="CJ51" s="1281"/>
      <c r="CK51" s="1281"/>
      <c r="CL51" s="1281"/>
      <c r="CM51" s="1281"/>
      <c r="CN51" s="1281">
        <v>36.200000000000003</v>
      </c>
      <c r="CO51" s="1281"/>
      <c r="CP51" s="1281"/>
      <c r="CQ51" s="1281"/>
      <c r="CR51" s="1281"/>
      <c r="CS51" s="1281"/>
      <c r="CT51" s="1281"/>
      <c r="CU51" s="1281"/>
      <c r="CV51" s="1281">
        <v>20.6</v>
      </c>
      <c r="CW51" s="1281"/>
      <c r="CX51" s="1281"/>
      <c r="CY51" s="1281"/>
      <c r="CZ51" s="1281"/>
      <c r="DA51" s="1281"/>
      <c r="DB51" s="1281"/>
      <c r="DC51" s="1281"/>
    </row>
    <row r="52" spans="1:109">
      <c r="B52" s="375"/>
      <c r="G52" s="1294"/>
      <c r="H52" s="1294"/>
      <c r="I52" s="1295"/>
      <c r="J52" s="1295"/>
      <c r="K52" s="1293"/>
      <c r="L52" s="1293"/>
      <c r="M52" s="1293"/>
      <c r="N52" s="1293"/>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3"/>
      <c r="B53" s="375"/>
      <c r="G53" s="1294"/>
      <c r="H53" s="1294"/>
      <c r="I53" s="1276"/>
      <c r="J53" s="1276"/>
      <c r="K53" s="1293"/>
      <c r="L53" s="1293"/>
      <c r="M53" s="1293"/>
      <c r="N53" s="1293"/>
      <c r="AM53" s="384"/>
      <c r="AN53" s="1283"/>
      <c r="AO53" s="1283"/>
      <c r="AP53" s="1283"/>
      <c r="AQ53" s="1283"/>
      <c r="AR53" s="1283"/>
      <c r="AS53" s="1283"/>
      <c r="AT53" s="1283"/>
      <c r="AU53" s="1283"/>
      <c r="AV53" s="1283"/>
      <c r="AW53" s="1283"/>
      <c r="AX53" s="1283"/>
      <c r="AY53" s="1283"/>
      <c r="AZ53" s="1283"/>
      <c r="BA53" s="1283"/>
      <c r="BB53" s="1283" t="s">
        <v>617</v>
      </c>
      <c r="BC53" s="1283"/>
      <c r="BD53" s="1283"/>
      <c r="BE53" s="1283"/>
      <c r="BF53" s="1283"/>
      <c r="BG53" s="1283"/>
      <c r="BH53" s="1283"/>
      <c r="BI53" s="1283"/>
      <c r="BJ53" s="1283"/>
      <c r="BK53" s="1283"/>
      <c r="BL53" s="1283"/>
      <c r="BM53" s="1283"/>
      <c r="BN53" s="1283"/>
      <c r="BO53" s="1283"/>
      <c r="BP53" s="1282"/>
      <c r="BQ53" s="1281"/>
      <c r="BR53" s="1281"/>
      <c r="BS53" s="1281"/>
      <c r="BT53" s="1281"/>
      <c r="BU53" s="1281"/>
      <c r="BV53" s="1281"/>
      <c r="BW53" s="1281"/>
      <c r="BX53" s="1282"/>
      <c r="BY53" s="1281"/>
      <c r="BZ53" s="1281"/>
      <c r="CA53" s="1281"/>
      <c r="CB53" s="1281"/>
      <c r="CC53" s="1281"/>
      <c r="CD53" s="1281"/>
      <c r="CE53" s="1281"/>
      <c r="CF53" s="1282"/>
      <c r="CG53" s="1281"/>
      <c r="CH53" s="1281"/>
      <c r="CI53" s="1281"/>
      <c r="CJ53" s="1281"/>
      <c r="CK53" s="1281"/>
      <c r="CL53" s="1281"/>
      <c r="CM53" s="1281"/>
      <c r="CN53" s="1281">
        <v>56.8</v>
      </c>
      <c r="CO53" s="1281"/>
      <c r="CP53" s="1281"/>
      <c r="CQ53" s="1281"/>
      <c r="CR53" s="1281"/>
      <c r="CS53" s="1281"/>
      <c r="CT53" s="1281"/>
      <c r="CU53" s="1281"/>
      <c r="CV53" s="1281">
        <v>57.5</v>
      </c>
      <c r="CW53" s="1281"/>
      <c r="CX53" s="1281"/>
      <c r="CY53" s="1281"/>
      <c r="CZ53" s="1281"/>
      <c r="DA53" s="1281"/>
      <c r="DB53" s="1281"/>
      <c r="DC53" s="1281"/>
    </row>
    <row r="54" spans="1:109">
      <c r="A54" s="383"/>
      <c r="B54" s="375"/>
      <c r="G54" s="1294"/>
      <c r="H54" s="1294"/>
      <c r="I54" s="1276"/>
      <c r="J54" s="1276"/>
      <c r="K54" s="1293"/>
      <c r="L54" s="1293"/>
      <c r="M54" s="1293"/>
      <c r="N54" s="1293"/>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3"/>
      <c r="B55" s="375"/>
      <c r="G55" s="1276"/>
      <c r="H55" s="1276"/>
      <c r="I55" s="1276"/>
      <c r="J55" s="1276"/>
      <c r="K55" s="1293"/>
      <c r="L55" s="1293"/>
      <c r="M55" s="1293"/>
      <c r="N55" s="1293"/>
      <c r="AN55" s="1280" t="s">
        <v>618</v>
      </c>
      <c r="AO55" s="1280"/>
      <c r="AP55" s="1280"/>
      <c r="AQ55" s="1280"/>
      <c r="AR55" s="1280"/>
      <c r="AS55" s="1280"/>
      <c r="AT55" s="1280"/>
      <c r="AU55" s="1280"/>
      <c r="AV55" s="1280"/>
      <c r="AW55" s="1280"/>
      <c r="AX55" s="1280"/>
      <c r="AY55" s="1280"/>
      <c r="AZ55" s="1280"/>
      <c r="BA55" s="1280"/>
      <c r="BB55" s="1283" t="s">
        <v>616</v>
      </c>
      <c r="BC55" s="1283"/>
      <c r="BD55" s="1283"/>
      <c r="BE55" s="1283"/>
      <c r="BF55" s="1283"/>
      <c r="BG55" s="1283"/>
      <c r="BH55" s="1283"/>
      <c r="BI55" s="1283"/>
      <c r="BJ55" s="1283"/>
      <c r="BK55" s="1283"/>
      <c r="BL55" s="1283"/>
      <c r="BM55" s="1283"/>
      <c r="BN55" s="1283"/>
      <c r="BO55" s="1283"/>
      <c r="BP55" s="1282"/>
      <c r="BQ55" s="1281"/>
      <c r="BR55" s="1281"/>
      <c r="BS55" s="1281"/>
      <c r="BT55" s="1281"/>
      <c r="BU55" s="1281"/>
      <c r="BV55" s="1281"/>
      <c r="BW55" s="1281"/>
      <c r="BX55" s="1282"/>
      <c r="BY55" s="1281"/>
      <c r="BZ55" s="1281"/>
      <c r="CA55" s="1281"/>
      <c r="CB55" s="1281"/>
      <c r="CC55" s="1281"/>
      <c r="CD55" s="1281"/>
      <c r="CE55" s="1281"/>
      <c r="CF55" s="1282"/>
      <c r="CG55" s="1281"/>
      <c r="CH55" s="1281"/>
      <c r="CI55" s="1281"/>
      <c r="CJ55" s="1281"/>
      <c r="CK55" s="1281"/>
      <c r="CL55" s="1281"/>
      <c r="CM55" s="1281"/>
      <c r="CN55" s="1281">
        <v>37.299999999999997</v>
      </c>
      <c r="CO55" s="1281"/>
      <c r="CP55" s="1281"/>
      <c r="CQ55" s="1281"/>
      <c r="CR55" s="1281"/>
      <c r="CS55" s="1281"/>
      <c r="CT55" s="1281"/>
      <c r="CU55" s="1281"/>
      <c r="CV55" s="1281">
        <v>25.1</v>
      </c>
      <c r="CW55" s="1281"/>
      <c r="CX55" s="1281"/>
      <c r="CY55" s="1281"/>
      <c r="CZ55" s="1281"/>
      <c r="DA55" s="1281"/>
      <c r="DB55" s="1281"/>
      <c r="DC55" s="1281"/>
    </row>
    <row r="56" spans="1:109">
      <c r="A56" s="383"/>
      <c r="B56" s="375"/>
      <c r="G56" s="1276"/>
      <c r="H56" s="1276"/>
      <c r="I56" s="1276"/>
      <c r="J56" s="1276"/>
      <c r="K56" s="1293"/>
      <c r="L56" s="1293"/>
      <c r="M56" s="1293"/>
      <c r="N56" s="1293"/>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c r="B57" s="387"/>
      <c r="G57" s="1276"/>
      <c r="H57" s="1276"/>
      <c r="I57" s="1296"/>
      <c r="J57" s="1296"/>
      <c r="K57" s="1293"/>
      <c r="L57" s="1293"/>
      <c r="M57" s="1293"/>
      <c r="N57" s="1293"/>
      <c r="AM57" s="369"/>
      <c r="AN57" s="1280"/>
      <c r="AO57" s="1280"/>
      <c r="AP57" s="1280"/>
      <c r="AQ57" s="1280"/>
      <c r="AR57" s="1280"/>
      <c r="AS57" s="1280"/>
      <c r="AT57" s="1280"/>
      <c r="AU57" s="1280"/>
      <c r="AV57" s="1280"/>
      <c r="AW57" s="1280"/>
      <c r="AX57" s="1280"/>
      <c r="AY57" s="1280"/>
      <c r="AZ57" s="1280"/>
      <c r="BA57" s="1280"/>
      <c r="BB57" s="1283" t="s">
        <v>617</v>
      </c>
      <c r="BC57" s="1283"/>
      <c r="BD57" s="1283"/>
      <c r="BE57" s="1283"/>
      <c r="BF57" s="1283"/>
      <c r="BG57" s="1283"/>
      <c r="BH57" s="1283"/>
      <c r="BI57" s="1283"/>
      <c r="BJ57" s="1283"/>
      <c r="BK57" s="1283"/>
      <c r="BL57" s="1283"/>
      <c r="BM57" s="1283"/>
      <c r="BN57" s="1283"/>
      <c r="BO57" s="1283"/>
      <c r="BP57" s="1282"/>
      <c r="BQ57" s="1281"/>
      <c r="BR57" s="1281"/>
      <c r="BS57" s="1281"/>
      <c r="BT57" s="1281"/>
      <c r="BU57" s="1281"/>
      <c r="BV57" s="1281"/>
      <c r="BW57" s="1281"/>
      <c r="BX57" s="1282"/>
      <c r="BY57" s="1281"/>
      <c r="BZ57" s="1281"/>
      <c r="CA57" s="1281"/>
      <c r="CB57" s="1281"/>
      <c r="CC57" s="1281"/>
      <c r="CD57" s="1281"/>
      <c r="CE57" s="1281"/>
      <c r="CF57" s="1282"/>
      <c r="CG57" s="1281"/>
      <c r="CH57" s="1281"/>
      <c r="CI57" s="1281"/>
      <c r="CJ57" s="1281"/>
      <c r="CK57" s="1281"/>
      <c r="CL57" s="1281"/>
      <c r="CM57" s="1281"/>
      <c r="CN57" s="1281">
        <v>61.9</v>
      </c>
      <c r="CO57" s="1281"/>
      <c r="CP57" s="1281"/>
      <c r="CQ57" s="1281"/>
      <c r="CR57" s="1281"/>
      <c r="CS57" s="1281"/>
      <c r="CT57" s="1281"/>
      <c r="CU57" s="1281"/>
      <c r="CV57" s="1281">
        <v>63.1</v>
      </c>
      <c r="CW57" s="1281"/>
      <c r="CX57" s="1281"/>
      <c r="CY57" s="1281"/>
      <c r="CZ57" s="1281"/>
      <c r="DA57" s="1281"/>
      <c r="DB57" s="1281"/>
      <c r="DC57" s="1281"/>
      <c r="DD57" s="388"/>
      <c r="DE57" s="387"/>
    </row>
    <row r="58" spans="1:109" s="383" customFormat="1">
      <c r="A58" s="369"/>
      <c r="B58" s="387"/>
      <c r="G58" s="1276"/>
      <c r="H58" s="1276"/>
      <c r="I58" s="1296"/>
      <c r="J58" s="1296"/>
      <c r="K58" s="1293"/>
      <c r="L58" s="1293"/>
      <c r="M58" s="1293"/>
      <c r="N58" s="1293"/>
      <c r="AM58" s="369"/>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619</v>
      </c>
    </row>
    <row r="64" spans="1:109">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c r="B65" s="375"/>
      <c r="AN65" s="1284" t="s">
        <v>620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614</v>
      </c>
    </row>
    <row r="72" spans="2:107">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510</v>
      </c>
      <c r="BQ72" s="1280"/>
      <c r="BR72" s="1280"/>
      <c r="BS72" s="1280"/>
      <c r="BT72" s="1280"/>
      <c r="BU72" s="1280"/>
      <c r="BV72" s="1280"/>
      <c r="BW72" s="1280"/>
      <c r="BX72" s="1280" t="s">
        <v>511</v>
      </c>
      <c r="BY72" s="1280"/>
      <c r="BZ72" s="1280"/>
      <c r="CA72" s="1280"/>
      <c r="CB72" s="1280"/>
      <c r="CC72" s="1280"/>
      <c r="CD72" s="1280"/>
      <c r="CE72" s="1280"/>
      <c r="CF72" s="1280" t="s">
        <v>512</v>
      </c>
      <c r="CG72" s="1280"/>
      <c r="CH72" s="1280"/>
      <c r="CI72" s="1280"/>
      <c r="CJ72" s="1280"/>
      <c r="CK72" s="1280"/>
      <c r="CL72" s="1280"/>
      <c r="CM72" s="1280"/>
      <c r="CN72" s="1280" t="s">
        <v>513</v>
      </c>
      <c r="CO72" s="1280"/>
      <c r="CP72" s="1280"/>
      <c r="CQ72" s="1280"/>
      <c r="CR72" s="1280"/>
      <c r="CS72" s="1280"/>
      <c r="CT72" s="1280"/>
      <c r="CU72" s="1280"/>
      <c r="CV72" s="1280" t="s">
        <v>514</v>
      </c>
      <c r="CW72" s="1280"/>
      <c r="CX72" s="1280"/>
      <c r="CY72" s="1280"/>
      <c r="CZ72" s="1280"/>
      <c r="DA72" s="1280"/>
      <c r="DB72" s="1280"/>
      <c r="DC72" s="1280"/>
    </row>
    <row r="73" spans="2:107">
      <c r="B73" s="375"/>
      <c r="G73" s="1294"/>
      <c r="H73" s="1294"/>
      <c r="I73" s="1294"/>
      <c r="J73" s="1294"/>
      <c r="K73" s="1297"/>
      <c r="L73" s="1297"/>
      <c r="M73" s="1297"/>
      <c r="N73" s="1297"/>
      <c r="AM73" s="384"/>
      <c r="AN73" s="1283" t="s">
        <v>615</v>
      </c>
      <c r="AO73" s="1283"/>
      <c r="AP73" s="1283"/>
      <c r="AQ73" s="1283"/>
      <c r="AR73" s="1283"/>
      <c r="AS73" s="1283"/>
      <c r="AT73" s="1283"/>
      <c r="AU73" s="1283"/>
      <c r="AV73" s="1283"/>
      <c r="AW73" s="1283"/>
      <c r="AX73" s="1283"/>
      <c r="AY73" s="1283"/>
      <c r="AZ73" s="1283"/>
      <c r="BA73" s="1283"/>
      <c r="BB73" s="1283" t="s">
        <v>616</v>
      </c>
      <c r="BC73" s="1283"/>
      <c r="BD73" s="1283"/>
      <c r="BE73" s="1283"/>
      <c r="BF73" s="1283"/>
      <c r="BG73" s="1283"/>
      <c r="BH73" s="1283"/>
      <c r="BI73" s="1283"/>
      <c r="BJ73" s="1283"/>
      <c r="BK73" s="1283"/>
      <c r="BL73" s="1283"/>
      <c r="BM73" s="1283"/>
      <c r="BN73" s="1283"/>
      <c r="BO73" s="1283"/>
      <c r="BP73" s="1281">
        <v>57</v>
      </c>
      <c r="BQ73" s="1281"/>
      <c r="BR73" s="1281"/>
      <c r="BS73" s="1281"/>
      <c r="BT73" s="1281"/>
      <c r="BU73" s="1281"/>
      <c r="BV73" s="1281"/>
      <c r="BW73" s="1281"/>
      <c r="BX73" s="1281">
        <v>57.2</v>
      </c>
      <c r="BY73" s="1281"/>
      <c r="BZ73" s="1281"/>
      <c r="CA73" s="1281"/>
      <c r="CB73" s="1281"/>
      <c r="CC73" s="1281"/>
      <c r="CD73" s="1281"/>
      <c r="CE73" s="1281"/>
      <c r="CF73" s="1281">
        <v>50.4</v>
      </c>
      <c r="CG73" s="1281"/>
      <c r="CH73" s="1281"/>
      <c r="CI73" s="1281"/>
      <c r="CJ73" s="1281"/>
      <c r="CK73" s="1281"/>
      <c r="CL73" s="1281"/>
      <c r="CM73" s="1281"/>
      <c r="CN73" s="1281">
        <v>36.200000000000003</v>
      </c>
      <c r="CO73" s="1281"/>
      <c r="CP73" s="1281"/>
      <c r="CQ73" s="1281"/>
      <c r="CR73" s="1281"/>
      <c r="CS73" s="1281"/>
      <c r="CT73" s="1281"/>
      <c r="CU73" s="1281"/>
      <c r="CV73" s="1281">
        <v>20.6</v>
      </c>
      <c r="CW73" s="1281"/>
      <c r="CX73" s="1281"/>
      <c r="CY73" s="1281"/>
      <c r="CZ73" s="1281"/>
      <c r="DA73" s="1281"/>
      <c r="DB73" s="1281"/>
      <c r="DC73" s="1281"/>
    </row>
    <row r="74" spans="2:107">
      <c r="B74" s="375"/>
      <c r="G74" s="1294"/>
      <c r="H74" s="1294"/>
      <c r="I74" s="1294"/>
      <c r="J74" s="1294"/>
      <c r="K74" s="1297"/>
      <c r="L74" s="1297"/>
      <c r="M74" s="1297"/>
      <c r="N74" s="1297"/>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5"/>
      <c r="G75" s="1294"/>
      <c r="H75" s="1294"/>
      <c r="I75" s="1276"/>
      <c r="J75" s="1276"/>
      <c r="K75" s="1293"/>
      <c r="L75" s="1293"/>
      <c r="M75" s="1293"/>
      <c r="N75" s="1293"/>
      <c r="AM75" s="384"/>
      <c r="AN75" s="1283"/>
      <c r="AO75" s="1283"/>
      <c r="AP75" s="1283"/>
      <c r="AQ75" s="1283"/>
      <c r="AR75" s="1283"/>
      <c r="AS75" s="1283"/>
      <c r="AT75" s="1283"/>
      <c r="AU75" s="1283"/>
      <c r="AV75" s="1283"/>
      <c r="AW75" s="1283"/>
      <c r="AX75" s="1283"/>
      <c r="AY75" s="1283"/>
      <c r="AZ75" s="1283"/>
      <c r="BA75" s="1283"/>
      <c r="BB75" s="1283" t="s">
        <v>621</v>
      </c>
      <c r="BC75" s="1283"/>
      <c r="BD75" s="1283"/>
      <c r="BE75" s="1283"/>
      <c r="BF75" s="1283"/>
      <c r="BG75" s="1283"/>
      <c r="BH75" s="1283"/>
      <c r="BI75" s="1283"/>
      <c r="BJ75" s="1283"/>
      <c r="BK75" s="1283"/>
      <c r="BL75" s="1283"/>
      <c r="BM75" s="1283"/>
      <c r="BN75" s="1283"/>
      <c r="BO75" s="1283"/>
      <c r="BP75" s="1281">
        <v>10.1</v>
      </c>
      <c r="BQ75" s="1281"/>
      <c r="BR75" s="1281"/>
      <c r="BS75" s="1281"/>
      <c r="BT75" s="1281"/>
      <c r="BU75" s="1281"/>
      <c r="BV75" s="1281"/>
      <c r="BW75" s="1281"/>
      <c r="BX75" s="1281">
        <v>10.4</v>
      </c>
      <c r="BY75" s="1281"/>
      <c r="BZ75" s="1281"/>
      <c r="CA75" s="1281"/>
      <c r="CB75" s="1281"/>
      <c r="CC75" s="1281"/>
      <c r="CD75" s="1281"/>
      <c r="CE75" s="1281"/>
      <c r="CF75" s="1281">
        <v>10.199999999999999</v>
      </c>
      <c r="CG75" s="1281"/>
      <c r="CH75" s="1281"/>
      <c r="CI75" s="1281"/>
      <c r="CJ75" s="1281"/>
      <c r="CK75" s="1281"/>
      <c r="CL75" s="1281"/>
      <c r="CM75" s="1281"/>
      <c r="CN75" s="1281">
        <v>9.4</v>
      </c>
      <c r="CO75" s="1281"/>
      <c r="CP75" s="1281"/>
      <c r="CQ75" s="1281"/>
      <c r="CR75" s="1281"/>
      <c r="CS75" s="1281"/>
      <c r="CT75" s="1281"/>
      <c r="CU75" s="1281"/>
      <c r="CV75" s="1281">
        <v>9.1</v>
      </c>
      <c r="CW75" s="1281"/>
      <c r="CX75" s="1281"/>
      <c r="CY75" s="1281"/>
      <c r="CZ75" s="1281"/>
      <c r="DA75" s="1281"/>
      <c r="DB75" s="1281"/>
      <c r="DC75" s="1281"/>
    </row>
    <row r="76" spans="2:107">
      <c r="B76" s="375"/>
      <c r="G76" s="1294"/>
      <c r="H76" s="1294"/>
      <c r="I76" s="1276"/>
      <c r="J76" s="1276"/>
      <c r="K76" s="1293"/>
      <c r="L76" s="1293"/>
      <c r="M76" s="1293"/>
      <c r="N76" s="1293"/>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5"/>
      <c r="G77" s="1276"/>
      <c r="H77" s="1276"/>
      <c r="I77" s="1276"/>
      <c r="J77" s="1276"/>
      <c r="K77" s="1297"/>
      <c r="L77" s="1297"/>
      <c r="M77" s="1297"/>
      <c r="N77" s="1297"/>
      <c r="AN77" s="1280" t="s">
        <v>618</v>
      </c>
      <c r="AO77" s="1280"/>
      <c r="AP77" s="1280"/>
      <c r="AQ77" s="1280"/>
      <c r="AR77" s="1280"/>
      <c r="AS77" s="1280"/>
      <c r="AT77" s="1280"/>
      <c r="AU77" s="1280"/>
      <c r="AV77" s="1280"/>
      <c r="AW77" s="1280"/>
      <c r="AX77" s="1280"/>
      <c r="AY77" s="1280"/>
      <c r="AZ77" s="1280"/>
      <c r="BA77" s="1280"/>
      <c r="BB77" s="1283" t="s">
        <v>616</v>
      </c>
      <c r="BC77" s="1283"/>
      <c r="BD77" s="1283"/>
      <c r="BE77" s="1283"/>
      <c r="BF77" s="1283"/>
      <c r="BG77" s="1283"/>
      <c r="BH77" s="1283"/>
      <c r="BI77" s="1283"/>
      <c r="BJ77" s="1283"/>
      <c r="BK77" s="1283"/>
      <c r="BL77" s="1283"/>
      <c r="BM77" s="1283"/>
      <c r="BN77" s="1283"/>
      <c r="BO77" s="1283"/>
      <c r="BP77" s="1281">
        <v>55.4</v>
      </c>
      <c r="BQ77" s="1281"/>
      <c r="BR77" s="1281"/>
      <c r="BS77" s="1281"/>
      <c r="BT77" s="1281"/>
      <c r="BU77" s="1281"/>
      <c r="BV77" s="1281"/>
      <c r="BW77" s="1281"/>
      <c r="BX77" s="1281">
        <v>52.7</v>
      </c>
      <c r="BY77" s="1281"/>
      <c r="BZ77" s="1281"/>
      <c r="CA77" s="1281"/>
      <c r="CB77" s="1281"/>
      <c r="CC77" s="1281"/>
      <c r="CD77" s="1281"/>
      <c r="CE77" s="1281"/>
      <c r="CF77" s="1281">
        <v>49.7</v>
      </c>
      <c r="CG77" s="1281"/>
      <c r="CH77" s="1281"/>
      <c r="CI77" s="1281"/>
      <c r="CJ77" s="1281"/>
      <c r="CK77" s="1281"/>
      <c r="CL77" s="1281"/>
      <c r="CM77" s="1281"/>
      <c r="CN77" s="1281">
        <v>37.299999999999997</v>
      </c>
      <c r="CO77" s="1281"/>
      <c r="CP77" s="1281"/>
      <c r="CQ77" s="1281"/>
      <c r="CR77" s="1281"/>
      <c r="CS77" s="1281"/>
      <c r="CT77" s="1281"/>
      <c r="CU77" s="1281"/>
      <c r="CV77" s="1281">
        <v>25.1</v>
      </c>
      <c r="CW77" s="1281"/>
      <c r="CX77" s="1281"/>
      <c r="CY77" s="1281"/>
      <c r="CZ77" s="1281"/>
      <c r="DA77" s="1281"/>
      <c r="DB77" s="1281"/>
      <c r="DC77" s="1281"/>
    </row>
    <row r="78" spans="2:107">
      <c r="B78" s="375"/>
      <c r="G78" s="1276"/>
      <c r="H78" s="1276"/>
      <c r="I78" s="1276"/>
      <c r="J78" s="1276"/>
      <c r="K78" s="1297"/>
      <c r="L78" s="1297"/>
      <c r="M78" s="1297"/>
      <c r="N78" s="1297"/>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5"/>
      <c r="G79" s="1276"/>
      <c r="H79" s="1276"/>
      <c r="I79" s="1296"/>
      <c r="J79" s="1296"/>
      <c r="K79" s="1298"/>
      <c r="L79" s="1298"/>
      <c r="M79" s="1298"/>
      <c r="N79" s="1298"/>
      <c r="AN79" s="1280"/>
      <c r="AO79" s="1280"/>
      <c r="AP79" s="1280"/>
      <c r="AQ79" s="1280"/>
      <c r="AR79" s="1280"/>
      <c r="AS79" s="1280"/>
      <c r="AT79" s="1280"/>
      <c r="AU79" s="1280"/>
      <c r="AV79" s="1280"/>
      <c r="AW79" s="1280"/>
      <c r="AX79" s="1280"/>
      <c r="AY79" s="1280"/>
      <c r="AZ79" s="1280"/>
      <c r="BA79" s="1280"/>
      <c r="BB79" s="1283" t="s">
        <v>621</v>
      </c>
      <c r="BC79" s="1283"/>
      <c r="BD79" s="1283"/>
      <c r="BE79" s="1283"/>
      <c r="BF79" s="1283"/>
      <c r="BG79" s="1283"/>
      <c r="BH79" s="1283"/>
      <c r="BI79" s="1283"/>
      <c r="BJ79" s="1283"/>
      <c r="BK79" s="1283"/>
      <c r="BL79" s="1283"/>
      <c r="BM79" s="1283"/>
      <c r="BN79" s="1283"/>
      <c r="BO79" s="1283"/>
      <c r="BP79" s="1281">
        <v>9.6999999999999993</v>
      </c>
      <c r="BQ79" s="1281"/>
      <c r="BR79" s="1281"/>
      <c r="BS79" s="1281"/>
      <c r="BT79" s="1281"/>
      <c r="BU79" s="1281"/>
      <c r="BV79" s="1281"/>
      <c r="BW79" s="1281"/>
      <c r="BX79" s="1281">
        <v>9.5</v>
      </c>
      <c r="BY79" s="1281"/>
      <c r="BZ79" s="1281"/>
      <c r="CA79" s="1281"/>
      <c r="CB79" s="1281"/>
      <c r="CC79" s="1281"/>
      <c r="CD79" s="1281"/>
      <c r="CE79" s="1281"/>
      <c r="CF79" s="1281">
        <v>9.1999999999999993</v>
      </c>
      <c r="CG79" s="1281"/>
      <c r="CH79" s="1281"/>
      <c r="CI79" s="1281"/>
      <c r="CJ79" s="1281"/>
      <c r="CK79" s="1281"/>
      <c r="CL79" s="1281"/>
      <c r="CM79" s="1281"/>
      <c r="CN79" s="1281">
        <v>8.6</v>
      </c>
      <c r="CO79" s="1281"/>
      <c r="CP79" s="1281"/>
      <c r="CQ79" s="1281"/>
      <c r="CR79" s="1281"/>
      <c r="CS79" s="1281"/>
      <c r="CT79" s="1281"/>
      <c r="CU79" s="1281"/>
      <c r="CV79" s="1281">
        <v>8.3000000000000007</v>
      </c>
      <c r="CW79" s="1281"/>
      <c r="CX79" s="1281"/>
      <c r="CY79" s="1281"/>
      <c r="CZ79" s="1281"/>
      <c r="DA79" s="1281"/>
      <c r="DB79" s="1281"/>
      <c r="DC79" s="1281"/>
    </row>
    <row r="80" spans="2:107">
      <c r="B80" s="375"/>
      <c r="G80" s="1276"/>
      <c r="H80" s="1276"/>
      <c r="I80" s="1296"/>
      <c r="J80" s="1296"/>
      <c r="K80" s="1298"/>
      <c r="L80" s="1298"/>
      <c r="M80" s="1298"/>
      <c r="N80" s="1298"/>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OYSMLyi9wgZCOUxbhmx5QGOrr1FD+as8lCH8XWF4goTkIhkgrap2dt/FGJkdq9PKz7piBbNSoAnF0KT1T1cqrg==" saltValue="RxfzZ3qPo4GgXgDD2ikJ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457</v>
      </c>
    </row>
  </sheetData>
  <sheetProtection algorithmName="SHA-512" hashValue="/3OodjQHK5PTq+Sv+7ALWjfQPupPBphL6MMhEO7Com7AhXJPczGf2wb2cFPYP5tYc/Zj8MVRG1VjjC0sqNpqBA==" saltValue="qqRYOCSJ/nWgb7W1FMpy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Q113" sqref="Q113"/>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457</v>
      </c>
    </row>
  </sheetData>
  <sheetProtection algorithmName="SHA-512" hashValue="w5a0bSAqF9rQy8wntbAxct5+w/vZZVRVnIH0Jp8GlixRSHczZwETp8xrF5WBS8PvIKuMmZezCQZAQa03lSDhPg==" saltValue="96kXFtdaeS8uqr9dl7a4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507</v>
      </c>
      <c r="G2" s="148"/>
      <c r="H2" s="149"/>
    </row>
    <row r="3" spans="1:8">
      <c r="A3" s="145" t="s">
        <v>500</v>
      </c>
      <c r="B3" s="150"/>
      <c r="C3" s="151"/>
      <c r="D3" s="152">
        <v>28916</v>
      </c>
      <c r="E3" s="153"/>
      <c r="F3" s="154">
        <v>68468</v>
      </c>
      <c r="G3" s="155"/>
      <c r="H3" s="156"/>
    </row>
    <row r="4" spans="1:8">
      <c r="A4" s="157"/>
      <c r="B4" s="158"/>
      <c r="C4" s="159"/>
      <c r="D4" s="160">
        <v>11541</v>
      </c>
      <c r="E4" s="161"/>
      <c r="F4" s="162">
        <v>34140</v>
      </c>
      <c r="G4" s="163"/>
      <c r="H4" s="164"/>
    </row>
    <row r="5" spans="1:8">
      <c r="A5" s="145" t="s">
        <v>502</v>
      </c>
      <c r="B5" s="150"/>
      <c r="C5" s="151"/>
      <c r="D5" s="152">
        <v>32890</v>
      </c>
      <c r="E5" s="153"/>
      <c r="F5" s="154">
        <v>69729</v>
      </c>
      <c r="G5" s="155"/>
      <c r="H5" s="156"/>
    </row>
    <row r="6" spans="1:8">
      <c r="A6" s="157"/>
      <c r="B6" s="158"/>
      <c r="C6" s="159"/>
      <c r="D6" s="160">
        <v>20495</v>
      </c>
      <c r="E6" s="161"/>
      <c r="F6" s="162">
        <v>38908</v>
      </c>
      <c r="G6" s="163"/>
      <c r="H6" s="164"/>
    </row>
    <row r="7" spans="1:8">
      <c r="A7" s="145" t="s">
        <v>503</v>
      </c>
      <c r="B7" s="150"/>
      <c r="C7" s="151"/>
      <c r="D7" s="152">
        <v>60284</v>
      </c>
      <c r="E7" s="153"/>
      <c r="F7" s="154">
        <v>74581</v>
      </c>
      <c r="G7" s="155"/>
      <c r="H7" s="156"/>
    </row>
    <row r="8" spans="1:8">
      <c r="A8" s="157"/>
      <c r="B8" s="158"/>
      <c r="C8" s="159"/>
      <c r="D8" s="160">
        <v>36770</v>
      </c>
      <c r="E8" s="161"/>
      <c r="F8" s="162">
        <v>41563</v>
      </c>
      <c r="G8" s="163"/>
      <c r="H8" s="164"/>
    </row>
    <row r="9" spans="1:8">
      <c r="A9" s="145" t="s">
        <v>504</v>
      </c>
      <c r="B9" s="150"/>
      <c r="C9" s="151"/>
      <c r="D9" s="152">
        <v>43160</v>
      </c>
      <c r="E9" s="153"/>
      <c r="F9" s="154">
        <v>76347</v>
      </c>
      <c r="G9" s="155"/>
      <c r="H9" s="156"/>
    </row>
    <row r="10" spans="1:8">
      <c r="A10" s="157"/>
      <c r="B10" s="158"/>
      <c r="C10" s="159"/>
      <c r="D10" s="160">
        <v>27926</v>
      </c>
      <c r="E10" s="161"/>
      <c r="F10" s="162">
        <v>41762</v>
      </c>
      <c r="G10" s="163"/>
      <c r="H10" s="164"/>
    </row>
    <row r="11" spans="1:8">
      <c r="A11" s="145" t="s">
        <v>505</v>
      </c>
      <c r="B11" s="150"/>
      <c r="C11" s="151"/>
      <c r="D11" s="152">
        <v>49967</v>
      </c>
      <c r="E11" s="153"/>
      <c r="F11" s="154">
        <v>69604</v>
      </c>
      <c r="G11" s="155"/>
      <c r="H11" s="156"/>
    </row>
    <row r="12" spans="1:8">
      <c r="A12" s="157"/>
      <c r="B12" s="158"/>
      <c r="C12" s="165"/>
      <c r="D12" s="160">
        <v>31425</v>
      </c>
      <c r="E12" s="161"/>
      <c r="F12" s="162">
        <v>36247</v>
      </c>
      <c r="G12" s="163"/>
      <c r="H12" s="164"/>
    </row>
    <row r="13" spans="1:8">
      <c r="A13" s="145"/>
      <c r="B13" s="150"/>
      <c r="C13" s="166"/>
      <c r="D13" s="167">
        <v>43043</v>
      </c>
      <c r="E13" s="168"/>
      <c r="F13" s="169">
        <v>71746</v>
      </c>
      <c r="G13" s="170"/>
      <c r="H13" s="156"/>
    </row>
    <row r="14" spans="1:8">
      <c r="A14" s="157"/>
      <c r="B14" s="158"/>
      <c r="C14" s="159"/>
      <c r="D14" s="160">
        <v>25631</v>
      </c>
      <c r="E14" s="161"/>
      <c r="F14" s="162">
        <v>38524</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0.68</v>
      </c>
      <c r="C19" s="171">
        <f>ROUND(VALUE(SUBSTITUTE(実質収支比率等に係る経年分析!G$48,"▲","-")),2)</f>
        <v>2.2000000000000002</v>
      </c>
      <c r="D19" s="171">
        <f>ROUND(VALUE(SUBSTITUTE(実質収支比率等に係る経年分析!H$48,"▲","-")),2)</f>
        <v>1.78</v>
      </c>
      <c r="E19" s="171">
        <f>ROUND(VALUE(SUBSTITUTE(実質収支比率等に係る経年分析!I$48,"▲","-")),2)</f>
        <v>2.2599999999999998</v>
      </c>
      <c r="F19" s="171">
        <f>ROUND(VALUE(SUBSTITUTE(実質収支比率等に係る経年分析!J$48,"▲","-")),2)</f>
        <v>5.98</v>
      </c>
    </row>
    <row r="20" spans="1:11">
      <c r="A20" s="171" t="s">
        <v>54</v>
      </c>
      <c r="B20" s="171">
        <f>ROUND(VALUE(SUBSTITUTE(実質収支比率等に係る経年分析!F$47,"▲","-")),2)</f>
        <v>21.17</v>
      </c>
      <c r="C20" s="171">
        <f>ROUND(VALUE(SUBSTITUTE(実質収支比率等に係る経年分析!G$47,"▲","-")),2)</f>
        <v>22</v>
      </c>
      <c r="D20" s="171">
        <f>ROUND(VALUE(SUBSTITUTE(実質収支比率等に係る経年分析!H$47,"▲","-")),2)</f>
        <v>22.06</v>
      </c>
      <c r="E20" s="171">
        <f>ROUND(VALUE(SUBSTITUTE(実質収支比率等に係る経年分析!I$47,"▲","-")),2)</f>
        <v>21.22</v>
      </c>
      <c r="F20" s="171">
        <f>ROUND(VALUE(SUBSTITUTE(実質収支比率等に係る経年分析!J$47,"▲","-")),2)</f>
        <v>21.12</v>
      </c>
    </row>
    <row r="21" spans="1:11">
      <c r="A21" s="171" t="s">
        <v>55</v>
      </c>
      <c r="B21" s="171">
        <f>IF(ISNUMBER(VALUE(SUBSTITUTE(実質収支比率等に係る経年分析!F$49,"▲","-"))),ROUND(VALUE(SUBSTITUTE(実質収支比率等に係る経年分析!F$49,"▲","-")),2),NA())</f>
        <v>0.05</v>
      </c>
      <c r="C21" s="171">
        <f>IF(ISNUMBER(VALUE(SUBSTITUTE(実質収支比率等に係る経年分析!G$49,"▲","-"))),ROUND(VALUE(SUBSTITUTE(実質収支比率等に係る経年分析!G$49,"▲","-")),2),NA())</f>
        <v>1.54</v>
      </c>
      <c r="D21" s="171">
        <f>IF(ISNUMBER(VALUE(SUBSTITUTE(実質収支比率等に係る経年分析!H$49,"▲","-"))),ROUND(VALUE(SUBSTITUTE(実質収支比率等に係る経年分析!H$49,"▲","-")),2),NA())</f>
        <v>-1.79</v>
      </c>
      <c r="E21" s="171">
        <f>IF(ISNUMBER(VALUE(SUBSTITUTE(実質収支比率等に係る経年分析!I$49,"▲","-"))),ROUND(VALUE(SUBSTITUTE(実質収支比率等に係る経年分析!I$49,"▲","-")),2),NA())</f>
        <v>0.83</v>
      </c>
      <c r="F21" s="171">
        <f>IF(ISNUMBER(VALUE(SUBSTITUTE(実質収支比率等に係る経年分析!J$49,"▲","-"))),ROUND(VALUE(SUBSTITUTE(実質収支比率等に係る経年分析!J$49,"▲","-")),2),NA())</f>
        <v>3.29</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市営駐車場事業特別会計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c r="A31" s="172" t="str">
        <f>IF(連結実質赤字比率に係る赤字・黒字の構成分析!C$39="",NA(),連結実質赤字比率に係る赤字・黒字の構成分析!C$39)</f>
        <v>東部地区工業用水道事業会計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1.33</v>
      </c>
    </row>
    <row r="32" spans="1:11">
      <c r="A32" s="172" t="str">
        <f>IF(連結実質赤字比率に係る赤字・黒字の構成分析!C$38="",NA(),連結実質赤字比率に係る赤字・黒字の構成分析!C$38)</f>
        <v>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3.12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2.42</v>
      </c>
    </row>
    <row r="33" spans="1:16">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5.38</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2.2799999999999998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5.98</v>
      </c>
    </row>
    <row r="35" spans="1:16">
      <c r="A35" s="172" t="str">
        <f>IF(連結実質赤字比率に係る赤字・黒字の構成分析!C$35="",NA(),連結実質赤字比率に係る赤字・黒字の構成分析!C$35)</f>
        <v>住宅新築資金等貸付事業特別会計</v>
      </c>
      <c r="B35" s="172">
        <f>IF(ROUND(VALUE(SUBSTITUTE(連結実質赤字比率に係る赤字・黒字の構成分析!F$35,"▲", "-")), 2) &lt; 0, ABS(ROUND(VALUE(SUBSTITUTE(連結実質赤字比率に係る赤字・黒字の構成分析!F$35,"▲", "-")), 2)), NA())</f>
        <v>0.24</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0.2</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0.05</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0.02</v>
      </c>
      <c r="I35" s="172" t="e">
        <f>IF(ROUND(VALUE(SUBSTITUTE(連結実質赤字比率に係る赤字・黒字の構成分析!I$35,"▲", "-")), 2) &gt;= 0, ABS(ROUND(VALUE(SUBSTITUTE(連結実質赤字比率に係る赤字・黒字の構成分析!I$35,"▲", "-")), 2)), NA())</f>
        <v>#N/A</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v>
      </c>
    </row>
    <row r="36" spans="1:16">
      <c r="A36" s="172" t="str">
        <f>IF(連結実質赤字比率に係る赤字・黒字の構成分析!C$34="",NA(),連結実質赤字比率に係る赤字・黒字の構成分析!C$34)</f>
        <v>国民健康保険事業特別会計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0.45</v>
      </c>
      <c r="D36" s="172">
        <f>IF(ROUND(VALUE(SUBSTITUTE(連結実質赤字比率に係る赤字・黒字の構成分析!G$34,"▲", "-")), 2) &lt; 0, ABS(ROUND(VALUE(SUBSTITUTE(連結実質赤字比率に係る赤字・黒字の構成分析!G$34,"▲", "-")), 2)), NA())</f>
        <v>0.71</v>
      </c>
      <c r="E36" s="172" t="e">
        <f>IF(ROUND(VALUE(SUBSTITUTE(連結実質赤字比率に係る赤字・黒字の構成分析!G$34,"▲", "-")), 2) &gt;= 0, ABS(ROUND(VALUE(SUBSTITUTE(連結実質赤字比率に係る赤字・黒字の構成分析!G$34,"▲", "-")), 2)), NA())</f>
        <v>#N/A</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0.52</v>
      </c>
      <c r="H36" s="172">
        <f>IF(ROUND(VALUE(SUBSTITUTE(連結実質赤字比率に係る赤字・黒字の構成分析!I$34,"▲", "-")), 2) &lt; 0, ABS(ROUND(VALUE(SUBSTITUTE(連結実質赤字比率に係る赤字・黒字の構成分析!I$34,"▲", "-")), 2)), NA())</f>
        <v>0.36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0.45</v>
      </c>
      <c r="K36" s="172" t="e">
        <f>IF(ROUND(VALUE(SUBSTITUTE(連結実質赤字比率に係る赤字・黒字の構成分析!J$34,"▲", "-")), 2) &gt;= 0, ABS(ROUND(VALUE(SUBSTITUTE(連結実質赤字比率に係る赤字・黒字の構成分析!J$34,"▲", "-")), 2)), NA())</f>
        <v>#N/A</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976</v>
      </c>
      <c r="E42" s="173"/>
      <c r="F42" s="173"/>
      <c r="G42" s="173">
        <f>'実質公債費比率（分子）の構造'!L$52</f>
        <v>976</v>
      </c>
      <c r="H42" s="173"/>
      <c r="I42" s="173"/>
      <c r="J42" s="173">
        <f>'実質公債費比率（分子）の構造'!M$52</f>
        <v>975</v>
      </c>
      <c r="K42" s="173"/>
      <c r="L42" s="173"/>
      <c r="M42" s="173">
        <f>'実質公債費比率（分子）の構造'!N$52</f>
        <v>948</v>
      </c>
      <c r="N42" s="173"/>
      <c r="O42" s="173"/>
      <c r="P42" s="173">
        <f>'実質公債費比率（分子）の構造'!O$52</f>
        <v>927</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114</v>
      </c>
      <c r="C44" s="173"/>
      <c r="D44" s="173"/>
      <c r="E44" s="173">
        <f>'実質公債費比率（分子）の構造'!L$50</f>
        <v>88</v>
      </c>
      <c r="F44" s="173"/>
      <c r="G44" s="173"/>
      <c r="H44" s="173">
        <f>'実質公債費比率（分子）の構造'!M$50</f>
        <v>90</v>
      </c>
      <c r="I44" s="173"/>
      <c r="J44" s="173"/>
      <c r="K44" s="173">
        <f>'実質公債費比率（分子）の構造'!N$50</f>
        <v>84</v>
      </c>
      <c r="L44" s="173"/>
      <c r="M44" s="173"/>
      <c r="N44" s="173">
        <f>'実質公債費比率（分子）の構造'!O$50</f>
        <v>72</v>
      </c>
      <c r="O44" s="173"/>
      <c r="P44" s="173"/>
    </row>
    <row r="45" spans="1:16">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66</v>
      </c>
      <c r="B46" s="173">
        <f>'実質公債費比率（分子）の構造'!K$48</f>
        <v>403</v>
      </c>
      <c r="C46" s="173"/>
      <c r="D46" s="173"/>
      <c r="E46" s="173">
        <f>'実質公債費比率（分子）の構造'!L$48</f>
        <v>286</v>
      </c>
      <c r="F46" s="173"/>
      <c r="G46" s="173"/>
      <c r="H46" s="173">
        <f>'実質公債費比率（分子）の構造'!M$48</f>
        <v>261</v>
      </c>
      <c r="I46" s="173"/>
      <c r="J46" s="173"/>
      <c r="K46" s="173">
        <f>'実質公債費比率（分子）の構造'!N$48</f>
        <v>261</v>
      </c>
      <c r="L46" s="173"/>
      <c r="M46" s="173"/>
      <c r="N46" s="173">
        <f>'実質公債費比率（分子）の構造'!O$48</f>
        <v>257</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1165</v>
      </c>
      <c r="C49" s="173"/>
      <c r="D49" s="173"/>
      <c r="E49" s="173">
        <f>'実質公債費比率（分子）の構造'!L$45</f>
        <v>1178</v>
      </c>
      <c r="F49" s="173"/>
      <c r="G49" s="173"/>
      <c r="H49" s="173">
        <f>'実質公債費比率（分子）の構造'!M$45</f>
        <v>1176</v>
      </c>
      <c r="I49" s="173"/>
      <c r="J49" s="173"/>
      <c r="K49" s="173">
        <f>'実質公債費比率（分子）の構造'!N$45</f>
        <v>1193</v>
      </c>
      <c r="L49" s="173"/>
      <c r="M49" s="173"/>
      <c r="N49" s="173">
        <f>'実質公債費比率（分子）の構造'!O$45</f>
        <v>1173</v>
      </c>
      <c r="O49" s="173"/>
      <c r="P49" s="173"/>
    </row>
    <row r="50" spans="1:16">
      <c r="A50" s="173" t="s">
        <v>70</v>
      </c>
      <c r="B50" s="173" t="e">
        <f>NA()</f>
        <v>#N/A</v>
      </c>
      <c r="C50" s="173">
        <f>IF(ISNUMBER('実質公債費比率（分子）の構造'!K$53),'実質公債費比率（分子）の構造'!K$53,NA())</f>
        <v>706</v>
      </c>
      <c r="D50" s="173" t="e">
        <f>NA()</f>
        <v>#N/A</v>
      </c>
      <c r="E50" s="173" t="e">
        <f>NA()</f>
        <v>#N/A</v>
      </c>
      <c r="F50" s="173">
        <f>IF(ISNUMBER('実質公債費比率（分子）の構造'!L$53),'実質公債費比率（分子）の構造'!L$53,NA())</f>
        <v>576</v>
      </c>
      <c r="G50" s="173" t="e">
        <f>NA()</f>
        <v>#N/A</v>
      </c>
      <c r="H50" s="173" t="e">
        <f>NA()</f>
        <v>#N/A</v>
      </c>
      <c r="I50" s="173">
        <f>IF(ISNUMBER('実質公債費比率（分子）の構造'!M$53),'実質公債費比率（分子）の構造'!M$53,NA())</f>
        <v>552</v>
      </c>
      <c r="J50" s="173" t="e">
        <f>NA()</f>
        <v>#N/A</v>
      </c>
      <c r="K50" s="173" t="e">
        <f>NA()</f>
        <v>#N/A</v>
      </c>
      <c r="L50" s="173">
        <f>IF(ISNUMBER('実質公債費比率（分子）の構造'!N$53),'実質公債費比率（分子）の構造'!N$53,NA())</f>
        <v>590</v>
      </c>
      <c r="M50" s="173" t="e">
        <f>NA()</f>
        <v>#N/A</v>
      </c>
      <c r="N50" s="173" t="e">
        <f>NA()</f>
        <v>#N/A</v>
      </c>
      <c r="O50" s="173">
        <f>IF(ISNUMBER('実質公債費比率（分子）の構造'!O$53),'実質公債費比率（分子）の構造'!O$53,NA())</f>
        <v>575</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9321</v>
      </c>
      <c r="E56" s="172"/>
      <c r="F56" s="172"/>
      <c r="G56" s="172">
        <f>'将来負担比率（分子）の構造'!J$52</f>
        <v>9061</v>
      </c>
      <c r="H56" s="172"/>
      <c r="I56" s="172"/>
      <c r="J56" s="172">
        <f>'将来負担比率（分子）の構造'!K$52</f>
        <v>9091</v>
      </c>
      <c r="K56" s="172"/>
      <c r="L56" s="172"/>
      <c r="M56" s="172">
        <f>'将来負担比率（分子）の構造'!L$52</f>
        <v>9144</v>
      </c>
      <c r="N56" s="172"/>
      <c r="O56" s="172"/>
      <c r="P56" s="172">
        <f>'将来負担比率（分子）の構造'!M$52</f>
        <v>8714</v>
      </c>
    </row>
    <row r="57" spans="1:16">
      <c r="A57" s="172" t="s">
        <v>41</v>
      </c>
      <c r="B57" s="172"/>
      <c r="C57" s="172"/>
      <c r="D57" s="172">
        <f>'将来負担比率（分子）の構造'!I$51</f>
        <v>642</v>
      </c>
      <c r="E57" s="172"/>
      <c r="F57" s="172"/>
      <c r="G57" s="172">
        <f>'将来負担比率（分子）の構造'!J$51</f>
        <v>560</v>
      </c>
      <c r="H57" s="172"/>
      <c r="I57" s="172"/>
      <c r="J57" s="172">
        <f>'将来負担比率（分子）の構造'!K$51</f>
        <v>513</v>
      </c>
      <c r="K57" s="172"/>
      <c r="L57" s="172"/>
      <c r="M57" s="172">
        <f>'将来負担比率（分子）の構造'!L$51</f>
        <v>470</v>
      </c>
      <c r="N57" s="172"/>
      <c r="O57" s="172"/>
      <c r="P57" s="172">
        <f>'将来負担比率（分子）の構造'!M$51</f>
        <v>425</v>
      </c>
    </row>
    <row r="58" spans="1:16">
      <c r="A58" s="172" t="s">
        <v>40</v>
      </c>
      <c r="B58" s="172"/>
      <c r="C58" s="172"/>
      <c r="D58" s="172">
        <f>'将来負担比率（分子）の構造'!I$50</f>
        <v>2696</v>
      </c>
      <c r="E58" s="172"/>
      <c r="F58" s="172"/>
      <c r="G58" s="172">
        <f>'将来負担比率（分子）の構造'!J$50</f>
        <v>2747</v>
      </c>
      <c r="H58" s="172"/>
      <c r="I58" s="172"/>
      <c r="J58" s="172">
        <f>'将来負担比率（分子）の構造'!K$50</f>
        <v>2704</v>
      </c>
      <c r="K58" s="172"/>
      <c r="L58" s="172"/>
      <c r="M58" s="172">
        <f>'将来負担比率（分子）の構造'!L$50</f>
        <v>2732</v>
      </c>
      <c r="N58" s="172"/>
      <c r="O58" s="172"/>
      <c r="P58" s="172">
        <f>'将来負担比率（分子）の構造'!M$50</f>
        <v>3419</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1845</v>
      </c>
      <c r="C62" s="172"/>
      <c r="D62" s="172"/>
      <c r="E62" s="172">
        <f>'将来負担比率（分子）の構造'!J$45</f>
        <v>1853</v>
      </c>
      <c r="F62" s="172"/>
      <c r="G62" s="172"/>
      <c r="H62" s="172">
        <f>'将来負担比率（分子）の構造'!K$45</f>
        <v>1741</v>
      </c>
      <c r="I62" s="172"/>
      <c r="J62" s="172"/>
      <c r="K62" s="172">
        <f>'将来負担比率（分子）の構造'!L$45</f>
        <v>1833</v>
      </c>
      <c r="L62" s="172"/>
      <c r="M62" s="172"/>
      <c r="N62" s="172">
        <f>'将来負担比率（分子）の構造'!M$45</f>
        <v>1810</v>
      </c>
      <c r="O62" s="172"/>
      <c r="P62" s="172"/>
    </row>
    <row r="63" spans="1:16">
      <c r="A63" s="172" t="s">
        <v>33</v>
      </c>
      <c r="B63" s="172">
        <f>'将来負担比率（分子）の構造'!I$44</f>
        <v>444</v>
      </c>
      <c r="C63" s="172"/>
      <c r="D63" s="172"/>
      <c r="E63" s="172">
        <f>'将来負担比率（分子）の構造'!J$44</f>
        <v>397</v>
      </c>
      <c r="F63" s="172"/>
      <c r="G63" s="172"/>
      <c r="H63" s="172">
        <f>'将来負担比率（分子）の構造'!K$44</f>
        <v>348</v>
      </c>
      <c r="I63" s="172"/>
      <c r="J63" s="172"/>
      <c r="K63" s="172">
        <f>'将来負担比率（分子）の構造'!L$44</f>
        <v>262</v>
      </c>
      <c r="L63" s="172"/>
      <c r="M63" s="172"/>
      <c r="N63" s="172">
        <f>'将来負担比率（分子）の構造'!M$44</f>
        <v>195</v>
      </c>
      <c r="O63" s="172"/>
      <c r="P63" s="172"/>
    </row>
    <row r="64" spans="1:16">
      <c r="A64" s="172" t="s">
        <v>32</v>
      </c>
      <c r="B64" s="172">
        <f>'将来負担比率（分子）の構造'!I$43</f>
        <v>3229</v>
      </c>
      <c r="C64" s="172"/>
      <c r="D64" s="172"/>
      <c r="E64" s="172">
        <f>'将来負担比率（分子）の構造'!J$43</f>
        <v>3220</v>
      </c>
      <c r="F64" s="172"/>
      <c r="G64" s="172"/>
      <c r="H64" s="172">
        <f>'将来負担比率（分子）の構造'!K$43</f>
        <v>2940</v>
      </c>
      <c r="I64" s="172"/>
      <c r="J64" s="172"/>
      <c r="K64" s="172">
        <f>'将来負担比率（分子）の構造'!L$43</f>
        <v>2659</v>
      </c>
      <c r="L64" s="172"/>
      <c r="M64" s="172"/>
      <c r="N64" s="172">
        <f>'将来負担比率（分子）の構造'!M$43</f>
        <v>2338</v>
      </c>
      <c r="O64" s="172"/>
      <c r="P64" s="172"/>
    </row>
    <row r="65" spans="1:16">
      <c r="A65" s="172" t="s">
        <v>31</v>
      </c>
      <c r="B65" s="172">
        <f>'将来負担比率（分子）の構造'!I$42</f>
        <v>177</v>
      </c>
      <c r="C65" s="172"/>
      <c r="D65" s="172"/>
      <c r="E65" s="172">
        <f>'将来負担比率（分子）の構造'!J$42</f>
        <v>145</v>
      </c>
      <c r="F65" s="172"/>
      <c r="G65" s="172"/>
      <c r="H65" s="172">
        <f>'将来負担比率（分子）の構造'!K$42</f>
        <v>145</v>
      </c>
      <c r="I65" s="172"/>
      <c r="J65" s="172"/>
      <c r="K65" s="172">
        <f>'将来負担比率（分子）の構造'!L$42</f>
        <v>145</v>
      </c>
      <c r="L65" s="172"/>
      <c r="M65" s="172"/>
      <c r="N65" s="172">
        <f>'将来負担比率（分子）の構造'!M$42</f>
        <v>145</v>
      </c>
      <c r="O65" s="172"/>
      <c r="P65" s="172"/>
    </row>
    <row r="66" spans="1:16">
      <c r="A66" s="172" t="s">
        <v>30</v>
      </c>
      <c r="B66" s="172">
        <f>'将来負担比率（分子）の構造'!I$41</f>
        <v>10405</v>
      </c>
      <c r="C66" s="172"/>
      <c r="D66" s="172"/>
      <c r="E66" s="172">
        <f>'将来負担比率（分子）の構造'!J$41</f>
        <v>10162</v>
      </c>
      <c r="F66" s="172"/>
      <c r="G66" s="172"/>
      <c r="H66" s="172">
        <f>'将来負担比率（分子）の構造'!K$41</f>
        <v>10137</v>
      </c>
      <c r="I66" s="172"/>
      <c r="J66" s="172"/>
      <c r="K66" s="172">
        <f>'将来負担比率（分子）の構造'!L$41</f>
        <v>9705</v>
      </c>
      <c r="L66" s="172"/>
      <c r="M66" s="172"/>
      <c r="N66" s="172">
        <f>'将来負担比率（分子）の構造'!M$41</f>
        <v>9422</v>
      </c>
      <c r="O66" s="172"/>
      <c r="P66" s="172"/>
    </row>
    <row r="67" spans="1:16">
      <c r="A67" s="172" t="s">
        <v>74</v>
      </c>
      <c r="B67" s="172" t="e">
        <f>NA()</f>
        <v>#N/A</v>
      </c>
      <c r="C67" s="172">
        <f>IF(ISNUMBER('将来負担比率（分子）の構造'!I$53), IF('将来負担比率（分子）の構造'!I$53 &lt; 0, 0, '将来負担比率（分子）の構造'!I$53), NA())</f>
        <v>3442</v>
      </c>
      <c r="D67" s="172" t="e">
        <f>NA()</f>
        <v>#N/A</v>
      </c>
      <c r="E67" s="172" t="e">
        <f>NA()</f>
        <v>#N/A</v>
      </c>
      <c r="F67" s="172">
        <f>IF(ISNUMBER('将来負担比率（分子）の構造'!J$53), IF('将来負担比率（分子）の構造'!J$53 &lt; 0, 0, '将来負担比率（分子）の構造'!J$53), NA())</f>
        <v>3408</v>
      </c>
      <c r="G67" s="172" t="e">
        <f>NA()</f>
        <v>#N/A</v>
      </c>
      <c r="H67" s="172" t="e">
        <f>NA()</f>
        <v>#N/A</v>
      </c>
      <c r="I67" s="172">
        <f>IF(ISNUMBER('将来負担比率（分子）の構造'!K$53), IF('将来負担比率（分子）の構造'!K$53 &lt; 0, 0, '将来負担比率（分子）の構造'!K$53), NA())</f>
        <v>3001</v>
      </c>
      <c r="J67" s="172" t="e">
        <f>NA()</f>
        <v>#N/A</v>
      </c>
      <c r="K67" s="172" t="e">
        <f>NA()</f>
        <v>#N/A</v>
      </c>
      <c r="L67" s="172">
        <f>IF(ISNUMBER('将来負担比率（分子）の構造'!L$53), IF('将来負担比率（分子）の構造'!L$53 &lt; 0, 0, '将来負担比率（分子）の構造'!L$53), NA())</f>
        <v>2258</v>
      </c>
      <c r="M67" s="172" t="e">
        <f>NA()</f>
        <v>#N/A</v>
      </c>
      <c r="N67" s="172" t="e">
        <f>NA()</f>
        <v>#N/A</v>
      </c>
      <c r="O67" s="172">
        <f>IF(ISNUMBER('将来負担比率（分子）の構造'!M$53), IF('将来負担比率（分子）の構造'!M$53 &lt; 0, 0, '将来負担比率（分子）の構造'!M$53), NA())</f>
        <v>1351</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1511</v>
      </c>
      <c r="C72" s="176">
        <f>基金残高に係る経年分析!G55</f>
        <v>1512</v>
      </c>
      <c r="D72" s="176">
        <f>基金残高に係る経年分析!H55</f>
        <v>1563</v>
      </c>
    </row>
    <row r="73" spans="1:16">
      <c r="A73" s="175" t="s">
        <v>77</v>
      </c>
      <c r="B73" s="176">
        <f>基金残高に係る経年分析!F56</f>
        <v>456</v>
      </c>
      <c r="C73" s="176">
        <f>基金残高に係る経年分析!G56</f>
        <v>367</v>
      </c>
      <c r="D73" s="176">
        <f>基金残高に係る経年分析!H56</f>
        <v>475</v>
      </c>
    </row>
    <row r="74" spans="1:16">
      <c r="A74" s="175" t="s">
        <v>78</v>
      </c>
      <c r="B74" s="176">
        <f>基金残高に係る経年分析!F57</f>
        <v>805</v>
      </c>
      <c r="C74" s="176">
        <f>基金残高に係る経年分析!G57</f>
        <v>991</v>
      </c>
      <c r="D74" s="176">
        <f>基金残高に係る経年分析!H57</f>
        <v>1183</v>
      </c>
    </row>
  </sheetData>
  <sheetProtection algorithmName="SHA-512" hashValue="c3jX7REp6Nb7Hgr0wJaRlz1HOX4HSBRk+qKB3EjGAaJes5yIkpsu5Zi+6ePdp01EcDF4wX2RsLVGwe/Uj4CTMw==" saltValue="0rEYKOOM9xGU9FGORXy2L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567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568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225</v>
      </c>
      <c r="C5" s="731"/>
      <c r="D5" s="731"/>
      <c r="E5" s="731"/>
      <c r="F5" s="731"/>
      <c r="G5" s="731"/>
      <c r="H5" s="731"/>
      <c r="I5" s="731"/>
      <c r="J5" s="731"/>
      <c r="K5" s="731"/>
      <c r="L5" s="731"/>
      <c r="M5" s="731"/>
      <c r="N5" s="731"/>
      <c r="O5" s="731"/>
      <c r="P5" s="731"/>
      <c r="Q5" s="732"/>
      <c r="R5" s="717">
        <v>3269275</v>
      </c>
      <c r="S5" s="718"/>
      <c r="T5" s="718"/>
      <c r="U5" s="718"/>
      <c r="V5" s="718"/>
      <c r="W5" s="718"/>
      <c r="X5" s="718"/>
      <c r="Y5" s="761"/>
      <c r="Z5" s="779">
        <v>23.9</v>
      </c>
      <c r="AA5" s="779"/>
      <c r="AB5" s="779"/>
      <c r="AC5" s="779"/>
      <c r="AD5" s="780">
        <v>3269275</v>
      </c>
      <c r="AE5" s="780"/>
      <c r="AF5" s="780"/>
      <c r="AG5" s="780"/>
      <c r="AH5" s="780"/>
      <c r="AI5" s="780"/>
      <c r="AJ5" s="780"/>
      <c r="AK5" s="780"/>
      <c r="AL5" s="762">
        <v>45.4</v>
      </c>
      <c r="AM5" s="735"/>
      <c r="AN5" s="735"/>
      <c r="AO5" s="763"/>
      <c r="AP5" s="730" t="s">
        <v>226</v>
      </c>
      <c r="AQ5" s="731"/>
      <c r="AR5" s="731"/>
      <c r="AS5" s="731"/>
      <c r="AT5" s="731"/>
      <c r="AU5" s="731"/>
      <c r="AV5" s="731"/>
      <c r="AW5" s="731"/>
      <c r="AX5" s="731"/>
      <c r="AY5" s="731"/>
      <c r="AZ5" s="731"/>
      <c r="BA5" s="731"/>
      <c r="BB5" s="731"/>
      <c r="BC5" s="731"/>
      <c r="BD5" s="731"/>
      <c r="BE5" s="731"/>
      <c r="BF5" s="732"/>
      <c r="BG5" s="664">
        <v>3269275</v>
      </c>
      <c r="BH5" s="665"/>
      <c r="BI5" s="665"/>
      <c r="BJ5" s="665"/>
      <c r="BK5" s="665"/>
      <c r="BL5" s="665"/>
      <c r="BM5" s="665"/>
      <c r="BN5" s="666"/>
      <c r="BO5" s="691">
        <v>100</v>
      </c>
      <c r="BP5" s="691"/>
      <c r="BQ5" s="691"/>
      <c r="BR5" s="691"/>
      <c r="BS5" s="692">
        <v>161905</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220</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c r="B6" s="661" t="s">
        <v>230</v>
      </c>
      <c r="C6" s="662"/>
      <c r="D6" s="662"/>
      <c r="E6" s="662"/>
      <c r="F6" s="662"/>
      <c r="G6" s="662"/>
      <c r="H6" s="662"/>
      <c r="I6" s="662"/>
      <c r="J6" s="662"/>
      <c r="K6" s="662"/>
      <c r="L6" s="662"/>
      <c r="M6" s="662"/>
      <c r="N6" s="662"/>
      <c r="O6" s="662"/>
      <c r="P6" s="662"/>
      <c r="Q6" s="663"/>
      <c r="R6" s="664">
        <v>118906</v>
      </c>
      <c r="S6" s="665"/>
      <c r="T6" s="665"/>
      <c r="U6" s="665"/>
      <c r="V6" s="665"/>
      <c r="W6" s="665"/>
      <c r="X6" s="665"/>
      <c r="Y6" s="666"/>
      <c r="Z6" s="691">
        <v>0.9</v>
      </c>
      <c r="AA6" s="691"/>
      <c r="AB6" s="691"/>
      <c r="AC6" s="691"/>
      <c r="AD6" s="692">
        <v>118906</v>
      </c>
      <c r="AE6" s="692"/>
      <c r="AF6" s="692"/>
      <c r="AG6" s="692"/>
      <c r="AH6" s="692"/>
      <c r="AI6" s="692"/>
      <c r="AJ6" s="692"/>
      <c r="AK6" s="692"/>
      <c r="AL6" s="667">
        <v>1.7</v>
      </c>
      <c r="AM6" s="668"/>
      <c r="AN6" s="668"/>
      <c r="AO6" s="693"/>
      <c r="AP6" s="661" t="s">
        <v>231</v>
      </c>
      <c r="AQ6" s="662"/>
      <c r="AR6" s="662"/>
      <c r="AS6" s="662"/>
      <c r="AT6" s="662"/>
      <c r="AU6" s="662"/>
      <c r="AV6" s="662"/>
      <c r="AW6" s="662"/>
      <c r="AX6" s="662"/>
      <c r="AY6" s="662"/>
      <c r="AZ6" s="662"/>
      <c r="BA6" s="662"/>
      <c r="BB6" s="662"/>
      <c r="BC6" s="662"/>
      <c r="BD6" s="662"/>
      <c r="BE6" s="662"/>
      <c r="BF6" s="663"/>
      <c r="BG6" s="664">
        <v>3269275</v>
      </c>
      <c r="BH6" s="665"/>
      <c r="BI6" s="665"/>
      <c r="BJ6" s="665"/>
      <c r="BK6" s="665"/>
      <c r="BL6" s="665"/>
      <c r="BM6" s="665"/>
      <c r="BN6" s="666"/>
      <c r="BO6" s="691">
        <v>100</v>
      </c>
      <c r="BP6" s="691"/>
      <c r="BQ6" s="691"/>
      <c r="BR6" s="691"/>
      <c r="BS6" s="692">
        <v>161905</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129858</v>
      </c>
      <c r="CS6" s="665"/>
      <c r="CT6" s="665"/>
      <c r="CU6" s="665"/>
      <c r="CV6" s="665"/>
      <c r="CW6" s="665"/>
      <c r="CX6" s="665"/>
      <c r="CY6" s="666"/>
      <c r="CZ6" s="762">
        <v>1</v>
      </c>
      <c r="DA6" s="735"/>
      <c r="DB6" s="735"/>
      <c r="DC6" s="765"/>
      <c r="DD6" s="670" t="s">
        <v>569</v>
      </c>
      <c r="DE6" s="665"/>
      <c r="DF6" s="665"/>
      <c r="DG6" s="665"/>
      <c r="DH6" s="665"/>
      <c r="DI6" s="665"/>
      <c r="DJ6" s="665"/>
      <c r="DK6" s="665"/>
      <c r="DL6" s="665"/>
      <c r="DM6" s="665"/>
      <c r="DN6" s="665"/>
      <c r="DO6" s="665"/>
      <c r="DP6" s="666"/>
      <c r="DQ6" s="670">
        <v>129858</v>
      </c>
      <c r="DR6" s="665"/>
      <c r="DS6" s="665"/>
      <c r="DT6" s="665"/>
      <c r="DU6" s="665"/>
      <c r="DV6" s="665"/>
      <c r="DW6" s="665"/>
      <c r="DX6" s="665"/>
      <c r="DY6" s="665"/>
      <c r="DZ6" s="665"/>
      <c r="EA6" s="665"/>
      <c r="EB6" s="665"/>
      <c r="EC6" s="705"/>
    </row>
    <row r="7" spans="2:143" ht="11.25" customHeight="1">
      <c r="B7" s="661" t="s">
        <v>233</v>
      </c>
      <c r="C7" s="662"/>
      <c r="D7" s="662"/>
      <c r="E7" s="662"/>
      <c r="F7" s="662"/>
      <c r="G7" s="662"/>
      <c r="H7" s="662"/>
      <c r="I7" s="662"/>
      <c r="J7" s="662"/>
      <c r="K7" s="662"/>
      <c r="L7" s="662"/>
      <c r="M7" s="662"/>
      <c r="N7" s="662"/>
      <c r="O7" s="662"/>
      <c r="P7" s="662"/>
      <c r="Q7" s="663"/>
      <c r="R7" s="664">
        <v>1375</v>
      </c>
      <c r="S7" s="665"/>
      <c r="T7" s="665"/>
      <c r="U7" s="665"/>
      <c r="V7" s="665"/>
      <c r="W7" s="665"/>
      <c r="X7" s="665"/>
      <c r="Y7" s="666"/>
      <c r="Z7" s="691">
        <v>0</v>
      </c>
      <c r="AA7" s="691"/>
      <c r="AB7" s="691"/>
      <c r="AC7" s="691"/>
      <c r="AD7" s="692">
        <v>1375</v>
      </c>
      <c r="AE7" s="692"/>
      <c r="AF7" s="692"/>
      <c r="AG7" s="692"/>
      <c r="AH7" s="692"/>
      <c r="AI7" s="692"/>
      <c r="AJ7" s="692"/>
      <c r="AK7" s="692"/>
      <c r="AL7" s="667">
        <v>0</v>
      </c>
      <c r="AM7" s="668"/>
      <c r="AN7" s="668"/>
      <c r="AO7" s="693"/>
      <c r="AP7" s="661" t="s">
        <v>570</v>
      </c>
      <c r="AQ7" s="662"/>
      <c r="AR7" s="662"/>
      <c r="AS7" s="662"/>
      <c r="AT7" s="662"/>
      <c r="AU7" s="662"/>
      <c r="AV7" s="662"/>
      <c r="AW7" s="662"/>
      <c r="AX7" s="662"/>
      <c r="AY7" s="662"/>
      <c r="AZ7" s="662"/>
      <c r="BA7" s="662"/>
      <c r="BB7" s="662"/>
      <c r="BC7" s="662"/>
      <c r="BD7" s="662"/>
      <c r="BE7" s="662"/>
      <c r="BF7" s="663"/>
      <c r="BG7" s="664">
        <v>1229794</v>
      </c>
      <c r="BH7" s="665"/>
      <c r="BI7" s="665"/>
      <c r="BJ7" s="665"/>
      <c r="BK7" s="665"/>
      <c r="BL7" s="665"/>
      <c r="BM7" s="665"/>
      <c r="BN7" s="666"/>
      <c r="BO7" s="691">
        <v>37.6</v>
      </c>
      <c r="BP7" s="691"/>
      <c r="BQ7" s="691"/>
      <c r="BR7" s="691"/>
      <c r="BS7" s="692">
        <v>49073</v>
      </c>
      <c r="BT7" s="692"/>
      <c r="BU7" s="692"/>
      <c r="BV7" s="692"/>
      <c r="BW7" s="692"/>
      <c r="BX7" s="692"/>
      <c r="BY7" s="692"/>
      <c r="BZ7" s="692"/>
      <c r="CA7" s="692"/>
      <c r="CB7" s="750"/>
      <c r="CD7" s="706" t="s">
        <v>234</v>
      </c>
      <c r="CE7" s="703"/>
      <c r="CF7" s="703"/>
      <c r="CG7" s="703"/>
      <c r="CH7" s="703"/>
      <c r="CI7" s="703"/>
      <c r="CJ7" s="703"/>
      <c r="CK7" s="703"/>
      <c r="CL7" s="703"/>
      <c r="CM7" s="703"/>
      <c r="CN7" s="703"/>
      <c r="CO7" s="703"/>
      <c r="CP7" s="703"/>
      <c r="CQ7" s="704"/>
      <c r="CR7" s="664">
        <v>2119011</v>
      </c>
      <c r="CS7" s="665"/>
      <c r="CT7" s="665"/>
      <c r="CU7" s="665"/>
      <c r="CV7" s="665"/>
      <c r="CW7" s="665"/>
      <c r="CX7" s="665"/>
      <c r="CY7" s="666"/>
      <c r="CZ7" s="691">
        <v>16</v>
      </c>
      <c r="DA7" s="691"/>
      <c r="DB7" s="691"/>
      <c r="DC7" s="691"/>
      <c r="DD7" s="670">
        <v>415785</v>
      </c>
      <c r="DE7" s="665"/>
      <c r="DF7" s="665"/>
      <c r="DG7" s="665"/>
      <c r="DH7" s="665"/>
      <c r="DI7" s="665"/>
      <c r="DJ7" s="665"/>
      <c r="DK7" s="665"/>
      <c r="DL7" s="665"/>
      <c r="DM7" s="665"/>
      <c r="DN7" s="665"/>
      <c r="DO7" s="665"/>
      <c r="DP7" s="666"/>
      <c r="DQ7" s="670">
        <v>1461534</v>
      </c>
      <c r="DR7" s="665"/>
      <c r="DS7" s="665"/>
      <c r="DT7" s="665"/>
      <c r="DU7" s="665"/>
      <c r="DV7" s="665"/>
      <c r="DW7" s="665"/>
      <c r="DX7" s="665"/>
      <c r="DY7" s="665"/>
      <c r="DZ7" s="665"/>
      <c r="EA7" s="665"/>
      <c r="EB7" s="665"/>
      <c r="EC7" s="705"/>
    </row>
    <row r="8" spans="2:143" ht="11.25" customHeight="1">
      <c r="B8" s="661" t="s">
        <v>235</v>
      </c>
      <c r="C8" s="662"/>
      <c r="D8" s="662"/>
      <c r="E8" s="662"/>
      <c r="F8" s="662"/>
      <c r="G8" s="662"/>
      <c r="H8" s="662"/>
      <c r="I8" s="662"/>
      <c r="J8" s="662"/>
      <c r="K8" s="662"/>
      <c r="L8" s="662"/>
      <c r="M8" s="662"/>
      <c r="N8" s="662"/>
      <c r="O8" s="662"/>
      <c r="P8" s="662"/>
      <c r="Q8" s="663"/>
      <c r="R8" s="664">
        <v>13772</v>
      </c>
      <c r="S8" s="665"/>
      <c r="T8" s="665"/>
      <c r="U8" s="665"/>
      <c r="V8" s="665"/>
      <c r="W8" s="665"/>
      <c r="X8" s="665"/>
      <c r="Y8" s="666"/>
      <c r="Z8" s="691">
        <v>0.1</v>
      </c>
      <c r="AA8" s="691"/>
      <c r="AB8" s="691"/>
      <c r="AC8" s="691"/>
      <c r="AD8" s="692">
        <v>13772</v>
      </c>
      <c r="AE8" s="692"/>
      <c r="AF8" s="692"/>
      <c r="AG8" s="692"/>
      <c r="AH8" s="692"/>
      <c r="AI8" s="692"/>
      <c r="AJ8" s="692"/>
      <c r="AK8" s="692"/>
      <c r="AL8" s="667">
        <v>0.2</v>
      </c>
      <c r="AM8" s="668"/>
      <c r="AN8" s="668"/>
      <c r="AO8" s="693"/>
      <c r="AP8" s="661" t="s">
        <v>571</v>
      </c>
      <c r="AQ8" s="662"/>
      <c r="AR8" s="662"/>
      <c r="AS8" s="662"/>
      <c r="AT8" s="662"/>
      <c r="AU8" s="662"/>
      <c r="AV8" s="662"/>
      <c r="AW8" s="662"/>
      <c r="AX8" s="662"/>
      <c r="AY8" s="662"/>
      <c r="AZ8" s="662"/>
      <c r="BA8" s="662"/>
      <c r="BB8" s="662"/>
      <c r="BC8" s="662"/>
      <c r="BD8" s="662"/>
      <c r="BE8" s="662"/>
      <c r="BF8" s="663"/>
      <c r="BG8" s="664">
        <v>41474</v>
      </c>
      <c r="BH8" s="665"/>
      <c r="BI8" s="665"/>
      <c r="BJ8" s="665"/>
      <c r="BK8" s="665"/>
      <c r="BL8" s="665"/>
      <c r="BM8" s="665"/>
      <c r="BN8" s="666"/>
      <c r="BO8" s="691">
        <v>1.3</v>
      </c>
      <c r="BP8" s="691"/>
      <c r="BQ8" s="691"/>
      <c r="BR8" s="691"/>
      <c r="BS8" s="692" t="s">
        <v>569</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5589540</v>
      </c>
      <c r="CS8" s="665"/>
      <c r="CT8" s="665"/>
      <c r="CU8" s="665"/>
      <c r="CV8" s="665"/>
      <c r="CW8" s="665"/>
      <c r="CX8" s="665"/>
      <c r="CY8" s="666"/>
      <c r="CZ8" s="691">
        <v>42.3</v>
      </c>
      <c r="DA8" s="691"/>
      <c r="DB8" s="691"/>
      <c r="DC8" s="691"/>
      <c r="DD8" s="670">
        <v>1005</v>
      </c>
      <c r="DE8" s="665"/>
      <c r="DF8" s="665"/>
      <c r="DG8" s="665"/>
      <c r="DH8" s="665"/>
      <c r="DI8" s="665"/>
      <c r="DJ8" s="665"/>
      <c r="DK8" s="665"/>
      <c r="DL8" s="665"/>
      <c r="DM8" s="665"/>
      <c r="DN8" s="665"/>
      <c r="DO8" s="665"/>
      <c r="DP8" s="666"/>
      <c r="DQ8" s="670">
        <v>2394751</v>
      </c>
      <c r="DR8" s="665"/>
      <c r="DS8" s="665"/>
      <c r="DT8" s="665"/>
      <c r="DU8" s="665"/>
      <c r="DV8" s="665"/>
      <c r="DW8" s="665"/>
      <c r="DX8" s="665"/>
      <c r="DY8" s="665"/>
      <c r="DZ8" s="665"/>
      <c r="EA8" s="665"/>
      <c r="EB8" s="665"/>
      <c r="EC8" s="705"/>
    </row>
    <row r="9" spans="2:143" ht="11.25" customHeight="1">
      <c r="B9" s="661" t="s">
        <v>237</v>
      </c>
      <c r="C9" s="662"/>
      <c r="D9" s="662"/>
      <c r="E9" s="662"/>
      <c r="F9" s="662"/>
      <c r="G9" s="662"/>
      <c r="H9" s="662"/>
      <c r="I9" s="662"/>
      <c r="J9" s="662"/>
      <c r="K9" s="662"/>
      <c r="L9" s="662"/>
      <c r="M9" s="662"/>
      <c r="N9" s="662"/>
      <c r="O9" s="662"/>
      <c r="P9" s="662"/>
      <c r="Q9" s="663"/>
      <c r="R9" s="664">
        <v>16022</v>
      </c>
      <c r="S9" s="665"/>
      <c r="T9" s="665"/>
      <c r="U9" s="665"/>
      <c r="V9" s="665"/>
      <c r="W9" s="665"/>
      <c r="X9" s="665"/>
      <c r="Y9" s="666"/>
      <c r="Z9" s="691">
        <v>0.1</v>
      </c>
      <c r="AA9" s="691"/>
      <c r="AB9" s="691"/>
      <c r="AC9" s="691"/>
      <c r="AD9" s="692">
        <v>16022</v>
      </c>
      <c r="AE9" s="692"/>
      <c r="AF9" s="692"/>
      <c r="AG9" s="692"/>
      <c r="AH9" s="692"/>
      <c r="AI9" s="692"/>
      <c r="AJ9" s="692"/>
      <c r="AK9" s="692"/>
      <c r="AL9" s="667">
        <v>0.2</v>
      </c>
      <c r="AM9" s="668"/>
      <c r="AN9" s="668"/>
      <c r="AO9" s="693"/>
      <c r="AP9" s="661" t="s">
        <v>238</v>
      </c>
      <c r="AQ9" s="662"/>
      <c r="AR9" s="662"/>
      <c r="AS9" s="662"/>
      <c r="AT9" s="662"/>
      <c r="AU9" s="662"/>
      <c r="AV9" s="662"/>
      <c r="AW9" s="662"/>
      <c r="AX9" s="662"/>
      <c r="AY9" s="662"/>
      <c r="AZ9" s="662"/>
      <c r="BA9" s="662"/>
      <c r="BB9" s="662"/>
      <c r="BC9" s="662"/>
      <c r="BD9" s="662"/>
      <c r="BE9" s="662"/>
      <c r="BF9" s="663"/>
      <c r="BG9" s="664">
        <v>914561</v>
      </c>
      <c r="BH9" s="665"/>
      <c r="BI9" s="665"/>
      <c r="BJ9" s="665"/>
      <c r="BK9" s="665"/>
      <c r="BL9" s="665"/>
      <c r="BM9" s="665"/>
      <c r="BN9" s="666"/>
      <c r="BO9" s="691">
        <v>28</v>
      </c>
      <c r="BP9" s="691"/>
      <c r="BQ9" s="691"/>
      <c r="BR9" s="691"/>
      <c r="BS9" s="692" t="s">
        <v>128</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976485</v>
      </c>
      <c r="CS9" s="665"/>
      <c r="CT9" s="665"/>
      <c r="CU9" s="665"/>
      <c r="CV9" s="665"/>
      <c r="CW9" s="665"/>
      <c r="CX9" s="665"/>
      <c r="CY9" s="666"/>
      <c r="CZ9" s="691">
        <v>7.4</v>
      </c>
      <c r="DA9" s="691"/>
      <c r="DB9" s="691"/>
      <c r="DC9" s="691"/>
      <c r="DD9" s="670">
        <v>54537</v>
      </c>
      <c r="DE9" s="665"/>
      <c r="DF9" s="665"/>
      <c r="DG9" s="665"/>
      <c r="DH9" s="665"/>
      <c r="DI9" s="665"/>
      <c r="DJ9" s="665"/>
      <c r="DK9" s="665"/>
      <c r="DL9" s="665"/>
      <c r="DM9" s="665"/>
      <c r="DN9" s="665"/>
      <c r="DO9" s="665"/>
      <c r="DP9" s="666"/>
      <c r="DQ9" s="670">
        <v>783210</v>
      </c>
      <c r="DR9" s="665"/>
      <c r="DS9" s="665"/>
      <c r="DT9" s="665"/>
      <c r="DU9" s="665"/>
      <c r="DV9" s="665"/>
      <c r="DW9" s="665"/>
      <c r="DX9" s="665"/>
      <c r="DY9" s="665"/>
      <c r="DZ9" s="665"/>
      <c r="EA9" s="665"/>
      <c r="EB9" s="665"/>
      <c r="EC9" s="705"/>
    </row>
    <row r="10" spans="2:143" ht="11.25" customHeight="1">
      <c r="B10" s="661" t="s">
        <v>572</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569</v>
      </c>
      <c r="AA10" s="691"/>
      <c r="AB10" s="691"/>
      <c r="AC10" s="691"/>
      <c r="AD10" s="692" t="s">
        <v>569</v>
      </c>
      <c r="AE10" s="692"/>
      <c r="AF10" s="692"/>
      <c r="AG10" s="692"/>
      <c r="AH10" s="692"/>
      <c r="AI10" s="692"/>
      <c r="AJ10" s="692"/>
      <c r="AK10" s="692"/>
      <c r="AL10" s="667" t="s">
        <v>573</v>
      </c>
      <c r="AM10" s="668"/>
      <c r="AN10" s="668"/>
      <c r="AO10" s="693"/>
      <c r="AP10" s="661" t="s">
        <v>574</v>
      </c>
      <c r="AQ10" s="662"/>
      <c r="AR10" s="662"/>
      <c r="AS10" s="662"/>
      <c r="AT10" s="662"/>
      <c r="AU10" s="662"/>
      <c r="AV10" s="662"/>
      <c r="AW10" s="662"/>
      <c r="AX10" s="662"/>
      <c r="AY10" s="662"/>
      <c r="AZ10" s="662"/>
      <c r="BA10" s="662"/>
      <c r="BB10" s="662"/>
      <c r="BC10" s="662"/>
      <c r="BD10" s="662"/>
      <c r="BE10" s="662"/>
      <c r="BF10" s="663"/>
      <c r="BG10" s="664">
        <v>81118</v>
      </c>
      <c r="BH10" s="665"/>
      <c r="BI10" s="665"/>
      <c r="BJ10" s="665"/>
      <c r="BK10" s="665"/>
      <c r="BL10" s="665"/>
      <c r="BM10" s="665"/>
      <c r="BN10" s="666"/>
      <c r="BO10" s="691">
        <v>2.5</v>
      </c>
      <c r="BP10" s="691"/>
      <c r="BQ10" s="691"/>
      <c r="BR10" s="691"/>
      <c r="BS10" s="692">
        <v>13395</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v>11600</v>
      </c>
      <c r="CS10" s="665"/>
      <c r="CT10" s="665"/>
      <c r="CU10" s="665"/>
      <c r="CV10" s="665"/>
      <c r="CW10" s="665"/>
      <c r="CX10" s="665"/>
      <c r="CY10" s="666"/>
      <c r="CZ10" s="691">
        <v>0.1</v>
      </c>
      <c r="DA10" s="691"/>
      <c r="DB10" s="691"/>
      <c r="DC10" s="691"/>
      <c r="DD10" s="670" t="s">
        <v>128</v>
      </c>
      <c r="DE10" s="665"/>
      <c r="DF10" s="665"/>
      <c r="DG10" s="665"/>
      <c r="DH10" s="665"/>
      <c r="DI10" s="665"/>
      <c r="DJ10" s="665"/>
      <c r="DK10" s="665"/>
      <c r="DL10" s="665"/>
      <c r="DM10" s="665"/>
      <c r="DN10" s="665"/>
      <c r="DO10" s="665"/>
      <c r="DP10" s="666"/>
      <c r="DQ10" s="670">
        <v>10090</v>
      </c>
      <c r="DR10" s="665"/>
      <c r="DS10" s="665"/>
      <c r="DT10" s="665"/>
      <c r="DU10" s="665"/>
      <c r="DV10" s="665"/>
      <c r="DW10" s="665"/>
      <c r="DX10" s="665"/>
      <c r="DY10" s="665"/>
      <c r="DZ10" s="665"/>
      <c r="EA10" s="665"/>
      <c r="EB10" s="665"/>
      <c r="EC10" s="705"/>
    </row>
    <row r="11" spans="2:143" ht="11.25" customHeight="1">
      <c r="B11" s="661" t="s">
        <v>242</v>
      </c>
      <c r="C11" s="662"/>
      <c r="D11" s="662"/>
      <c r="E11" s="662"/>
      <c r="F11" s="662"/>
      <c r="G11" s="662"/>
      <c r="H11" s="662"/>
      <c r="I11" s="662"/>
      <c r="J11" s="662"/>
      <c r="K11" s="662"/>
      <c r="L11" s="662"/>
      <c r="M11" s="662"/>
      <c r="N11" s="662"/>
      <c r="O11" s="662"/>
      <c r="P11" s="662"/>
      <c r="Q11" s="663"/>
      <c r="R11" s="664">
        <v>604410</v>
      </c>
      <c r="S11" s="665"/>
      <c r="T11" s="665"/>
      <c r="U11" s="665"/>
      <c r="V11" s="665"/>
      <c r="W11" s="665"/>
      <c r="X11" s="665"/>
      <c r="Y11" s="666"/>
      <c r="Z11" s="667">
        <v>4.4000000000000004</v>
      </c>
      <c r="AA11" s="668"/>
      <c r="AB11" s="668"/>
      <c r="AC11" s="669"/>
      <c r="AD11" s="670">
        <v>604410</v>
      </c>
      <c r="AE11" s="665"/>
      <c r="AF11" s="665"/>
      <c r="AG11" s="665"/>
      <c r="AH11" s="665"/>
      <c r="AI11" s="665"/>
      <c r="AJ11" s="665"/>
      <c r="AK11" s="666"/>
      <c r="AL11" s="667">
        <v>8.4</v>
      </c>
      <c r="AM11" s="668"/>
      <c r="AN11" s="668"/>
      <c r="AO11" s="693"/>
      <c r="AP11" s="661" t="s">
        <v>575</v>
      </c>
      <c r="AQ11" s="662"/>
      <c r="AR11" s="662"/>
      <c r="AS11" s="662"/>
      <c r="AT11" s="662"/>
      <c r="AU11" s="662"/>
      <c r="AV11" s="662"/>
      <c r="AW11" s="662"/>
      <c r="AX11" s="662"/>
      <c r="AY11" s="662"/>
      <c r="AZ11" s="662"/>
      <c r="BA11" s="662"/>
      <c r="BB11" s="662"/>
      <c r="BC11" s="662"/>
      <c r="BD11" s="662"/>
      <c r="BE11" s="662"/>
      <c r="BF11" s="663"/>
      <c r="BG11" s="664">
        <v>192641</v>
      </c>
      <c r="BH11" s="665"/>
      <c r="BI11" s="665"/>
      <c r="BJ11" s="665"/>
      <c r="BK11" s="665"/>
      <c r="BL11" s="665"/>
      <c r="BM11" s="665"/>
      <c r="BN11" s="666"/>
      <c r="BO11" s="691">
        <v>5.9</v>
      </c>
      <c r="BP11" s="691"/>
      <c r="BQ11" s="691"/>
      <c r="BR11" s="691"/>
      <c r="BS11" s="692">
        <v>35678</v>
      </c>
      <c r="BT11" s="692"/>
      <c r="BU11" s="692"/>
      <c r="BV11" s="692"/>
      <c r="BW11" s="692"/>
      <c r="BX11" s="692"/>
      <c r="BY11" s="692"/>
      <c r="BZ11" s="692"/>
      <c r="CA11" s="692"/>
      <c r="CB11" s="750"/>
      <c r="CD11" s="706" t="s">
        <v>243</v>
      </c>
      <c r="CE11" s="703"/>
      <c r="CF11" s="703"/>
      <c r="CG11" s="703"/>
      <c r="CH11" s="703"/>
      <c r="CI11" s="703"/>
      <c r="CJ11" s="703"/>
      <c r="CK11" s="703"/>
      <c r="CL11" s="703"/>
      <c r="CM11" s="703"/>
      <c r="CN11" s="703"/>
      <c r="CO11" s="703"/>
      <c r="CP11" s="703"/>
      <c r="CQ11" s="704"/>
      <c r="CR11" s="664">
        <v>684824</v>
      </c>
      <c r="CS11" s="665"/>
      <c r="CT11" s="665"/>
      <c r="CU11" s="665"/>
      <c r="CV11" s="665"/>
      <c r="CW11" s="665"/>
      <c r="CX11" s="665"/>
      <c r="CY11" s="666"/>
      <c r="CZ11" s="691">
        <v>5.2</v>
      </c>
      <c r="DA11" s="691"/>
      <c r="DB11" s="691"/>
      <c r="DC11" s="691"/>
      <c r="DD11" s="670">
        <v>353062</v>
      </c>
      <c r="DE11" s="665"/>
      <c r="DF11" s="665"/>
      <c r="DG11" s="665"/>
      <c r="DH11" s="665"/>
      <c r="DI11" s="665"/>
      <c r="DJ11" s="665"/>
      <c r="DK11" s="665"/>
      <c r="DL11" s="665"/>
      <c r="DM11" s="665"/>
      <c r="DN11" s="665"/>
      <c r="DO11" s="665"/>
      <c r="DP11" s="666"/>
      <c r="DQ11" s="670">
        <v>247571</v>
      </c>
      <c r="DR11" s="665"/>
      <c r="DS11" s="665"/>
      <c r="DT11" s="665"/>
      <c r="DU11" s="665"/>
      <c r="DV11" s="665"/>
      <c r="DW11" s="665"/>
      <c r="DX11" s="665"/>
      <c r="DY11" s="665"/>
      <c r="DZ11" s="665"/>
      <c r="EA11" s="665"/>
      <c r="EB11" s="665"/>
      <c r="EC11" s="705"/>
    </row>
    <row r="12" spans="2:143" ht="11.25" customHeight="1">
      <c r="B12" s="661" t="s">
        <v>244</v>
      </c>
      <c r="C12" s="662"/>
      <c r="D12" s="662"/>
      <c r="E12" s="662"/>
      <c r="F12" s="662"/>
      <c r="G12" s="662"/>
      <c r="H12" s="662"/>
      <c r="I12" s="662"/>
      <c r="J12" s="662"/>
      <c r="K12" s="662"/>
      <c r="L12" s="662"/>
      <c r="M12" s="662"/>
      <c r="N12" s="662"/>
      <c r="O12" s="662"/>
      <c r="P12" s="662"/>
      <c r="Q12" s="663"/>
      <c r="R12" s="664" t="s">
        <v>569</v>
      </c>
      <c r="S12" s="665"/>
      <c r="T12" s="665"/>
      <c r="U12" s="665"/>
      <c r="V12" s="665"/>
      <c r="W12" s="665"/>
      <c r="X12" s="665"/>
      <c r="Y12" s="666"/>
      <c r="Z12" s="691" t="s">
        <v>576</v>
      </c>
      <c r="AA12" s="691"/>
      <c r="AB12" s="691"/>
      <c r="AC12" s="691"/>
      <c r="AD12" s="692" t="s">
        <v>576</v>
      </c>
      <c r="AE12" s="692"/>
      <c r="AF12" s="692"/>
      <c r="AG12" s="692"/>
      <c r="AH12" s="692"/>
      <c r="AI12" s="692"/>
      <c r="AJ12" s="692"/>
      <c r="AK12" s="692"/>
      <c r="AL12" s="667" t="s">
        <v>128</v>
      </c>
      <c r="AM12" s="668"/>
      <c r="AN12" s="668"/>
      <c r="AO12" s="693"/>
      <c r="AP12" s="661" t="s">
        <v>577</v>
      </c>
      <c r="AQ12" s="662"/>
      <c r="AR12" s="662"/>
      <c r="AS12" s="662"/>
      <c r="AT12" s="662"/>
      <c r="AU12" s="662"/>
      <c r="AV12" s="662"/>
      <c r="AW12" s="662"/>
      <c r="AX12" s="662"/>
      <c r="AY12" s="662"/>
      <c r="AZ12" s="662"/>
      <c r="BA12" s="662"/>
      <c r="BB12" s="662"/>
      <c r="BC12" s="662"/>
      <c r="BD12" s="662"/>
      <c r="BE12" s="662"/>
      <c r="BF12" s="663"/>
      <c r="BG12" s="664">
        <v>1759434</v>
      </c>
      <c r="BH12" s="665"/>
      <c r="BI12" s="665"/>
      <c r="BJ12" s="665"/>
      <c r="BK12" s="665"/>
      <c r="BL12" s="665"/>
      <c r="BM12" s="665"/>
      <c r="BN12" s="666"/>
      <c r="BO12" s="691">
        <v>53.8</v>
      </c>
      <c r="BP12" s="691"/>
      <c r="BQ12" s="691"/>
      <c r="BR12" s="691"/>
      <c r="BS12" s="692">
        <v>112832</v>
      </c>
      <c r="BT12" s="692"/>
      <c r="BU12" s="692"/>
      <c r="BV12" s="692"/>
      <c r="BW12" s="692"/>
      <c r="BX12" s="692"/>
      <c r="BY12" s="692"/>
      <c r="BZ12" s="692"/>
      <c r="CA12" s="692"/>
      <c r="CB12" s="750"/>
      <c r="CD12" s="706" t="s">
        <v>245</v>
      </c>
      <c r="CE12" s="703"/>
      <c r="CF12" s="703"/>
      <c r="CG12" s="703"/>
      <c r="CH12" s="703"/>
      <c r="CI12" s="703"/>
      <c r="CJ12" s="703"/>
      <c r="CK12" s="703"/>
      <c r="CL12" s="703"/>
      <c r="CM12" s="703"/>
      <c r="CN12" s="703"/>
      <c r="CO12" s="703"/>
      <c r="CP12" s="703"/>
      <c r="CQ12" s="704"/>
      <c r="CR12" s="664">
        <v>299768</v>
      </c>
      <c r="CS12" s="665"/>
      <c r="CT12" s="665"/>
      <c r="CU12" s="665"/>
      <c r="CV12" s="665"/>
      <c r="CW12" s="665"/>
      <c r="CX12" s="665"/>
      <c r="CY12" s="666"/>
      <c r="CZ12" s="691">
        <v>2.2999999999999998</v>
      </c>
      <c r="DA12" s="691"/>
      <c r="DB12" s="691"/>
      <c r="DC12" s="691"/>
      <c r="DD12" s="670">
        <v>17929</v>
      </c>
      <c r="DE12" s="665"/>
      <c r="DF12" s="665"/>
      <c r="DG12" s="665"/>
      <c r="DH12" s="665"/>
      <c r="DI12" s="665"/>
      <c r="DJ12" s="665"/>
      <c r="DK12" s="665"/>
      <c r="DL12" s="665"/>
      <c r="DM12" s="665"/>
      <c r="DN12" s="665"/>
      <c r="DO12" s="665"/>
      <c r="DP12" s="666"/>
      <c r="DQ12" s="670">
        <v>234763</v>
      </c>
      <c r="DR12" s="665"/>
      <c r="DS12" s="665"/>
      <c r="DT12" s="665"/>
      <c r="DU12" s="665"/>
      <c r="DV12" s="665"/>
      <c r="DW12" s="665"/>
      <c r="DX12" s="665"/>
      <c r="DY12" s="665"/>
      <c r="DZ12" s="665"/>
      <c r="EA12" s="665"/>
      <c r="EB12" s="665"/>
      <c r="EC12" s="705"/>
    </row>
    <row r="13" spans="2:143" ht="11.25" customHeight="1">
      <c r="B13" s="661" t="s">
        <v>246</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569</v>
      </c>
      <c r="AA13" s="691"/>
      <c r="AB13" s="691"/>
      <c r="AC13" s="691"/>
      <c r="AD13" s="692" t="s">
        <v>569</v>
      </c>
      <c r="AE13" s="692"/>
      <c r="AF13" s="692"/>
      <c r="AG13" s="692"/>
      <c r="AH13" s="692"/>
      <c r="AI13" s="692"/>
      <c r="AJ13" s="692"/>
      <c r="AK13" s="692"/>
      <c r="AL13" s="667" t="s">
        <v>128</v>
      </c>
      <c r="AM13" s="668"/>
      <c r="AN13" s="668"/>
      <c r="AO13" s="693"/>
      <c r="AP13" s="661" t="s">
        <v>247</v>
      </c>
      <c r="AQ13" s="662"/>
      <c r="AR13" s="662"/>
      <c r="AS13" s="662"/>
      <c r="AT13" s="662"/>
      <c r="AU13" s="662"/>
      <c r="AV13" s="662"/>
      <c r="AW13" s="662"/>
      <c r="AX13" s="662"/>
      <c r="AY13" s="662"/>
      <c r="AZ13" s="662"/>
      <c r="BA13" s="662"/>
      <c r="BB13" s="662"/>
      <c r="BC13" s="662"/>
      <c r="BD13" s="662"/>
      <c r="BE13" s="662"/>
      <c r="BF13" s="663"/>
      <c r="BG13" s="664">
        <v>1741701</v>
      </c>
      <c r="BH13" s="665"/>
      <c r="BI13" s="665"/>
      <c r="BJ13" s="665"/>
      <c r="BK13" s="665"/>
      <c r="BL13" s="665"/>
      <c r="BM13" s="665"/>
      <c r="BN13" s="666"/>
      <c r="BO13" s="691">
        <v>53.3</v>
      </c>
      <c r="BP13" s="691"/>
      <c r="BQ13" s="691"/>
      <c r="BR13" s="691"/>
      <c r="BS13" s="692">
        <v>112832</v>
      </c>
      <c r="BT13" s="692"/>
      <c r="BU13" s="692"/>
      <c r="BV13" s="692"/>
      <c r="BW13" s="692"/>
      <c r="BX13" s="692"/>
      <c r="BY13" s="692"/>
      <c r="BZ13" s="692"/>
      <c r="CA13" s="692"/>
      <c r="CB13" s="750"/>
      <c r="CD13" s="706" t="s">
        <v>248</v>
      </c>
      <c r="CE13" s="703"/>
      <c r="CF13" s="703"/>
      <c r="CG13" s="703"/>
      <c r="CH13" s="703"/>
      <c r="CI13" s="703"/>
      <c r="CJ13" s="703"/>
      <c r="CK13" s="703"/>
      <c r="CL13" s="703"/>
      <c r="CM13" s="703"/>
      <c r="CN13" s="703"/>
      <c r="CO13" s="703"/>
      <c r="CP13" s="703"/>
      <c r="CQ13" s="704"/>
      <c r="CR13" s="664">
        <v>824382</v>
      </c>
      <c r="CS13" s="665"/>
      <c r="CT13" s="665"/>
      <c r="CU13" s="665"/>
      <c r="CV13" s="665"/>
      <c r="CW13" s="665"/>
      <c r="CX13" s="665"/>
      <c r="CY13" s="666"/>
      <c r="CZ13" s="691">
        <v>6.2</v>
      </c>
      <c r="DA13" s="691"/>
      <c r="DB13" s="691"/>
      <c r="DC13" s="691"/>
      <c r="DD13" s="670">
        <v>306931</v>
      </c>
      <c r="DE13" s="665"/>
      <c r="DF13" s="665"/>
      <c r="DG13" s="665"/>
      <c r="DH13" s="665"/>
      <c r="DI13" s="665"/>
      <c r="DJ13" s="665"/>
      <c r="DK13" s="665"/>
      <c r="DL13" s="665"/>
      <c r="DM13" s="665"/>
      <c r="DN13" s="665"/>
      <c r="DO13" s="665"/>
      <c r="DP13" s="666"/>
      <c r="DQ13" s="670">
        <v>542744</v>
      </c>
      <c r="DR13" s="665"/>
      <c r="DS13" s="665"/>
      <c r="DT13" s="665"/>
      <c r="DU13" s="665"/>
      <c r="DV13" s="665"/>
      <c r="DW13" s="665"/>
      <c r="DX13" s="665"/>
      <c r="DY13" s="665"/>
      <c r="DZ13" s="665"/>
      <c r="EA13" s="665"/>
      <c r="EB13" s="665"/>
      <c r="EC13" s="705"/>
    </row>
    <row r="14" spans="2:143" ht="11.25" customHeight="1">
      <c r="B14" s="661" t="s">
        <v>249</v>
      </c>
      <c r="C14" s="662"/>
      <c r="D14" s="662"/>
      <c r="E14" s="662"/>
      <c r="F14" s="662"/>
      <c r="G14" s="662"/>
      <c r="H14" s="662"/>
      <c r="I14" s="662"/>
      <c r="J14" s="662"/>
      <c r="K14" s="662"/>
      <c r="L14" s="662"/>
      <c r="M14" s="662"/>
      <c r="N14" s="662"/>
      <c r="O14" s="662"/>
      <c r="P14" s="662"/>
      <c r="Q14" s="663"/>
      <c r="R14" s="664" t="s">
        <v>569</v>
      </c>
      <c r="S14" s="665"/>
      <c r="T14" s="665"/>
      <c r="U14" s="665"/>
      <c r="V14" s="665"/>
      <c r="W14" s="665"/>
      <c r="X14" s="665"/>
      <c r="Y14" s="666"/>
      <c r="Z14" s="691" t="s">
        <v>569</v>
      </c>
      <c r="AA14" s="691"/>
      <c r="AB14" s="691"/>
      <c r="AC14" s="691"/>
      <c r="AD14" s="692" t="s">
        <v>569</v>
      </c>
      <c r="AE14" s="692"/>
      <c r="AF14" s="692"/>
      <c r="AG14" s="692"/>
      <c r="AH14" s="692"/>
      <c r="AI14" s="692"/>
      <c r="AJ14" s="692"/>
      <c r="AK14" s="692"/>
      <c r="AL14" s="667" t="s">
        <v>578</v>
      </c>
      <c r="AM14" s="668"/>
      <c r="AN14" s="668"/>
      <c r="AO14" s="693"/>
      <c r="AP14" s="661" t="s">
        <v>579</v>
      </c>
      <c r="AQ14" s="662"/>
      <c r="AR14" s="662"/>
      <c r="AS14" s="662"/>
      <c r="AT14" s="662"/>
      <c r="AU14" s="662"/>
      <c r="AV14" s="662"/>
      <c r="AW14" s="662"/>
      <c r="AX14" s="662"/>
      <c r="AY14" s="662"/>
      <c r="AZ14" s="662"/>
      <c r="BA14" s="662"/>
      <c r="BB14" s="662"/>
      <c r="BC14" s="662"/>
      <c r="BD14" s="662"/>
      <c r="BE14" s="662"/>
      <c r="BF14" s="663"/>
      <c r="BG14" s="664">
        <v>99760</v>
      </c>
      <c r="BH14" s="665"/>
      <c r="BI14" s="665"/>
      <c r="BJ14" s="665"/>
      <c r="BK14" s="665"/>
      <c r="BL14" s="665"/>
      <c r="BM14" s="665"/>
      <c r="BN14" s="666"/>
      <c r="BO14" s="691">
        <v>3.1</v>
      </c>
      <c r="BP14" s="691"/>
      <c r="BQ14" s="691"/>
      <c r="BR14" s="691"/>
      <c r="BS14" s="692" t="s">
        <v>569</v>
      </c>
      <c r="BT14" s="692"/>
      <c r="BU14" s="692"/>
      <c r="BV14" s="692"/>
      <c r="BW14" s="692"/>
      <c r="BX14" s="692"/>
      <c r="BY14" s="692"/>
      <c r="BZ14" s="692"/>
      <c r="CA14" s="692"/>
      <c r="CB14" s="750"/>
      <c r="CD14" s="706" t="s">
        <v>250</v>
      </c>
      <c r="CE14" s="703"/>
      <c r="CF14" s="703"/>
      <c r="CG14" s="703"/>
      <c r="CH14" s="703"/>
      <c r="CI14" s="703"/>
      <c r="CJ14" s="703"/>
      <c r="CK14" s="703"/>
      <c r="CL14" s="703"/>
      <c r="CM14" s="703"/>
      <c r="CN14" s="703"/>
      <c r="CO14" s="703"/>
      <c r="CP14" s="703"/>
      <c r="CQ14" s="704"/>
      <c r="CR14" s="664">
        <v>429582</v>
      </c>
      <c r="CS14" s="665"/>
      <c r="CT14" s="665"/>
      <c r="CU14" s="665"/>
      <c r="CV14" s="665"/>
      <c r="CW14" s="665"/>
      <c r="CX14" s="665"/>
      <c r="CY14" s="666"/>
      <c r="CZ14" s="691">
        <v>3.2</v>
      </c>
      <c r="DA14" s="691"/>
      <c r="DB14" s="691"/>
      <c r="DC14" s="691"/>
      <c r="DD14" s="670">
        <v>759</v>
      </c>
      <c r="DE14" s="665"/>
      <c r="DF14" s="665"/>
      <c r="DG14" s="665"/>
      <c r="DH14" s="665"/>
      <c r="DI14" s="665"/>
      <c r="DJ14" s="665"/>
      <c r="DK14" s="665"/>
      <c r="DL14" s="665"/>
      <c r="DM14" s="665"/>
      <c r="DN14" s="665"/>
      <c r="DO14" s="665"/>
      <c r="DP14" s="666"/>
      <c r="DQ14" s="670">
        <v>429432</v>
      </c>
      <c r="DR14" s="665"/>
      <c r="DS14" s="665"/>
      <c r="DT14" s="665"/>
      <c r="DU14" s="665"/>
      <c r="DV14" s="665"/>
      <c r="DW14" s="665"/>
      <c r="DX14" s="665"/>
      <c r="DY14" s="665"/>
      <c r="DZ14" s="665"/>
      <c r="EA14" s="665"/>
      <c r="EB14" s="665"/>
      <c r="EC14" s="705"/>
    </row>
    <row r="15" spans="2:143" ht="11.25" customHeight="1">
      <c r="B15" s="661" t="s">
        <v>251</v>
      </c>
      <c r="C15" s="662"/>
      <c r="D15" s="662"/>
      <c r="E15" s="662"/>
      <c r="F15" s="662"/>
      <c r="G15" s="662"/>
      <c r="H15" s="662"/>
      <c r="I15" s="662"/>
      <c r="J15" s="662"/>
      <c r="K15" s="662"/>
      <c r="L15" s="662"/>
      <c r="M15" s="662"/>
      <c r="N15" s="662"/>
      <c r="O15" s="662"/>
      <c r="P15" s="662"/>
      <c r="Q15" s="663"/>
      <c r="R15" s="664" t="s">
        <v>576</v>
      </c>
      <c r="S15" s="665"/>
      <c r="T15" s="665"/>
      <c r="U15" s="665"/>
      <c r="V15" s="665"/>
      <c r="W15" s="665"/>
      <c r="X15" s="665"/>
      <c r="Y15" s="666"/>
      <c r="Z15" s="691" t="s">
        <v>569</v>
      </c>
      <c r="AA15" s="691"/>
      <c r="AB15" s="691"/>
      <c r="AC15" s="691"/>
      <c r="AD15" s="692" t="s">
        <v>128</v>
      </c>
      <c r="AE15" s="692"/>
      <c r="AF15" s="692"/>
      <c r="AG15" s="692"/>
      <c r="AH15" s="692"/>
      <c r="AI15" s="692"/>
      <c r="AJ15" s="692"/>
      <c r="AK15" s="692"/>
      <c r="AL15" s="667" t="s">
        <v>128</v>
      </c>
      <c r="AM15" s="668"/>
      <c r="AN15" s="668"/>
      <c r="AO15" s="693"/>
      <c r="AP15" s="661" t="s">
        <v>252</v>
      </c>
      <c r="AQ15" s="662"/>
      <c r="AR15" s="662"/>
      <c r="AS15" s="662"/>
      <c r="AT15" s="662"/>
      <c r="AU15" s="662"/>
      <c r="AV15" s="662"/>
      <c r="AW15" s="662"/>
      <c r="AX15" s="662"/>
      <c r="AY15" s="662"/>
      <c r="AZ15" s="662"/>
      <c r="BA15" s="662"/>
      <c r="BB15" s="662"/>
      <c r="BC15" s="662"/>
      <c r="BD15" s="662"/>
      <c r="BE15" s="662"/>
      <c r="BF15" s="663"/>
      <c r="BG15" s="664">
        <v>180287</v>
      </c>
      <c r="BH15" s="665"/>
      <c r="BI15" s="665"/>
      <c r="BJ15" s="665"/>
      <c r="BK15" s="665"/>
      <c r="BL15" s="665"/>
      <c r="BM15" s="665"/>
      <c r="BN15" s="666"/>
      <c r="BO15" s="691">
        <v>5.5</v>
      </c>
      <c r="BP15" s="691"/>
      <c r="BQ15" s="691"/>
      <c r="BR15" s="691"/>
      <c r="BS15" s="692" t="s">
        <v>569</v>
      </c>
      <c r="BT15" s="692"/>
      <c r="BU15" s="692"/>
      <c r="BV15" s="692"/>
      <c r="BW15" s="692"/>
      <c r="BX15" s="692"/>
      <c r="BY15" s="692"/>
      <c r="BZ15" s="692"/>
      <c r="CA15" s="692"/>
      <c r="CB15" s="750"/>
      <c r="CD15" s="706" t="s">
        <v>253</v>
      </c>
      <c r="CE15" s="703"/>
      <c r="CF15" s="703"/>
      <c r="CG15" s="703"/>
      <c r="CH15" s="703"/>
      <c r="CI15" s="703"/>
      <c r="CJ15" s="703"/>
      <c r="CK15" s="703"/>
      <c r="CL15" s="703"/>
      <c r="CM15" s="703"/>
      <c r="CN15" s="703"/>
      <c r="CO15" s="703"/>
      <c r="CP15" s="703"/>
      <c r="CQ15" s="704"/>
      <c r="CR15" s="664">
        <v>967727</v>
      </c>
      <c r="CS15" s="665"/>
      <c r="CT15" s="665"/>
      <c r="CU15" s="665"/>
      <c r="CV15" s="665"/>
      <c r="CW15" s="665"/>
      <c r="CX15" s="665"/>
      <c r="CY15" s="666"/>
      <c r="CZ15" s="691">
        <v>7.3</v>
      </c>
      <c r="DA15" s="691"/>
      <c r="DB15" s="691"/>
      <c r="DC15" s="691"/>
      <c r="DD15" s="670">
        <v>73839</v>
      </c>
      <c r="DE15" s="665"/>
      <c r="DF15" s="665"/>
      <c r="DG15" s="665"/>
      <c r="DH15" s="665"/>
      <c r="DI15" s="665"/>
      <c r="DJ15" s="665"/>
      <c r="DK15" s="665"/>
      <c r="DL15" s="665"/>
      <c r="DM15" s="665"/>
      <c r="DN15" s="665"/>
      <c r="DO15" s="665"/>
      <c r="DP15" s="666"/>
      <c r="DQ15" s="670">
        <v>869930</v>
      </c>
      <c r="DR15" s="665"/>
      <c r="DS15" s="665"/>
      <c r="DT15" s="665"/>
      <c r="DU15" s="665"/>
      <c r="DV15" s="665"/>
      <c r="DW15" s="665"/>
      <c r="DX15" s="665"/>
      <c r="DY15" s="665"/>
      <c r="DZ15" s="665"/>
      <c r="EA15" s="665"/>
      <c r="EB15" s="665"/>
      <c r="EC15" s="705"/>
    </row>
    <row r="16" spans="2:143" ht="11.25" customHeight="1">
      <c r="B16" s="661" t="s">
        <v>580</v>
      </c>
      <c r="C16" s="662"/>
      <c r="D16" s="662"/>
      <c r="E16" s="662"/>
      <c r="F16" s="662"/>
      <c r="G16" s="662"/>
      <c r="H16" s="662"/>
      <c r="I16" s="662"/>
      <c r="J16" s="662"/>
      <c r="K16" s="662"/>
      <c r="L16" s="662"/>
      <c r="M16" s="662"/>
      <c r="N16" s="662"/>
      <c r="O16" s="662"/>
      <c r="P16" s="662"/>
      <c r="Q16" s="663"/>
      <c r="R16" s="664">
        <v>13534</v>
      </c>
      <c r="S16" s="665"/>
      <c r="T16" s="665"/>
      <c r="U16" s="665"/>
      <c r="V16" s="665"/>
      <c r="W16" s="665"/>
      <c r="X16" s="665"/>
      <c r="Y16" s="666"/>
      <c r="Z16" s="691">
        <v>0.1</v>
      </c>
      <c r="AA16" s="691"/>
      <c r="AB16" s="691"/>
      <c r="AC16" s="691"/>
      <c r="AD16" s="692">
        <v>13534</v>
      </c>
      <c r="AE16" s="692"/>
      <c r="AF16" s="692"/>
      <c r="AG16" s="692"/>
      <c r="AH16" s="692"/>
      <c r="AI16" s="692"/>
      <c r="AJ16" s="692"/>
      <c r="AK16" s="692"/>
      <c r="AL16" s="667">
        <v>0.2</v>
      </c>
      <c r="AM16" s="668"/>
      <c r="AN16" s="668"/>
      <c r="AO16" s="693"/>
      <c r="AP16" s="661" t="s">
        <v>581</v>
      </c>
      <c r="AQ16" s="662"/>
      <c r="AR16" s="662"/>
      <c r="AS16" s="662"/>
      <c r="AT16" s="662"/>
      <c r="AU16" s="662"/>
      <c r="AV16" s="662"/>
      <c r="AW16" s="662"/>
      <c r="AX16" s="662"/>
      <c r="AY16" s="662"/>
      <c r="AZ16" s="662"/>
      <c r="BA16" s="662"/>
      <c r="BB16" s="662"/>
      <c r="BC16" s="662"/>
      <c r="BD16" s="662"/>
      <c r="BE16" s="662"/>
      <c r="BF16" s="663"/>
      <c r="BG16" s="664" t="s">
        <v>569</v>
      </c>
      <c r="BH16" s="665"/>
      <c r="BI16" s="665"/>
      <c r="BJ16" s="665"/>
      <c r="BK16" s="665"/>
      <c r="BL16" s="665"/>
      <c r="BM16" s="665"/>
      <c r="BN16" s="666"/>
      <c r="BO16" s="691" t="s">
        <v>569</v>
      </c>
      <c r="BP16" s="691"/>
      <c r="BQ16" s="691"/>
      <c r="BR16" s="691"/>
      <c r="BS16" s="692" t="s">
        <v>576</v>
      </c>
      <c r="BT16" s="692"/>
      <c r="BU16" s="692"/>
      <c r="BV16" s="692"/>
      <c r="BW16" s="692"/>
      <c r="BX16" s="692"/>
      <c r="BY16" s="692"/>
      <c r="BZ16" s="692"/>
      <c r="CA16" s="692"/>
      <c r="CB16" s="750"/>
      <c r="CD16" s="706" t="s">
        <v>254</v>
      </c>
      <c r="CE16" s="703"/>
      <c r="CF16" s="703"/>
      <c r="CG16" s="703"/>
      <c r="CH16" s="703"/>
      <c r="CI16" s="703"/>
      <c r="CJ16" s="703"/>
      <c r="CK16" s="703"/>
      <c r="CL16" s="703"/>
      <c r="CM16" s="703"/>
      <c r="CN16" s="703"/>
      <c r="CO16" s="703"/>
      <c r="CP16" s="703"/>
      <c r="CQ16" s="704"/>
      <c r="CR16" s="664">
        <v>14260</v>
      </c>
      <c r="CS16" s="665"/>
      <c r="CT16" s="665"/>
      <c r="CU16" s="665"/>
      <c r="CV16" s="665"/>
      <c r="CW16" s="665"/>
      <c r="CX16" s="665"/>
      <c r="CY16" s="666"/>
      <c r="CZ16" s="691">
        <v>0.1</v>
      </c>
      <c r="DA16" s="691"/>
      <c r="DB16" s="691"/>
      <c r="DC16" s="691"/>
      <c r="DD16" s="670" t="s">
        <v>576</v>
      </c>
      <c r="DE16" s="665"/>
      <c r="DF16" s="665"/>
      <c r="DG16" s="665"/>
      <c r="DH16" s="665"/>
      <c r="DI16" s="665"/>
      <c r="DJ16" s="665"/>
      <c r="DK16" s="665"/>
      <c r="DL16" s="665"/>
      <c r="DM16" s="665"/>
      <c r="DN16" s="665"/>
      <c r="DO16" s="665"/>
      <c r="DP16" s="666"/>
      <c r="DQ16" s="670">
        <v>5660</v>
      </c>
      <c r="DR16" s="665"/>
      <c r="DS16" s="665"/>
      <c r="DT16" s="665"/>
      <c r="DU16" s="665"/>
      <c r="DV16" s="665"/>
      <c r="DW16" s="665"/>
      <c r="DX16" s="665"/>
      <c r="DY16" s="665"/>
      <c r="DZ16" s="665"/>
      <c r="EA16" s="665"/>
      <c r="EB16" s="665"/>
      <c r="EC16" s="705"/>
    </row>
    <row r="17" spans="2:133" ht="11.25" customHeight="1">
      <c r="B17" s="661" t="s">
        <v>255</v>
      </c>
      <c r="C17" s="662"/>
      <c r="D17" s="662"/>
      <c r="E17" s="662"/>
      <c r="F17" s="662"/>
      <c r="G17" s="662"/>
      <c r="H17" s="662"/>
      <c r="I17" s="662"/>
      <c r="J17" s="662"/>
      <c r="K17" s="662"/>
      <c r="L17" s="662"/>
      <c r="M17" s="662"/>
      <c r="N17" s="662"/>
      <c r="O17" s="662"/>
      <c r="P17" s="662"/>
      <c r="Q17" s="663"/>
      <c r="R17" s="664">
        <v>46406</v>
      </c>
      <c r="S17" s="665"/>
      <c r="T17" s="665"/>
      <c r="U17" s="665"/>
      <c r="V17" s="665"/>
      <c r="W17" s="665"/>
      <c r="X17" s="665"/>
      <c r="Y17" s="666"/>
      <c r="Z17" s="691">
        <v>0.3</v>
      </c>
      <c r="AA17" s="691"/>
      <c r="AB17" s="691"/>
      <c r="AC17" s="691"/>
      <c r="AD17" s="692">
        <v>46406</v>
      </c>
      <c r="AE17" s="692"/>
      <c r="AF17" s="692"/>
      <c r="AG17" s="692"/>
      <c r="AH17" s="692"/>
      <c r="AI17" s="692"/>
      <c r="AJ17" s="692"/>
      <c r="AK17" s="692"/>
      <c r="AL17" s="667">
        <v>0.6</v>
      </c>
      <c r="AM17" s="668"/>
      <c r="AN17" s="668"/>
      <c r="AO17" s="693"/>
      <c r="AP17" s="661" t="s">
        <v>256</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569</v>
      </c>
      <c r="BP17" s="691"/>
      <c r="BQ17" s="691"/>
      <c r="BR17" s="691"/>
      <c r="BS17" s="692" t="s">
        <v>128</v>
      </c>
      <c r="BT17" s="692"/>
      <c r="BU17" s="692"/>
      <c r="BV17" s="692"/>
      <c r="BW17" s="692"/>
      <c r="BX17" s="692"/>
      <c r="BY17" s="692"/>
      <c r="BZ17" s="692"/>
      <c r="CA17" s="692"/>
      <c r="CB17" s="750"/>
      <c r="CD17" s="706" t="s">
        <v>257</v>
      </c>
      <c r="CE17" s="703"/>
      <c r="CF17" s="703"/>
      <c r="CG17" s="703"/>
      <c r="CH17" s="703"/>
      <c r="CI17" s="703"/>
      <c r="CJ17" s="703"/>
      <c r="CK17" s="703"/>
      <c r="CL17" s="703"/>
      <c r="CM17" s="703"/>
      <c r="CN17" s="703"/>
      <c r="CO17" s="703"/>
      <c r="CP17" s="703"/>
      <c r="CQ17" s="704"/>
      <c r="CR17" s="664">
        <v>1173343</v>
      </c>
      <c r="CS17" s="665"/>
      <c r="CT17" s="665"/>
      <c r="CU17" s="665"/>
      <c r="CV17" s="665"/>
      <c r="CW17" s="665"/>
      <c r="CX17" s="665"/>
      <c r="CY17" s="666"/>
      <c r="CZ17" s="691">
        <v>8.9</v>
      </c>
      <c r="DA17" s="691"/>
      <c r="DB17" s="691"/>
      <c r="DC17" s="691"/>
      <c r="DD17" s="670" t="s">
        <v>128</v>
      </c>
      <c r="DE17" s="665"/>
      <c r="DF17" s="665"/>
      <c r="DG17" s="665"/>
      <c r="DH17" s="665"/>
      <c r="DI17" s="665"/>
      <c r="DJ17" s="665"/>
      <c r="DK17" s="665"/>
      <c r="DL17" s="665"/>
      <c r="DM17" s="665"/>
      <c r="DN17" s="665"/>
      <c r="DO17" s="665"/>
      <c r="DP17" s="666"/>
      <c r="DQ17" s="670">
        <v>1119277</v>
      </c>
      <c r="DR17" s="665"/>
      <c r="DS17" s="665"/>
      <c r="DT17" s="665"/>
      <c r="DU17" s="665"/>
      <c r="DV17" s="665"/>
      <c r="DW17" s="665"/>
      <c r="DX17" s="665"/>
      <c r="DY17" s="665"/>
      <c r="DZ17" s="665"/>
      <c r="EA17" s="665"/>
      <c r="EB17" s="665"/>
      <c r="EC17" s="705"/>
    </row>
    <row r="18" spans="2:133" ht="11.25" customHeight="1">
      <c r="B18" s="661" t="s">
        <v>258</v>
      </c>
      <c r="C18" s="662"/>
      <c r="D18" s="662"/>
      <c r="E18" s="662"/>
      <c r="F18" s="662"/>
      <c r="G18" s="662"/>
      <c r="H18" s="662"/>
      <c r="I18" s="662"/>
      <c r="J18" s="662"/>
      <c r="K18" s="662"/>
      <c r="L18" s="662"/>
      <c r="M18" s="662"/>
      <c r="N18" s="662"/>
      <c r="O18" s="662"/>
      <c r="P18" s="662"/>
      <c r="Q18" s="663"/>
      <c r="R18" s="664">
        <v>60481</v>
      </c>
      <c r="S18" s="665"/>
      <c r="T18" s="665"/>
      <c r="U18" s="665"/>
      <c r="V18" s="665"/>
      <c r="W18" s="665"/>
      <c r="X18" s="665"/>
      <c r="Y18" s="666"/>
      <c r="Z18" s="691">
        <v>0.4</v>
      </c>
      <c r="AA18" s="691"/>
      <c r="AB18" s="691"/>
      <c r="AC18" s="691"/>
      <c r="AD18" s="692">
        <v>60481</v>
      </c>
      <c r="AE18" s="692"/>
      <c r="AF18" s="692"/>
      <c r="AG18" s="692"/>
      <c r="AH18" s="692"/>
      <c r="AI18" s="692"/>
      <c r="AJ18" s="692"/>
      <c r="AK18" s="692"/>
      <c r="AL18" s="667">
        <v>0.80000001192092896</v>
      </c>
      <c r="AM18" s="668"/>
      <c r="AN18" s="668"/>
      <c r="AO18" s="693"/>
      <c r="AP18" s="661" t="s">
        <v>582</v>
      </c>
      <c r="AQ18" s="662"/>
      <c r="AR18" s="662"/>
      <c r="AS18" s="662"/>
      <c r="AT18" s="662"/>
      <c r="AU18" s="662"/>
      <c r="AV18" s="662"/>
      <c r="AW18" s="662"/>
      <c r="AX18" s="662"/>
      <c r="AY18" s="662"/>
      <c r="AZ18" s="662"/>
      <c r="BA18" s="662"/>
      <c r="BB18" s="662"/>
      <c r="BC18" s="662"/>
      <c r="BD18" s="662"/>
      <c r="BE18" s="662"/>
      <c r="BF18" s="663"/>
      <c r="BG18" s="664" t="s">
        <v>576</v>
      </c>
      <c r="BH18" s="665"/>
      <c r="BI18" s="665"/>
      <c r="BJ18" s="665"/>
      <c r="BK18" s="665"/>
      <c r="BL18" s="665"/>
      <c r="BM18" s="665"/>
      <c r="BN18" s="666"/>
      <c r="BO18" s="691" t="s">
        <v>128</v>
      </c>
      <c r="BP18" s="691"/>
      <c r="BQ18" s="691"/>
      <c r="BR18" s="691"/>
      <c r="BS18" s="692" t="s">
        <v>569</v>
      </c>
      <c r="BT18" s="692"/>
      <c r="BU18" s="692"/>
      <c r="BV18" s="692"/>
      <c r="BW18" s="692"/>
      <c r="BX18" s="692"/>
      <c r="BY18" s="692"/>
      <c r="BZ18" s="692"/>
      <c r="CA18" s="692"/>
      <c r="CB18" s="750"/>
      <c r="CD18" s="706" t="s">
        <v>259</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569</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c r="B19" s="661" t="s">
        <v>583</v>
      </c>
      <c r="C19" s="662"/>
      <c r="D19" s="662"/>
      <c r="E19" s="662"/>
      <c r="F19" s="662"/>
      <c r="G19" s="662"/>
      <c r="H19" s="662"/>
      <c r="I19" s="662"/>
      <c r="J19" s="662"/>
      <c r="K19" s="662"/>
      <c r="L19" s="662"/>
      <c r="M19" s="662"/>
      <c r="N19" s="662"/>
      <c r="O19" s="662"/>
      <c r="P19" s="662"/>
      <c r="Q19" s="663"/>
      <c r="R19" s="664">
        <v>18950</v>
      </c>
      <c r="S19" s="665"/>
      <c r="T19" s="665"/>
      <c r="U19" s="665"/>
      <c r="V19" s="665"/>
      <c r="W19" s="665"/>
      <c r="X19" s="665"/>
      <c r="Y19" s="666"/>
      <c r="Z19" s="691">
        <v>0.1</v>
      </c>
      <c r="AA19" s="691"/>
      <c r="AB19" s="691"/>
      <c r="AC19" s="691"/>
      <c r="AD19" s="692">
        <v>18950</v>
      </c>
      <c r="AE19" s="692"/>
      <c r="AF19" s="692"/>
      <c r="AG19" s="692"/>
      <c r="AH19" s="692"/>
      <c r="AI19" s="692"/>
      <c r="AJ19" s="692"/>
      <c r="AK19" s="692"/>
      <c r="AL19" s="667">
        <v>0.3</v>
      </c>
      <c r="AM19" s="668"/>
      <c r="AN19" s="668"/>
      <c r="AO19" s="693"/>
      <c r="AP19" s="661" t="s">
        <v>260</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573</v>
      </c>
      <c r="BP19" s="691"/>
      <c r="BQ19" s="691"/>
      <c r="BR19" s="691"/>
      <c r="BS19" s="692" t="s">
        <v>128</v>
      </c>
      <c r="BT19" s="692"/>
      <c r="BU19" s="692"/>
      <c r="BV19" s="692"/>
      <c r="BW19" s="692"/>
      <c r="BX19" s="692"/>
      <c r="BY19" s="692"/>
      <c r="BZ19" s="692"/>
      <c r="CA19" s="692"/>
      <c r="CB19" s="750"/>
      <c r="CD19" s="706" t="s">
        <v>584</v>
      </c>
      <c r="CE19" s="703"/>
      <c r="CF19" s="703"/>
      <c r="CG19" s="703"/>
      <c r="CH19" s="703"/>
      <c r="CI19" s="703"/>
      <c r="CJ19" s="703"/>
      <c r="CK19" s="703"/>
      <c r="CL19" s="703"/>
      <c r="CM19" s="703"/>
      <c r="CN19" s="703"/>
      <c r="CO19" s="703"/>
      <c r="CP19" s="703"/>
      <c r="CQ19" s="704"/>
      <c r="CR19" s="664" t="s">
        <v>573</v>
      </c>
      <c r="CS19" s="665"/>
      <c r="CT19" s="665"/>
      <c r="CU19" s="665"/>
      <c r="CV19" s="665"/>
      <c r="CW19" s="665"/>
      <c r="CX19" s="665"/>
      <c r="CY19" s="666"/>
      <c r="CZ19" s="691" t="s">
        <v>576</v>
      </c>
      <c r="DA19" s="691"/>
      <c r="DB19" s="691"/>
      <c r="DC19" s="691"/>
      <c r="DD19" s="670" t="s">
        <v>573</v>
      </c>
      <c r="DE19" s="665"/>
      <c r="DF19" s="665"/>
      <c r="DG19" s="665"/>
      <c r="DH19" s="665"/>
      <c r="DI19" s="665"/>
      <c r="DJ19" s="665"/>
      <c r="DK19" s="665"/>
      <c r="DL19" s="665"/>
      <c r="DM19" s="665"/>
      <c r="DN19" s="665"/>
      <c r="DO19" s="665"/>
      <c r="DP19" s="666"/>
      <c r="DQ19" s="670" t="s">
        <v>576</v>
      </c>
      <c r="DR19" s="665"/>
      <c r="DS19" s="665"/>
      <c r="DT19" s="665"/>
      <c r="DU19" s="665"/>
      <c r="DV19" s="665"/>
      <c r="DW19" s="665"/>
      <c r="DX19" s="665"/>
      <c r="DY19" s="665"/>
      <c r="DZ19" s="665"/>
      <c r="EA19" s="665"/>
      <c r="EB19" s="665"/>
      <c r="EC19" s="705"/>
    </row>
    <row r="20" spans="2:133" ht="11.25" customHeight="1">
      <c r="B20" s="661" t="s">
        <v>261</v>
      </c>
      <c r="C20" s="662"/>
      <c r="D20" s="662"/>
      <c r="E20" s="662"/>
      <c r="F20" s="662"/>
      <c r="G20" s="662"/>
      <c r="H20" s="662"/>
      <c r="I20" s="662"/>
      <c r="J20" s="662"/>
      <c r="K20" s="662"/>
      <c r="L20" s="662"/>
      <c r="M20" s="662"/>
      <c r="N20" s="662"/>
      <c r="O20" s="662"/>
      <c r="P20" s="662"/>
      <c r="Q20" s="663"/>
      <c r="R20" s="664">
        <v>4395</v>
      </c>
      <c r="S20" s="665"/>
      <c r="T20" s="665"/>
      <c r="U20" s="665"/>
      <c r="V20" s="665"/>
      <c r="W20" s="665"/>
      <c r="X20" s="665"/>
      <c r="Y20" s="666"/>
      <c r="Z20" s="691">
        <v>0</v>
      </c>
      <c r="AA20" s="691"/>
      <c r="AB20" s="691"/>
      <c r="AC20" s="691"/>
      <c r="AD20" s="692">
        <v>4395</v>
      </c>
      <c r="AE20" s="692"/>
      <c r="AF20" s="692"/>
      <c r="AG20" s="692"/>
      <c r="AH20" s="692"/>
      <c r="AI20" s="692"/>
      <c r="AJ20" s="692"/>
      <c r="AK20" s="692"/>
      <c r="AL20" s="667">
        <v>0.1</v>
      </c>
      <c r="AM20" s="668"/>
      <c r="AN20" s="668"/>
      <c r="AO20" s="693"/>
      <c r="AP20" s="661" t="s">
        <v>585</v>
      </c>
      <c r="AQ20" s="662"/>
      <c r="AR20" s="662"/>
      <c r="AS20" s="662"/>
      <c r="AT20" s="662"/>
      <c r="AU20" s="662"/>
      <c r="AV20" s="662"/>
      <c r="AW20" s="662"/>
      <c r="AX20" s="662"/>
      <c r="AY20" s="662"/>
      <c r="AZ20" s="662"/>
      <c r="BA20" s="662"/>
      <c r="BB20" s="662"/>
      <c r="BC20" s="662"/>
      <c r="BD20" s="662"/>
      <c r="BE20" s="662"/>
      <c r="BF20" s="663"/>
      <c r="BG20" s="664" t="s">
        <v>569</v>
      </c>
      <c r="BH20" s="665"/>
      <c r="BI20" s="665"/>
      <c r="BJ20" s="665"/>
      <c r="BK20" s="665"/>
      <c r="BL20" s="665"/>
      <c r="BM20" s="665"/>
      <c r="BN20" s="666"/>
      <c r="BO20" s="691" t="s">
        <v>576</v>
      </c>
      <c r="BP20" s="691"/>
      <c r="BQ20" s="691"/>
      <c r="BR20" s="691"/>
      <c r="BS20" s="692" t="s">
        <v>576</v>
      </c>
      <c r="BT20" s="692"/>
      <c r="BU20" s="692"/>
      <c r="BV20" s="692"/>
      <c r="BW20" s="692"/>
      <c r="BX20" s="692"/>
      <c r="BY20" s="692"/>
      <c r="BZ20" s="692"/>
      <c r="CA20" s="692"/>
      <c r="CB20" s="750"/>
      <c r="CD20" s="706" t="s">
        <v>262</v>
      </c>
      <c r="CE20" s="703"/>
      <c r="CF20" s="703"/>
      <c r="CG20" s="703"/>
      <c r="CH20" s="703"/>
      <c r="CI20" s="703"/>
      <c r="CJ20" s="703"/>
      <c r="CK20" s="703"/>
      <c r="CL20" s="703"/>
      <c r="CM20" s="703"/>
      <c r="CN20" s="703"/>
      <c r="CO20" s="703"/>
      <c r="CP20" s="703"/>
      <c r="CQ20" s="704"/>
      <c r="CR20" s="664">
        <v>13220380</v>
      </c>
      <c r="CS20" s="665"/>
      <c r="CT20" s="665"/>
      <c r="CU20" s="665"/>
      <c r="CV20" s="665"/>
      <c r="CW20" s="665"/>
      <c r="CX20" s="665"/>
      <c r="CY20" s="666"/>
      <c r="CZ20" s="691">
        <v>100</v>
      </c>
      <c r="DA20" s="691"/>
      <c r="DB20" s="691"/>
      <c r="DC20" s="691"/>
      <c r="DD20" s="670">
        <v>1223847</v>
      </c>
      <c r="DE20" s="665"/>
      <c r="DF20" s="665"/>
      <c r="DG20" s="665"/>
      <c r="DH20" s="665"/>
      <c r="DI20" s="665"/>
      <c r="DJ20" s="665"/>
      <c r="DK20" s="665"/>
      <c r="DL20" s="665"/>
      <c r="DM20" s="665"/>
      <c r="DN20" s="665"/>
      <c r="DO20" s="665"/>
      <c r="DP20" s="666"/>
      <c r="DQ20" s="670">
        <v>8228820</v>
      </c>
      <c r="DR20" s="665"/>
      <c r="DS20" s="665"/>
      <c r="DT20" s="665"/>
      <c r="DU20" s="665"/>
      <c r="DV20" s="665"/>
      <c r="DW20" s="665"/>
      <c r="DX20" s="665"/>
      <c r="DY20" s="665"/>
      <c r="DZ20" s="665"/>
      <c r="EA20" s="665"/>
      <c r="EB20" s="665"/>
      <c r="EC20" s="705"/>
    </row>
    <row r="21" spans="2:133" ht="11.25" customHeight="1">
      <c r="B21" s="661" t="s">
        <v>263</v>
      </c>
      <c r="C21" s="662"/>
      <c r="D21" s="662"/>
      <c r="E21" s="662"/>
      <c r="F21" s="662"/>
      <c r="G21" s="662"/>
      <c r="H21" s="662"/>
      <c r="I21" s="662"/>
      <c r="J21" s="662"/>
      <c r="K21" s="662"/>
      <c r="L21" s="662"/>
      <c r="M21" s="662"/>
      <c r="N21" s="662"/>
      <c r="O21" s="662"/>
      <c r="P21" s="662"/>
      <c r="Q21" s="663"/>
      <c r="R21" s="664">
        <v>1353</v>
      </c>
      <c r="S21" s="665"/>
      <c r="T21" s="665"/>
      <c r="U21" s="665"/>
      <c r="V21" s="665"/>
      <c r="W21" s="665"/>
      <c r="X21" s="665"/>
      <c r="Y21" s="666"/>
      <c r="Z21" s="691">
        <v>0</v>
      </c>
      <c r="AA21" s="691"/>
      <c r="AB21" s="691"/>
      <c r="AC21" s="691"/>
      <c r="AD21" s="692">
        <v>1353</v>
      </c>
      <c r="AE21" s="692"/>
      <c r="AF21" s="692"/>
      <c r="AG21" s="692"/>
      <c r="AH21" s="692"/>
      <c r="AI21" s="692"/>
      <c r="AJ21" s="692"/>
      <c r="AK21" s="692"/>
      <c r="AL21" s="667">
        <v>0</v>
      </c>
      <c r="AM21" s="668"/>
      <c r="AN21" s="668"/>
      <c r="AO21" s="693"/>
      <c r="AP21" s="757" t="s">
        <v>586</v>
      </c>
      <c r="AQ21" s="764"/>
      <c r="AR21" s="764"/>
      <c r="AS21" s="764"/>
      <c r="AT21" s="764"/>
      <c r="AU21" s="764"/>
      <c r="AV21" s="764"/>
      <c r="AW21" s="764"/>
      <c r="AX21" s="764"/>
      <c r="AY21" s="764"/>
      <c r="AZ21" s="764"/>
      <c r="BA21" s="764"/>
      <c r="BB21" s="764"/>
      <c r="BC21" s="764"/>
      <c r="BD21" s="764"/>
      <c r="BE21" s="764"/>
      <c r="BF21" s="759"/>
      <c r="BG21" s="664" t="s">
        <v>578</v>
      </c>
      <c r="BH21" s="665"/>
      <c r="BI21" s="665"/>
      <c r="BJ21" s="665"/>
      <c r="BK21" s="665"/>
      <c r="BL21" s="665"/>
      <c r="BM21" s="665"/>
      <c r="BN21" s="666"/>
      <c r="BO21" s="691" t="s">
        <v>569</v>
      </c>
      <c r="BP21" s="691"/>
      <c r="BQ21" s="691"/>
      <c r="BR21" s="691"/>
      <c r="BS21" s="692" t="s">
        <v>569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264</v>
      </c>
      <c r="C22" s="728"/>
      <c r="D22" s="728"/>
      <c r="E22" s="728"/>
      <c r="F22" s="728"/>
      <c r="G22" s="728"/>
      <c r="H22" s="728"/>
      <c r="I22" s="728"/>
      <c r="J22" s="728"/>
      <c r="K22" s="728"/>
      <c r="L22" s="728"/>
      <c r="M22" s="728"/>
      <c r="N22" s="728"/>
      <c r="O22" s="728"/>
      <c r="P22" s="728"/>
      <c r="Q22" s="729"/>
      <c r="R22" s="664">
        <v>35783</v>
      </c>
      <c r="S22" s="665"/>
      <c r="T22" s="665"/>
      <c r="U22" s="665"/>
      <c r="V22" s="665"/>
      <c r="W22" s="665"/>
      <c r="X22" s="665"/>
      <c r="Y22" s="666"/>
      <c r="Z22" s="691">
        <v>0.3</v>
      </c>
      <c r="AA22" s="691"/>
      <c r="AB22" s="691"/>
      <c r="AC22" s="691"/>
      <c r="AD22" s="692">
        <v>35783</v>
      </c>
      <c r="AE22" s="692"/>
      <c r="AF22" s="692"/>
      <c r="AG22" s="692"/>
      <c r="AH22" s="692"/>
      <c r="AI22" s="692"/>
      <c r="AJ22" s="692"/>
      <c r="AK22" s="692"/>
      <c r="AL22" s="667">
        <v>0.5</v>
      </c>
      <c r="AM22" s="668"/>
      <c r="AN22" s="668"/>
      <c r="AO22" s="693"/>
      <c r="AP22" s="757" t="s">
        <v>587</v>
      </c>
      <c r="AQ22" s="764"/>
      <c r="AR22" s="764"/>
      <c r="AS22" s="764"/>
      <c r="AT22" s="764"/>
      <c r="AU22" s="764"/>
      <c r="AV22" s="764"/>
      <c r="AW22" s="764"/>
      <c r="AX22" s="764"/>
      <c r="AY22" s="764"/>
      <c r="AZ22" s="764"/>
      <c r="BA22" s="764"/>
      <c r="BB22" s="764"/>
      <c r="BC22" s="764"/>
      <c r="BD22" s="764"/>
      <c r="BE22" s="764"/>
      <c r="BF22" s="759"/>
      <c r="BG22" s="664" t="s">
        <v>569</v>
      </c>
      <c r="BH22" s="665"/>
      <c r="BI22" s="665"/>
      <c r="BJ22" s="665"/>
      <c r="BK22" s="665"/>
      <c r="BL22" s="665"/>
      <c r="BM22" s="665"/>
      <c r="BN22" s="666"/>
      <c r="BO22" s="691" t="s">
        <v>128</v>
      </c>
      <c r="BP22" s="691"/>
      <c r="BQ22" s="691"/>
      <c r="BR22" s="691"/>
      <c r="BS22" s="692" t="s">
        <v>573</v>
      </c>
      <c r="BT22" s="692"/>
      <c r="BU22" s="692"/>
      <c r="BV22" s="692"/>
      <c r="BW22" s="692"/>
      <c r="BX22" s="692"/>
      <c r="BY22" s="692"/>
      <c r="BZ22" s="692"/>
      <c r="CA22" s="692"/>
      <c r="CB22" s="750"/>
      <c r="CD22" s="766" t="s">
        <v>265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266</v>
      </c>
      <c r="C23" s="662"/>
      <c r="D23" s="662"/>
      <c r="E23" s="662"/>
      <c r="F23" s="662"/>
      <c r="G23" s="662"/>
      <c r="H23" s="662"/>
      <c r="I23" s="662"/>
      <c r="J23" s="662"/>
      <c r="K23" s="662"/>
      <c r="L23" s="662"/>
      <c r="M23" s="662"/>
      <c r="N23" s="662"/>
      <c r="O23" s="662"/>
      <c r="P23" s="662"/>
      <c r="Q23" s="663"/>
      <c r="R23" s="664">
        <v>3625565</v>
      </c>
      <c r="S23" s="665"/>
      <c r="T23" s="665"/>
      <c r="U23" s="665"/>
      <c r="V23" s="665"/>
      <c r="W23" s="665"/>
      <c r="X23" s="665"/>
      <c r="Y23" s="666"/>
      <c r="Z23" s="691">
        <v>26.5</v>
      </c>
      <c r="AA23" s="691"/>
      <c r="AB23" s="691"/>
      <c r="AC23" s="691"/>
      <c r="AD23" s="692">
        <v>3009559</v>
      </c>
      <c r="AE23" s="692"/>
      <c r="AF23" s="692"/>
      <c r="AG23" s="692"/>
      <c r="AH23" s="692"/>
      <c r="AI23" s="692"/>
      <c r="AJ23" s="692"/>
      <c r="AK23" s="692"/>
      <c r="AL23" s="667">
        <v>41.8</v>
      </c>
      <c r="AM23" s="668"/>
      <c r="AN23" s="668"/>
      <c r="AO23" s="693"/>
      <c r="AP23" s="757" t="s">
        <v>588</v>
      </c>
      <c r="AQ23" s="764"/>
      <c r="AR23" s="764"/>
      <c r="AS23" s="764"/>
      <c r="AT23" s="764"/>
      <c r="AU23" s="764"/>
      <c r="AV23" s="764"/>
      <c r="AW23" s="764"/>
      <c r="AX23" s="764"/>
      <c r="AY23" s="764"/>
      <c r="AZ23" s="764"/>
      <c r="BA23" s="764"/>
      <c r="BB23" s="764"/>
      <c r="BC23" s="764"/>
      <c r="BD23" s="764"/>
      <c r="BE23" s="764"/>
      <c r="BF23" s="759"/>
      <c r="BG23" s="664" t="s">
        <v>569</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267</v>
      </c>
      <c r="CS23" s="767"/>
      <c r="CT23" s="767"/>
      <c r="CU23" s="767"/>
      <c r="CV23" s="767"/>
      <c r="CW23" s="767"/>
      <c r="CX23" s="767"/>
      <c r="CY23" s="768"/>
      <c r="CZ23" s="766" t="s">
        <v>268</v>
      </c>
      <c r="DA23" s="767"/>
      <c r="DB23" s="767"/>
      <c r="DC23" s="768"/>
      <c r="DD23" s="766" t="s">
        <v>589</v>
      </c>
      <c r="DE23" s="767"/>
      <c r="DF23" s="767"/>
      <c r="DG23" s="767"/>
      <c r="DH23" s="767"/>
      <c r="DI23" s="767"/>
      <c r="DJ23" s="767"/>
      <c r="DK23" s="768"/>
      <c r="DL23" s="775" t="s">
        <v>269</v>
      </c>
      <c r="DM23" s="776"/>
      <c r="DN23" s="776"/>
      <c r="DO23" s="776"/>
      <c r="DP23" s="776"/>
      <c r="DQ23" s="776"/>
      <c r="DR23" s="776"/>
      <c r="DS23" s="776"/>
      <c r="DT23" s="776"/>
      <c r="DU23" s="776"/>
      <c r="DV23" s="777"/>
      <c r="DW23" s="766" t="s">
        <v>270</v>
      </c>
      <c r="DX23" s="767"/>
      <c r="DY23" s="767"/>
      <c r="DZ23" s="767"/>
      <c r="EA23" s="767"/>
      <c r="EB23" s="767"/>
      <c r="EC23" s="768"/>
    </row>
    <row r="24" spans="2:133" ht="11.25" customHeight="1">
      <c r="B24" s="661" t="s">
        <v>590</v>
      </c>
      <c r="C24" s="662"/>
      <c r="D24" s="662"/>
      <c r="E24" s="662"/>
      <c r="F24" s="662"/>
      <c r="G24" s="662"/>
      <c r="H24" s="662"/>
      <c r="I24" s="662"/>
      <c r="J24" s="662"/>
      <c r="K24" s="662"/>
      <c r="L24" s="662"/>
      <c r="M24" s="662"/>
      <c r="N24" s="662"/>
      <c r="O24" s="662"/>
      <c r="P24" s="662"/>
      <c r="Q24" s="663"/>
      <c r="R24" s="664">
        <v>3009559</v>
      </c>
      <c r="S24" s="665"/>
      <c r="T24" s="665"/>
      <c r="U24" s="665"/>
      <c r="V24" s="665"/>
      <c r="W24" s="665"/>
      <c r="X24" s="665"/>
      <c r="Y24" s="666"/>
      <c r="Z24" s="691">
        <v>22</v>
      </c>
      <c r="AA24" s="691"/>
      <c r="AB24" s="691"/>
      <c r="AC24" s="691"/>
      <c r="AD24" s="692">
        <v>3009559</v>
      </c>
      <c r="AE24" s="692"/>
      <c r="AF24" s="692"/>
      <c r="AG24" s="692"/>
      <c r="AH24" s="692"/>
      <c r="AI24" s="692"/>
      <c r="AJ24" s="692"/>
      <c r="AK24" s="692"/>
      <c r="AL24" s="667">
        <v>41.8</v>
      </c>
      <c r="AM24" s="668"/>
      <c r="AN24" s="668"/>
      <c r="AO24" s="693"/>
      <c r="AP24" s="757" t="s">
        <v>271</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569</v>
      </c>
      <c r="BP24" s="691"/>
      <c r="BQ24" s="691"/>
      <c r="BR24" s="691"/>
      <c r="BS24" s="692" t="s">
        <v>128</v>
      </c>
      <c r="BT24" s="692"/>
      <c r="BU24" s="692"/>
      <c r="BV24" s="692"/>
      <c r="BW24" s="692"/>
      <c r="BX24" s="692"/>
      <c r="BY24" s="692"/>
      <c r="BZ24" s="692"/>
      <c r="CA24" s="692"/>
      <c r="CB24" s="750"/>
      <c r="CD24" s="720" t="s">
        <v>272</v>
      </c>
      <c r="CE24" s="721"/>
      <c r="CF24" s="721"/>
      <c r="CG24" s="721"/>
      <c r="CH24" s="721"/>
      <c r="CI24" s="721"/>
      <c r="CJ24" s="721"/>
      <c r="CK24" s="721"/>
      <c r="CL24" s="721"/>
      <c r="CM24" s="721"/>
      <c r="CN24" s="721"/>
      <c r="CO24" s="721"/>
      <c r="CP24" s="721"/>
      <c r="CQ24" s="722"/>
      <c r="CR24" s="717">
        <v>6973016</v>
      </c>
      <c r="CS24" s="718"/>
      <c r="CT24" s="718"/>
      <c r="CU24" s="718"/>
      <c r="CV24" s="718"/>
      <c r="CW24" s="718"/>
      <c r="CX24" s="718"/>
      <c r="CY24" s="761"/>
      <c r="CZ24" s="762">
        <v>52.7</v>
      </c>
      <c r="DA24" s="735"/>
      <c r="DB24" s="735"/>
      <c r="DC24" s="765"/>
      <c r="DD24" s="760">
        <v>3857662</v>
      </c>
      <c r="DE24" s="718"/>
      <c r="DF24" s="718"/>
      <c r="DG24" s="718"/>
      <c r="DH24" s="718"/>
      <c r="DI24" s="718"/>
      <c r="DJ24" s="718"/>
      <c r="DK24" s="761"/>
      <c r="DL24" s="760">
        <v>3721331</v>
      </c>
      <c r="DM24" s="718"/>
      <c r="DN24" s="718"/>
      <c r="DO24" s="718"/>
      <c r="DP24" s="718"/>
      <c r="DQ24" s="718"/>
      <c r="DR24" s="718"/>
      <c r="DS24" s="718"/>
      <c r="DT24" s="718"/>
      <c r="DU24" s="718"/>
      <c r="DV24" s="761"/>
      <c r="DW24" s="762">
        <v>49.7</v>
      </c>
      <c r="DX24" s="735"/>
      <c r="DY24" s="735"/>
      <c r="DZ24" s="735"/>
      <c r="EA24" s="735"/>
      <c r="EB24" s="735"/>
      <c r="EC24" s="763"/>
    </row>
    <row r="25" spans="2:133" ht="11.25" customHeight="1">
      <c r="B25" s="661" t="s">
        <v>273</v>
      </c>
      <c r="C25" s="662"/>
      <c r="D25" s="662"/>
      <c r="E25" s="662"/>
      <c r="F25" s="662"/>
      <c r="G25" s="662"/>
      <c r="H25" s="662"/>
      <c r="I25" s="662"/>
      <c r="J25" s="662"/>
      <c r="K25" s="662"/>
      <c r="L25" s="662"/>
      <c r="M25" s="662"/>
      <c r="N25" s="662"/>
      <c r="O25" s="662"/>
      <c r="P25" s="662"/>
      <c r="Q25" s="663"/>
      <c r="R25" s="664">
        <v>616006</v>
      </c>
      <c r="S25" s="665"/>
      <c r="T25" s="665"/>
      <c r="U25" s="665"/>
      <c r="V25" s="665"/>
      <c r="W25" s="665"/>
      <c r="X25" s="665"/>
      <c r="Y25" s="666"/>
      <c r="Z25" s="691">
        <v>4.5</v>
      </c>
      <c r="AA25" s="691"/>
      <c r="AB25" s="691"/>
      <c r="AC25" s="691"/>
      <c r="AD25" s="692" t="s">
        <v>128</v>
      </c>
      <c r="AE25" s="692"/>
      <c r="AF25" s="692"/>
      <c r="AG25" s="692"/>
      <c r="AH25" s="692"/>
      <c r="AI25" s="692"/>
      <c r="AJ25" s="692"/>
      <c r="AK25" s="692"/>
      <c r="AL25" s="667" t="s">
        <v>128</v>
      </c>
      <c r="AM25" s="668"/>
      <c r="AN25" s="668"/>
      <c r="AO25" s="693"/>
      <c r="AP25" s="757" t="s">
        <v>274</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576</v>
      </c>
      <c r="BT25" s="692"/>
      <c r="BU25" s="692"/>
      <c r="BV25" s="692"/>
      <c r="BW25" s="692"/>
      <c r="BX25" s="692"/>
      <c r="BY25" s="692"/>
      <c r="BZ25" s="692"/>
      <c r="CA25" s="692"/>
      <c r="CB25" s="750"/>
      <c r="CD25" s="706" t="s">
        <v>591</v>
      </c>
      <c r="CE25" s="703"/>
      <c r="CF25" s="703"/>
      <c r="CG25" s="703"/>
      <c r="CH25" s="703"/>
      <c r="CI25" s="703"/>
      <c r="CJ25" s="703"/>
      <c r="CK25" s="703"/>
      <c r="CL25" s="703"/>
      <c r="CM25" s="703"/>
      <c r="CN25" s="703"/>
      <c r="CO25" s="703"/>
      <c r="CP25" s="703"/>
      <c r="CQ25" s="704"/>
      <c r="CR25" s="664">
        <v>2137461</v>
      </c>
      <c r="CS25" s="675"/>
      <c r="CT25" s="675"/>
      <c r="CU25" s="675"/>
      <c r="CV25" s="675"/>
      <c r="CW25" s="675"/>
      <c r="CX25" s="675"/>
      <c r="CY25" s="676"/>
      <c r="CZ25" s="667">
        <v>16.2</v>
      </c>
      <c r="DA25" s="677"/>
      <c r="DB25" s="677"/>
      <c r="DC25" s="678"/>
      <c r="DD25" s="670">
        <v>1864035</v>
      </c>
      <c r="DE25" s="675"/>
      <c r="DF25" s="675"/>
      <c r="DG25" s="675"/>
      <c r="DH25" s="675"/>
      <c r="DI25" s="675"/>
      <c r="DJ25" s="675"/>
      <c r="DK25" s="676"/>
      <c r="DL25" s="670">
        <v>1757652</v>
      </c>
      <c r="DM25" s="675"/>
      <c r="DN25" s="675"/>
      <c r="DO25" s="675"/>
      <c r="DP25" s="675"/>
      <c r="DQ25" s="675"/>
      <c r="DR25" s="675"/>
      <c r="DS25" s="675"/>
      <c r="DT25" s="675"/>
      <c r="DU25" s="675"/>
      <c r="DV25" s="676"/>
      <c r="DW25" s="667">
        <v>23.5</v>
      </c>
      <c r="DX25" s="677"/>
      <c r="DY25" s="677"/>
      <c r="DZ25" s="677"/>
      <c r="EA25" s="677"/>
      <c r="EB25" s="677"/>
      <c r="EC25" s="698"/>
    </row>
    <row r="26" spans="2:133" ht="11.25" customHeight="1">
      <c r="B26" s="661" t="s">
        <v>275</v>
      </c>
      <c r="C26" s="662"/>
      <c r="D26" s="662"/>
      <c r="E26" s="662"/>
      <c r="F26" s="662"/>
      <c r="G26" s="662"/>
      <c r="H26" s="662"/>
      <c r="I26" s="662"/>
      <c r="J26" s="662"/>
      <c r="K26" s="662"/>
      <c r="L26" s="662"/>
      <c r="M26" s="662"/>
      <c r="N26" s="662"/>
      <c r="O26" s="662"/>
      <c r="P26" s="662"/>
      <c r="Q26" s="663"/>
      <c r="R26" s="664" t="s">
        <v>569</v>
      </c>
      <c r="S26" s="665"/>
      <c r="T26" s="665"/>
      <c r="U26" s="665"/>
      <c r="V26" s="665"/>
      <c r="W26" s="665"/>
      <c r="X26" s="665"/>
      <c r="Y26" s="666"/>
      <c r="Z26" s="691" t="s">
        <v>573</v>
      </c>
      <c r="AA26" s="691"/>
      <c r="AB26" s="691"/>
      <c r="AC26" s="691"/>
      <c r="AD26" s="692" t="s">
        <v>576</v>
      </c>
      <c r="AE26" s="692"/>
      <c r="AF26" s="692"/>
      <c r="AG26" s="692"/>
      <c r="AH26" s="692"/>
      <c r="AI26" s="692"/>
      <c r="AJ26" s="692"/>
      <c r="AK26" s="692"/>
      <c r="AL26" s="667" t="s">
        <v>569</v>
      </c>
      <c r="AM26" s="668"/>
      <c r="AN26" s="668"/>
      <c r="AO26" s="693"/>
      <c r="AP26" s="757" t="s">
        <v>276</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569</v>
      </c>
      <c r="BT26" s="692"/>
      <c r="BU26" s="692"/>
      <c r="BV26" s="692"/>
      <c r="BW26" s="692"/>
      <c r="BX26" s="692"/>
      <c r="BY26" s="692"/>
      <c r="BZ26" s="692"/>
      <c r="CA26" s="692"/>
      <c r="CB26" s="750"/>
      <c r="CD26" s="706" t="s">
        <v>277</v>
      </c>
      <c r="CE26" s="703"/>
      <c r="CF26" s="703"/>
      <c r="CG26" s="703"/>
      <c r="CH26" s="703"/>
      <c r="CI26" s="703"/>
      <c r="CJ26" s="703"/>
      <c r="CK26" s="703"/>
      <c r="CL26" s="703"/>
      <c r="CM26" s="703"/>
      <c r="CN26" s="703"/>
      <c r="CO26" s="703"/>
      <c r="CP26" s="703"/>
      <c r="CQ26" s="704"/>
      <c r="CR26" s="664">
        <v>1183679</v>
      </c>
      <c r="CS26" s="665"/>
      <c r="CT26" s="665"/>
      <c r="CU26" s="665"/>
      <c r="CV26" s="665"/>
      <c r="CW26" s="665"/>
      <c r="CX26" s="665"/>
      <c r="CY26" s="666"/>
      <c r="CZ26" s="667">
        <v>9</v>
      </c>
      <c r="DA26" s="677"/>
      <c r="DB26" s="677"/>
      <c r="DC26" s="678"/>
      <c r="DD26" s="670">
        <v>1060080</v>
      </c>
      <c r="DE26" s="665"/>
      <c r="DF26" s="665"/>
      <c r="DG26" s="665"/>
      <c r="DH26" s="665"/>
      <c r="DI26" s="665"/>
      <c r="DJ26" s="665"/>
      <c r="DK26" s="666"/>
      <c r="DL26" s="670" t="s">
        <v>128</v>
      </c>
      <c r="DM26" s="665"/>
      <c r="DN26" s="665"/>
      <c r="DO26" s="665"/>
      <c r="DP26" s="665"/>
      <c r="DQ26" s="665"/>
      <c r="DR26" s="665"/>
      <c r="DS26" s="665"/>
      <c r="DT26" s="665"/>
      <c r="DU26" s="665"/>
      <c r="DV26" s="666"/>
      <c r="DW26" s="667" t="s">
        <v>569</v>
      </c>
      <c r="DX26" s="677"/>
      <c r="DY26" s="677"/>
      <c r="DZ26" s="677"/>
      <c r="EA26" s="677"/>
      <c r="EB26" s="677"/>
      <c r="EC26" s="698"/>
    </row>
    <row r="27" spans="2:133" ht="11.25" customHeight="1">
      <c r="B27" s="661" t="s">
        <v>278</v>
      </c>
      <c r="C27" s="662"/>
      <c r="D27" s="662"/>
      <c r="E27" s="662"/>
      <c r="F27" s="662"/>
      <c r="G27" s="662"/>
      <c r="H27" s="662"/>
      <c r="I27" s="662"/>
      <c r="J27" s="662"/>
      <c r="K27" s="662"/>
      <c r="L27" s="662"/>
      <c r="M27" s="662"/>
      <c r="N27" s="662"/>
      <c r="O27" s="662"/>
      <c r="P27" s="662"/>
      <c r="Q27" s="663"/>
      <c r="R27" s="664">
        <v>7769746</v>
      </c>
      <c r="S27" s="665"/>
      <c r="T27" s="665"/>
      <c r="U27" s="665"/>
      <c r="V27" s="665"/>
      <c r="W27" s="665"/>
      <c r="X27" s="665"/>
      <c r="Y27" s="666"/>
      <c r="Z27" s="691">
        <v>56.7</v>
      </c>
      <c r="AA27" s="691"/>
      <c r="AB27" s="691"/>
      <c r="AC27" s="691"/>
      <c r="AD27" s="692">
        <v>7153740</v>
      </c>
      <c r="AE27" s="692"/>
      <c r="AF27" s="692"/>
      <c r="AG27" s="692"/>
      <c r="AH27" s="692"/>
      <c r="AI27" s="692"/>
      <c r="AJ27" s="692"/>
      <c r="AK27" s="692"/>
      <c r="AL27" s="667">
        <v>99.300003051757813</v>
      </c>
      <c r="AM27" s="668"/>
      <c r="AN27" s="668"/>
      <c r="AO27" s="693"/>
      <c r="AP27" s="661" t="s">
        <v>279</v>
      </c>
      <c r="AQ27" s="662"/>
      <c r="AR27" s="662"/>
      <c r="AS27" s="662"/>
      <c r="AT27" s="662"/>
      <c r="AU27" s="662"/>
      <c r="AV27" s="662"/>
      <c r="AW27" s="662"/>
      <c r="AX27" s="662"/>
      <c r="AY27" s="662"/>
      <c r="AZ27" s="662"/>
      <c r="BA27" s="662"/>
      <c r="BB27" s="662"/>
      <c r="BC27" s="662"/>
      <c r="BD27" s="662"/>
      <c r="BE27" s="662"/>
      <c r="BF27" s="663"/>
      <c r="BG27" s="664">
        <v>3269275</v>
      </c>
      <c r="BH27" s="665"/>
      <c r="BI27" s="665"/>
      <c r="BJ27" s="665"/>
      <c r="BK27" s="665"/>
      <c r="BL27" s="665"/>
      <c r="BM27" s="665"/>
      <c r="BN27" s="666"/>
      <c r="BO27" s="691">
        <v>100</v>
      </c>
      <c r="BP27" s="691"/>
      <c r="BQ27" s="691"/>
      <c r="BR27" s="691"/>
      <c r="BS27" s="692">
        <v>161905</v>
      </c>
      <c r="BT27" s="692"/>
      <c r="BU27" s="692"/>
      <c r="BV27" s="692"/>
      <c r="BW27" s="692"/>
      <c r="BX27" s="692"/>
      <c r="BY27" s="692"/>
      <c r="BZ27" s="692"/>
      <c r="CA27" s="692"/>
      <c r="CB27" s="750"/>
      <c r="CD27" s="706" t="s">
        <v>592</v>
      </c>
      <c r="CE27" s="703"/>
      <c r="CF27" s="703"/>
      <c r="CG27" s="703"/>
      <c r="CH27" s="703"/>
      <c r="CI27" s="703"/>
      <c r="CJ27" s="703"/>
      <c r="CK27" s="703"/>
      <c r="CL27" s="703"/>
      <c r="CM27" s="703"/>
      <c r="CN27" s="703"/>
      <c r="CO27" s="703"/>
      <c r="CP27" s="703"/>
      <c r="CQ27" s="704"/>
      <c r="CR27" s="664">
        <v>3662219</v>
      </c>
      <c r="CS27" s="675"/>
      <c r="CT27" s="675"/>
      <c r="CU27" s="675"/>
      <c r="CV27" s="675"/>
      <c r="CW27" s="675"/>
      <c r="CX27" s="675"/>
      <c r="CY27" s="676"/>
      <c r="CZ27" s="667">
        <v>27.7</v>
      </c>
      <c r="DA27" s="677"/>
      <c r="DB27" s="677"/>
      <c r="DC27" s="678"/>
      <c r="DD27" s="670">
        <v>874357</v>
      </c>
      <c r="DE27" s="675"/>
      <c r="DF27" s="675"/>
      <c r="DG27" s="675"/>
      <c r="DH27" s="675"/>
      <c r="DI27" s="675"/>
      <c r="DJ27" s="675"/>
      <c r="DK27" s="676"/>
      <c r="DL27" s="670">
        <v>845157</v>
      </c>
      <c r="DM27" s="675"/>
      <c r="DN27" s="675"/>
      <c r="DO27" s="675"/>
      <c r="DP27" s="675"/>
      <c r="DQ27" s="675"/>
      <c r="DR27" s="675"/>
      <c r="DS27" s="675"/>
      <c r="DT27" s="675"/>
      <c r="DU27" s="675"/>
      <c r="DV27" s="676"/>
      <c r="DW27" s="667">
        <v>11.3</v>
      </c>
      <c r="DX27" s="677"/>
      <c r="DY27" s="677"/>
      <c r="DZ27" s="677"/>
      <c r="EA27" s="677"/>
      <c r="EB27" s="677"/>
      <c r="EC27" s="698"/>
    </row>
    <row r="28" spans="2:133" ht="11.25" customHeight="1">
      <c r="B28" s="661" t="s">
        <v>593</v>
      </c>
      <c r="C28" s="662"/>
      <c r="D28" s="662"/>
      <c r="E28" s="662"/>
      <c r="F28" s="662"/>
      <c r="G28" s="662"/>
      <c r="H28" s="662"/>
      <c r="I28" s="662"/>
      <c r="J28" s="662"/>
      <c r="K28" s="662"/>
      <c r="L28" s="662"/>
      <c r="M28" s="662"/>
      <c r="N28" s="662"/>
      <c r="O28" s="662"/>
      <c r="P28" s="662"/>
      <c r="Q28" s="663"/>
      <c r="R28" s="664">
        <v>3921</v>
      </c>
      <c r="S28" s="665"/>
      <c r="T28" s="665"/>
      <c r="U28" s="665"/>
      <c r="V28" s="665"/>
      <c r="W28" s="665"/>
      <c r="X28" s="665"/>
      <c r="Y28" s="666"/>
      <c r="Z28" s="691">
        <v>0</v>
      </c>
      <c r="AA28" s="691"/>
      <c r="AB28" s="691"/>
      <c r="AC28" s="691"/>
      <c r="AD28" s="692">
        <v>3921</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280</v>
      </c>
      <c r="CE28" s="703"/>
      <c r="CF28" s="703"/>
      <c r="CG28" s="703"/>
      <c r="CH28" s="703"/>
      <c r="CI28" s="703"/>
      <c r="CJ28" s="703"/>
      <c r="CK28" s="703"/>
      <c r="CL28" s="703"/>
      <c r="CM28" s="703"/>
      <c r="CN28" s="703"/>
      <c r="CO28" s="703"/>
      <c r="CP28" s="703"/>
      <c r="CQ28" s="704"/>
      <c r="CR28" s="664">
        <v>1173336</v>
      </c>
      <c r="CS28" s="665"/>
      <c r="CT28" s="665"/>
      <c r="CU28" s="665"/>
      <c r="CV28" s="665"/>
      <c r="CW28" s="665"/>
      <c r="CX28" s="665"/>
      <c r="CY28" s="666"/>
      <c r="CZ28" s="667">
        <v>8.9</v>
      </c>
      <c r="DA28" s="677"/>
      <c r="DB28" s="677"/>
      <c r="DC28" s="678"/>
      <c r="DD28" s="670">
        <v>1119270</v>
      </c>
      <c r="DE28" s="665"/>
      <c r="DF28" s="665"/>
      <c r="DG28" s="665"/>
      <c r="DH28" s="665"/>
      <c r="DI28" s="665"/>
      <c r="DJ28" s="665"/>
      <c r="DK28" s="666"/>
      <c r="DL28" s="670">
        <v>1118522</v>
      </c>
      <c r="DM28" s="665"/>
      <c r="DN28" s="665"/>
      <c r="DO28" s="665"/>
      <c r="DP28" s="665"/>
      <c r="DQ28" s="665"/>
      <c r="DR28" s="665"/>
      <c r="DS28" s="665"/>
      <c r="DT28" s="665"/>
      <c r="DU28" s="665"/>
      <c r="DV28" s="666"/>
      <c r="DW28" s="667">
        <v>14.9</v>
      </c>
      <c r="DX28" s="677"/>
      <c r="DY28" s="677"/>
      <c r="DZ28" s="677"/>
      <c r="EA28" s="677"/>
      <c r="EB28" s="677"/>
      <c r="EC28" s="698"/>
    </row>
    <row r="29" spans="2:133" ht="11.25" customHeight="1">
      <c r="B29" s="661" t="s">
        <v>281</v>
      </c>
      <c r="C29" s="662"/>
      <c r="D29" s="662"/>
      <c r="E29" s="662"/>
      <c r="F29" s="662"/>
      <c r="G29" s="662"/>
      <c r="H29" s="662"/>
      <c r="I29" s="662"/>
      <c r="J29" s="662"/>
      <c r="K29" s="662"/>
      <c r="L29" s="662"/>
      <c r="M29" s="662"/>
      <c r="N29" s="662"/>
      <c r="O29" s="662"/>
      <c r="P29" s="662"/>
      <c r="Q29" s="663"/>
      <c r="R29" s="664">
        <v>95221</v>
      </c>
      <c r="S29" s="665"/>
      <c r="T29" s="665"/>
      <c r="U29" s="665"/>
      <c r="V29" s="665"/>
      <c r="W29" s="665"/>
      <c r="X29" s="665"/>
      <c r="Y29" s="666"/>
      <c r="Z29" s="691">
        <v>0.7</v>
      </c>
      <c r="AA29" s="691"/>
      <c r="AB29" s="691"/>
      <c r="AC29" s="691"/>
      <c r="AD29" s="692" t="s">
        <v>569</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282</v>
      </c>
      <c r="CE29" s="752"/>
      <c r="CF29" s="706" t="s">
        <v>69</v>
      </c>
      <c r="CG29" s="703"/>
      <c r="CH29" s="703"/>
      <c r="CI29" s="703"/>
      <c r="CJ29" s="703"/>
      <c r="CK29" s="703"/>
      <c r="CL29" s="703"/>
      <c r="CM29" s="703"/>
      <c r="CN29" s="703"/>
      <c r="CO29" s="703"/>
      <c r="CP29" s="703"/>
      <c r="CQ29" s="704"/>
      <c r="CR29" s="664">
        <v>1173336</v>
      </c>
      <c r="CS29" s="675"/>
      <c r="CT29" s="675"/>
      <c r="CU29" s="675"/>
      <c r="CV29" s="675"/>
      <c r="CW29" s="675"/>
      <c r="CX29" s="675"/>
      <c r="CY29" s="676"/>
      <c r="CZ29" s="667">
        <v>8.9</v>
      </c>
      <c r="DA29" s="677"/>
      <c r="DB29" s="677"/>
      <c r="DC29" s="678"/>
      <c r="DD29" s="670">
        <v>1119270</v>
      </c>
      <c r="DE29" s="675"/>
      <c r="DF29" s="675"/>
      <c r="DG29" s="675"/>
      <c r="DH29" s="675"/>
      <c r="DI29" s="675"/>
      <c r="DJ29" s="675"/>
      <c r="DK29" s="676"/>
      <c r="DL29" s="670">
        <v>1118522</v>
      </c>
      <c r="DM29" s="675"/>
      <c r="DN29" s="675"/>
      <c r="DO29" s="675"/>
      <c r="DP29" s="675"/>
      <c r="DQ29" s="675"/>
      <c r="DR29" s="675"/>
      <c r="DS29" s="675"/>
      <c r="DT29" s="675"/>
      <c r="DU29" s="675"/>
      <c r="DV29" s="676"/>
      <c r="DW29" s="667">
        <v>14.9</v>
      </c>
      <c r="DX29" s="677"/>
      <c r="DY29" s="677"/>
      <c r="DZ29" s="677"/>
      <c r="EA29" s="677"/>
      <c r="EB29" s="677"/>
      <c r="EC29" s="698"/>
    </row>
    <row r="30" spans="2:133" ht="11.25" customHeight="1">
      <c r="B30" s="661" t="s">
        <v>283</v>
      </c>
      <c r="C30" s="662"/>
      <c r="D30" s="662"/>
      <c r="E30" s="662"/>
      <c r="F30" s="662"/>
      <c r="G30" s="662"/>
      <c r="H30" s="662"/>
      <c r="I30" s="662"/>
      <c r="J30" s="662"/>
      <c r="K30" s="662"/>
      <c r="L30" s="662"/>
      <c r="M30" s="662"/>
      <c r="N30" s="662"/>
      <c r="O30" s="662"/>
      <c r="P30" s="662"/>
      <c r="Q30" s="663"/>
      <c r="R30" s="664">
        <v>153650</v>
      </c>
      <c r="S30" s="665"/>
      <c r="T30" s="665"/>
      <c r="U30" s="665"/>
      <c r="V30" s="665"/>
      <c r="W30" s="665"/>
      <c r="X30" s="665"/>
      <c r="Y30" s="666"/>
      <c r="Z30" s="691">
        <v>1.1000000000000001</v>
      </c>
      <c r="AA30" s="691"/>
      <c r="AB30" s="691"/>
      <c r="AC30" s="691"/>
      <c r="AD30" s="692">
        <v>5033</v>
      </c>
      <c r="AE30" s="692"/>
      <c r="AF30" s="692"/>
      <c r="AG30" s="692"/>
      <c r="AH30" s="692"/>
      <c r="AI30" s="692"/>
      <c r="AJ30" s="692"/>
      <c r="AK30" s="692"/>
      <c r="AL30" s="667">
        <v>0.1</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284</v>
      </c>
      <c r="BH30" s="748"/>
      <c r="BI30" s="748"/>
      <c r="BJ30" s="748"/>
      <c r="BK30" s="748"/>
      <c r="BL30" s="748"/>
      <c r="BM30" s="748"/>
      <c r="BN30" s="748"/>
      <c r="BO30" s="748"/>
      <c r="BP30" s="748"/>
      <c r="BQ30" s="749"/>
      <c r="BR30" s="723" t="s">
        <v>285</v>
      </c>
      <c r="BS30" s="748"/>
      <c r="BT30" s="748"/>
      <c r="BU30" s="748"/>
      <c r="BV30" s="748"/>
      <c r="BW30" s="748"/>
      <c r="BX30" s="748"/>
      <c r="BY30" s="748"/>
      <c r="BZ30" s="748"/>
      <c r="CA30" s="748"/>
      <c r="CB30" s="749"/>
      <c r="CD30" s="753"/>
      <c r="CE30" s="754"/>
      <c r="CF30" s="706" t="s">
        <v>286</v>
      </c>
      <c r="CG30" s="703"/>
      <c r="CH30" s="703"/>
      <c r="CI30" s="703"/>
      <c r="CJ30" s="703"/>
      <c r="CK30" s="703"/>
      <c r="CL30" s="703"/>
      <c r="CM30" s="703"/>
      <c r="CN30" s="703"/>
      <c r="CO30" s="703"/>
      <c r="CP30" s="703"/>
      <c r="CQ30" s="704"/>
      <c r="CR30" s="664">
        <v>1121167</v>
      </c>
      <c r="CS30" s="665"/>
      <c r="CT30" s="665"/>
      <c r="CU30" s="665"/>
      <c r="CV30" s="665"/>
      <c r="CW30" s="665"/>
      <c r="CX30" s="665"/>
      <c r="CY30" s="666"/>
      <c r="CZ30" s="667">
        <v>8.5</v>
      </c>
      <c r="DA30" s="677"/>
      <c r="DB30" s="677"/>
      <c r="DC30" s="678"/>
      <c r="DD30" s="670">
        <v>1067149</v>
      </c>
      <c r="DE30" s="665"/>
      <c r="DF30" s="665"/>
      <c r="DG30" s="665"/>
      <c r="DH30" s="665"/>
      <c r="DI30" s="665"/>
      <c r="DJ30" s="665"/>
      <c r="DK30" s="666"/>
      <c r="DL30" s="670">
        <v>1066401</v>
      </c>
      <c r="DM30" s="665"/>
      <c r="DN30" s="665"/>
      <c r="DO30" s="665"/>
      <c r="DP30" s="665"/>
      <c r="DQ30" s="665"/>
      <c r="DR30" s="665"/>
      <c r="DS30" s="665"/>
      <c r="DT30" s="665"/>
      <c r="DU30" s="665"/>
      <c r="DV30" s="666"/>
      <c r="DW30" s="667">
        <v>14.2</v>
      </c>
      <c r="DX30" s="677"/>
      <c r="DY30" s="677"/>
      <c r="DZ30" s="677"/>
      <c r="EA30" s="677"/>
      <c r="EB30" s="677"/>
      <c r="EC30" s="698"/>
    </row>
    <row r="31" spans="2:133" ht="11.25" customHeight="1">
      <c r="B31" s="661" t="s">
        <v>287</v>
      </c>
      <c r="C31" s="662"/>
      <c r="D31" s="662"/>
      <c r="E31" s="662"/>
      <c r="F31" s="662"/>
      <c r="G31" s="662"/>
      <c r="H31" s="662"/>
      <c r="I31" s="662"/>
      <c r="J31" s="662"/>
      <c r="K31" s="662"/>
      <c r="L31" s="662"/>
      <c r="M31" s="662"/>
      <c r="N31" s="662"/>
      <c r="O31" s="662"/>
      <c r="P31" s="662"/>
      <c r="Q31" s="663"/>
      <c r="R31" s="664">
        <v>15072</v>
      </c>
      <c r="S31" s="665"/>
      <c r="T31" s="665"/>
      <c r="U31" s="665"/>
      <c r="V31" s="665"/>
      <c r="W31" s="665"/>
      <c r="X31" s="665"/>
      <c r="Y31" s="666"/>
      <c r="Z31" s="691">
        <v>0.1</v>
      </c>
      <c r="AA31" s="691"/>
      <c r="AB31" s="691"/>
      <c r="AC31" s="691"/>
      <c r="AD31" s="692" t="s">
        <v>128</v>
      </c>
      <c r="AE31" s="692"/>
      <c r="AF31" s="692"/>
      <c r="AG31" s="692"/>
      <c r="AH31" s="692"/>
      <c r="AI31" s="692"/>
      <c r="AJ31" s="692"/>
      <c r="AK31" s="692"/>
      <c r="AL31" s="667" t="s">
        <v>569</v>
      </c>
      <c r="AM31" s="668"/>
      <c r="AN31" s="668"/>
      <c r="AO31" s="693"/>
      <c r="AP31" s="737" t="s">
        <v>288</v>
      </c>
      <c r="AQ31" s="738"/>
      <c r="AR31" s="738"/>
      <c r="AS31" s="738"/>
      <c r="AT31" s="743" t="s">
        <v>289</v>
      </c>
      <c r="AU31" s="360"/>
      <c r="AV31" s="360"/>
      <c r="AW31" s="360"/>
      <c r="AX31" s="730" t="s">
        <v>189</v>
      </c>
      <c r="AY31" s="731"/>
      <c r="AZ31" s="731"/>
      <c r="BA31" s="731"/>
      <c r="BB31" s="731"/>
      <c r="BC31" s="731"/>
      <c r="BD31" s="731"/>
      <c r="BE31" s="731"/>
      <c r="BF31" s="732"/>
      <c r="BG31" s="733">
        <v>98.7</v>
      </c>
      <c r="BH31" s="734"/>
      <c r="BI31" s="734"/>
      <c r="BJ31" s="734"/>
      <c r="BK31" s="734"/>
      <c r="BL31" s="734"/>
      <c r="BM31" s="735">
        <v>92.1</v>
      </c>
      <c r="BN31" s="734"/>
      <c r="BO31" s="734"/>
      <c r="BP31" s="734"/>
      <c r="BQ31" s="736"/>
      <c r="BR31" s="733">
        <v>97.9</v>
      </c>
      <c r="BS31" s="734"/>
      <c r="BT31" s="734"/>
      <c r="BU31" s="734"/>
      <c r="BV31" s="734"/>
      <c r="BW31" s="734"/>
      <c r="BX31" s="735">
        <v>91.3</v>
      </c>
      <c r="BY31" s="734"/>
      <c r="BZ31" s="734"/>
      <c r="CA31" s="734"/>
      <c r="CB31" s="736"/>
      <c r="CD31" s="753"/>
      <c r="CE31" s="754"/>
      <c r="CF31" s="706" t="s">
        <v>594</v>
      </c>
      <c r="CG31" s="703"/>
      <c r="CH31" s="703"/>
      <c r="CI31" s="703"/>
      <c r="CJ31" s="703"/>
      <c r="CK31" s="703"/>
      <c r="CL31" s="703"/>
      <c r="CM31" s="703"/>
      <c r="CN31" s="703"/>
      <c r="CO31" s="703"/>
      <c r="CP31" s="703"/>
      <c r="CQ31" s="704"/>
      <c r="CR31" s="664">
        <v>52169</v>
      </c>
      <c r="CS31" s="675"/>
      <c r="CT31" s="675"/>
      <c r="CU31" s="675"/>
      <c r="CV31" s="675"/>
      <c r="CW31" s="675"/>
      <c r="CX31" s="675"/>
      <c r="CY31" s="676"/>
      <c r="CZ31" s="667">
        <v>0.4</v>
      </c>
      <c r="DA31" s="677"/>
      <c r="DB31" s="677"/>
      <c r="DC31" s="678"/>
      <c r="DD31" s="670">
        <v>52121</v>
      </c>
      <c r="DE31" s="675"/>
      <c r="DF31" s="675"/>
      <c r="DG31" s="675"/>
      <c r="DH31" s="675"/>
      <c r="DI31" s="675"/>
      <c r="DJ31" s="675"/>
      <c r="DK31" s="676"/>
      <c r="DL31" s="670">
        <v>52121</v>
      </c>
      <c r="DM31" s="675"/>
      <c r="DN31" s="675"/>
      <c r="DO31" s="675"/>
      <c r="DP31" s="675"/>
      <c r="DQ31" s="675"/>
      <c r="DR31" s="675"/>
      <c r="DS31" s="675"/>
      <c r="DT31" s="675"/>
      <c r="DU31" s="675"/>
      <c r="DV31" s="676"/>
      <c r="DW31" s="667">
        <v>0.7</v>
      </c>
      <c r="DX31" s="677"/>
      <c r="DY31" s="677"/>
      <c r="DZ31" s="677"/>
      <c r="EA31" s="677"/>
      <c r="EB31" s="677"/>
      <c r="EC31" s="698"/>
    </row>
    <row r="32" spans="2:133" ht="11.25" customHeight="1">
      <c r="B32" s="661" t="s">
        <v>290</v>
      </c>
      <c r="C32" s="662"/>
      <c r="D32" s="662"/>
      <c r="E32" s="662"/>
      <c r="F32" s="662"/>
      <c r="G32" s="662"/>
      <c r="H32" s="662"/>
      <c r="I32" s="662"/>
      <c r="J32" s="662"/>
      <c r="K32" s="662"/>
      <c r="L32" s="662"/>
      <c r="M32" s="662"/>
      <c r="N32" s="662"/>
      <c r="O32" s="662"/>
      <c r="P32" s="662"/>
      <c r="Q32" s="663"/>
      <c r="R32" s="664">
        <v>2864094</v>
      </c>
      <c r="S32" s="665"/>
      <c r="T32" s="665"/>
      <c r="U32" s="665"/>
      <c r="V32" s="665"/>
      <c r="W32" s="665"/>
      <c r="X32" s="665"/>
      <c r="Y32" s="666"/>
      <c r="Z32" s="691">
        <v>20.9</v>
      </c>
      <c r="AA32" s="691"/>
      <c r="AB32" s="691"/>
      <c r="AC32" s="691"/>
      <c r="AD32" s="692" t="s">
        <v>128</v>
      </c>
      <c r="AE32" s="692"/>
      <c r="AF32" s="692"/>
      <c r="AG32" s="692"/>
      <c r="AH32" s="692"/>
      <c r="AI32" s="692"/>
      <c r="AJ32" s="692"/>
      <c r="AK32" s="692"/>
      <c r="AL32" s="667" t="s">
        <v>569</v>
      </c>
      <c r="AM32" s="668"/>
      <c r="AN32" s="668"/>
      <c r="AO32" s="693"/>
      <c r="AP32" s="739"/>
      <c r="AQ32" s="740"/>
      <c r="AR32" s="740"/>
      <c r="AS32" s="740"/>
      <c r="AT32" s="744"/>
      <c r="AU32" s="361" t="s">
        <v>595</v>
      </c>
      <c r="AV32" s="361"/>
      <c r="AW32" s="361"/>
      <c r="AX32" s="661" t="s">
        <v>291</v>
      </c>
      <c r="AY32" s="662"/>
      <c r="AZ32" s="662"/>
      <c r="BA32" s="662"/>
      <c r="BB32" s="662"/>
      <c r="BC32" s="662"/>
      <c r="BD32" s="662"/>
      <c r="BE32" s="662"/>
      <c r="BF32" s="663"/>
      <c r="BG32" s="746">
        <v>98.9</v>
      </c>
      <c r="BH32" s="675"/>
      <c r="BI32" s="675"/>
      <c r="BJ32" s="675"/>
      <c r="BK32" s="675"/>
      <c r="BL32" s="675"/>
      <c r="BM32" s="668">
        <v>94</v>
      </c>
      <c r="BN32" s="747"/>
      <c r="BO32" s="747"/>
      <c r="BP32" s="747"/>
      <c r="BQ32" s="702"/>
      <c r="BR32" s="746">
        <v>98.8</v>
      </c>
      <c r="BS32" s="675"/>
      <c r="BT32" s="675"/>
      <c r="BU32" s="675"/>
      <c r="BV32" s="675"/>
      <c r="BW32" s="675"/>
      <c r="BX32" s="668">
        <v>93.8</v>
      </c>
      <c r="BY32" s="747"/>
      <c r="BZ32" s="747"/>
      <c r="CA32" s="747"/>
      <c r="CB32" s="702"/>
      <c r="CD32" s="755"/>
      <c r="CE32" s="756"/>
      <c r="CF32" s="706" t="s">
        <v>292</v>
      </c>
      <c r="CG32" s="703"/>
      <c r="CH32" s="703"/>
      <c r="CI32" s="703"/>
      <c r="CJ32" s="703"/>
      <c r="CK32" s="703"/>
      <c r="CL32" s="703"/>
      <c r="CM32" s="703"/>
      <c r="CN32" s="703"/>
      <c r="CO32" s="703"/>
      <c r="CP32" s="703"/>
      <c r="CQ32" s="704"/>
      <c r="CR32" s="664" t="s">
        <v>569</v>
      </c>
      <c r="CS32" s="665"/>
      <c r="CT32" s="665"/>
      <c r="CU32" s="665"/>
      <c r="CV32" s="665"/>
      <c r="CW32" s="665"/>
      <c r="CX32" s="665"/>
      <c r="CY32" s="666"/>
      <c r="CZ32" s="667" t="s">
        <v>128</v>
      </c>
      <c r="DA32" s="677"/>
      <c r="DB32" s="677"/>
      <c r="DC32" s="678"/>
      <c r="DD32" s="670" t="s">
        <v>569</v>
      </c>
      <c r="DE32" s="665"/>
      <c r="DF32" s="665"/>
      <c r="DG32" s="665"/>
      <c r="DH32" s="665"/>
      <c r="DI32" s="665"/>
      <c r="DJ32" s="665"/>
      <c r="DK32" s="666"/>
      <c r="DL32" s="670" t="s">
        <v>569</v>
      </c>
      <c r="DM32" s="665"/>
      <c r="DN32" s="665"/>
      <c r="DO32" s="665"/>
      <c r="DP32" s="665"/>
      <c r="DQ32" s="665"/>
      <c r="DR32" s="665"/>
      <c r="DS32" s="665"/>
      <c r="DT32" s="665"/>
      <c r="DU32" s="665"/>
      <c r="DV32" s="666"/>
      <c r="DW32" s="667" t="s">
        <v>578</v>
      </c>
      <c r="DX32" s="677"/>
      <c r="DY32" s="677"/>
      <c r="DZ32" s="677"/>
      <c r="EA32" s="677"/>
      <c r="EB32" s="677"/>
      <c r="EC32" s="698"/>
    </row>
    <row r="33" spans="2:133" ht="11.25" customHeight="1">
      <c r="B33" s="727" t="s">
        <v>293</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569</v>
      </c>
      <c r="AA33" s="691"/>
      <c r="AB33" s="691"/>
      <c r="AC33" s="691"/>
      <c r="AD33" s="692" t="s">
        <v>128</v>
      </c>
      <c r="AE33" s="692"/>
      <c r="AF33" s="692"/>
      <c r="AG33" s="692"/>
      <c r="AH33" s="692"/>
      <c r="AI33" s="692"/>
      <c r="AJ33" s="692"/>
      <c r="AK33" s="692"/>
      <c r="AL33" s="667" t="s">
        <v>128</v>
      </c>
      <c r="AM33" s="668"/>
      <c r="AN33" s="668"/>
      <c r="AO33" s="693"/>
      <c r="AP33" s="741"/>
      <c r="AQ33" s="742"/>
      <c r="AR33" s="742"/>
      <c r="AS33" s="742"/>
      <c r="AT33" s="745"/>
      <c r="AU33" s="362"/>
      <c r="AV33" s="362"/>
      <c r="AW33" s="362"/>
      <c r="AX33" s="641" t="s">
        <v>294</v>
      </c>
      <c r="AY33" s="642"/>
      <c r="AZ33" s="642"/>
      <c r="BA33" s="642"/>
      <c r="BB33" s="642"/>
      <c r="BC33" s="642"/>
      <c r="BD33" s="642"/>
      <c r="BE33" s="642"/>
      <c r="BF33" s="643"/>
      <c r="BG33" s="726">
        <v>98.5</v>
      </c>
      <c r="BH33" s="645"/>
      <c r="BI33" s="645"/>
      <c r="BJ33" s="645"/>
      <c r="BK33" s="645"/>
      <c r="BL33" s="645"/>
      <c r="BM33" s="683">
        <v>90.2</v>
      </c>
      <c r="BN33" s="645"/>
      <c r="BO33" s="645"/>
      <c r="BP33" s="645"/>
      <c r="BQ33" s="694"/>
      <c r="BR33" s="726">
        <v>97.2</v>
      </c>
      <c r="BS33" s="645"/>
      <c r="BT33" s="645"/>
      <c r="BU33" s="645"/>
      <c r="BV33" s="645"/>
      <c r="BW33" s="645"/>
      <c r="BX33" s="683">
        <v>88.9</v>
      </c>
      <c r="BY33" s="645"/>
      <c r="BZ33" s="645"/>
      <c r="CA33" s="645"/>
      <c r="CB33" s="694"/>
      <c r="CD33" s="706" t="s">
        <v>295</v>
      </c>
      <c r="CE33" s="703"/>
      <c r="CF33" s="703"/>
      <c r="CG33" s="703"/>
      <c r="CH33" s="703"/>
      <c r="CI33" s="703"/>
      <c r="CJ33" s="703"/>
      <c r="CK33" s="703"/>
      <c r="CL33" s="703"/>
      <c r="CM33" s="703"/>
      <c r="CN33" s="703"/>
      <c r="CO33" s="703"/>
      <c r="CP33" s="703"/>
      <c r="CQ33" s="704"/>
      <c r="CR33" s="664">
        <v>5009257</v>
      </c>
      <c r="CS33" s="675"/>
      <c r="CT33" s="675"/>
      <c r="CU33" s="675"/>
      <c r="CV33" s="675"/>
      <c r="CW33" s="675"/>
      <c r="CX33" s="675"/>
      <c r="CY33" s="676"/>
      <c r="CZ33" s="667">
        <v>37.9</v>
      </c>
      <c r="DA33" s="677"/>
      <c r="DB33" s="677"/>
      <c r="DC33" s="678"/>
      <c r="DD33" s="670">
        <v>4114736</v>
      </c>
      <c r="DE33" s="675"/>
      <c r="DF33" s="675"/>
      <c r="DG33" s="675"/>
      <c r="DH33" s="675"/>
      <c r="DI33" s="675"/>
      <c r="DJ33" s="675"/>
      <c r="DK33" s="676"/>
      <c r="DL33" s="670">
        <v>3147763</v>
      </c>
      <c r="DM33" s="675"/>
      <c r="DN33" s="675"/>
      <c r="DO33" s="675"/>
      <c r="DP33" s="675"/>
      <c r="DQ33" s="675"/>
      <c r="DR33" s="675"/>
      <c r="DS33" s="675"/>
      <c r="DT33" s="675"/>
      <c r="DU33" s="675"/>
      <c r="DV33" s="676"/>
      <c r="DW33" s="667">
        <v>42</v>
      </c>
      <c r="DX33" s="677"/>
      <c r="DY33" s="677"/>
      <c r="DZ33" s="677"/>
      <c r="EA33" s="677"/>
      <c r="EB33" s="677"/>
      <c r="EC33" s="698"/>
    </row>
    <row r="34" spans="2:133" ht="11.25" customHeight="1">
      <c r="B34" s="661" t="s">
        <v>296</v>
      </c>
      <c r="C34" s="662"/>
      <c r="D34" s="662"/>
      <c r="E34" s="662"/>
      <c r="F34" s="662"/>
      <c r="G34" s="662"/>
      <c r="H34" s="662"/>
      <c r="I34" s="662"/>
      <c r="J34" s="662"/>
      <c r="K34" s="662"/>
      <c r="L34" s="662"/>
      <c r="M34" s="662"/>
      <c r="N34" s="662"/>
      <c r="O34" s="662"/>
      <c r="P34" s="662"/>
      <c r="Q34" s="663"/>
      <c r="R34" s="664">
        <v>1227683</v>
      </c>
      <c r="S34" s="665"/>
      <c r="T34" s="665"/>
      <c r="U34" s="665"/>
      <c r="V34" s="665"/>
      <c r="W34" s="665"/>
      <c r="X34" s="665"/>
      <c r="Y34" s="666"/>
      <c r="Z34" s="691">
        <v>9</v>
      </c>
      <c r="AA34" s="691"/>
      <c r="AB34" s="691"/>
      <c r="AC34" s="691"/>
      <c r="AD34" s="692" t="s">
        <v>569</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297</v>
      </c>
      <c r="CE34" s="703"/>
      <c r="CF34" s="703"/>
      <c r="CG34" s="703"/>
      <c r="CH34" s="703"/>
      <c r="CI34" s="703"/>
      <c r="CJ34" s="703"/>
      <c r="CK34" s="703"/>
      <c r="CL34" s="703"/>
      <c r="CM34" s="703"/>
      <c r="CN34" s="703"/>
      <c r="CO34" s="703"/>
      <c r="CP34" s="703"/>
      <c r="CQ34" s="704"/>
      <c r="CR34" s="664">
        <v>1654442</v>
      </c>
      <c r="CS34" s="665"/>
      <c r="CT34" s="665"/>
      <c r="CU34" s="665"/>
      <c r="CV34" s="665"/>
      <c r="CW34" s="665"/>
      <c r="CX34" s="665"/>
      <c r="CY34" s="666"/>
      <c r="CZ34" s="667">
        <v>12.5</v>
      </c>
      <c r="DA34" s="677"/>
      <c r="DB34" s="677"/>
      <c r="DC34" s="678"/>
      <c r="DD34" s="670">
        <v>1159807</v>
      </c>
      <c r="DE34" s="665"/>
      <c r="DF34" s="665"/>
      <c r="DG34" s="665"/>
      <c r="DH34" s="665"/>
      <c r="DI34" s="665"/>
      <c r="DJ34" s="665"/>
      <c r="DK34" s="666"/>
      <c r="DL34" s="670">
        <v>1008877</v>
      </c>
      <c r="DM34" s="665"/>
      <c r="DN34" s="665"/>
      <c r="DO34" s="665"/>
      <c r="DP34" s="665"/>
      <c r="DQ34" s="665"/>
      <c r="DR34" s="665"/>
      <c r="DS34" s="665"/>
      <c r="DT34" s="665"/>
      <c r="DU34" s="665"/>
      <c r="DV34" s="666"/>
      <c r="DW34" s="667">
        <v>13.5</v>
      </c>
      <c r="DX34" s="677"/>
      <c r="DY34" s="677"/>
      <c r="DZ34" s="677"/>
      <c r="EA34" s="677"/>
      <c r="EB34" s="677"/>
      <c r="EC34" s="698"/>
    </row>
    <row r="35" spans="2:133" ht="11.25" customHeight="1">
      <c r="B35" s="661" t="s">
        <v>298</v>
      </c>
      <c r="C35" s="662"/>
      <c r="D35" s="662"/>
      <c r="E35" s="662"/>
      <c r="F35" s="662"/>
      <c r="G35" s="662"/>
      <c r="H35" s="662"/>
      <c r="I35" s="662"/>
      <c r="J35" s="662"/>
      <c r="K35" s="662"/>
      <c r="L35" s="662"/>
      <c r="M35" s="662"/>
      <c r="N35" s="662"/>
      <c r="O35" s="662"/>
      <c r="P35" s="662"/>
      <c r="Q35" s="663"/>
      <c r="R35" s="664">
        <v>50292</v>
      </c>
      <c r="S35" s="665"/>
      <c r="T35" s="665"/>
      <c r="U35" s="665"/>
      <c r="V35" s="665"/>
      <c r="W35" s="665"/>
      <c r="X35" s="665"/>
      <c r="Y35" s="666"/>
      <c r="Z35" s="691">
        <v>0.4</v>
      </c>
      <c r="AA35" s="691"/>
      <c r="AB35" s="691"/>
      <c r="AC35" s="691"/>
      <c r="AD35" s="692">
        <v>20328</v>
      </c>
      <c r="AE35" s="692"/>
      <c r="AF35" s="692"/>
      <c r="AG35" s="692"/>
      <c r="AH35" s="692"/>
      <c r="AI35" s="692"/>
      <c r="AJ35" s="692"/>
      <c r="AK35" s="692"/>
      <c r="AL35" s="667">
        <v>0.3</v>
      </c>
      <c r="AM35" s="668"/>
      <c r="AN35" s="668"/>
      <c r="AO35" s="693"/>
      <c r="AP35" s="218"/>
      <c r="AQ35" s="723" t="s">
        <v>299</v>
      </c>
      <c r="AR35" s="724"/>
      <c r="AS35" s="724"/>
      <c r="AT35" s="724"/>
      <c r="AU35" s="724"/>
      <c r="AV35" s="724"/>
      <c r="AW35" s="724"/>
      <c r="AX35" s="724"/>
      <c r="AY35" s="724"/>
      <c r="AZ35" s="724"/>
      <c r="BA35" s="724"/>
      <c r="BB35" s="724"/>
      <c r="BC35" s="724"/>
      <c r="BD35" s="724"/>
      <c r="BE35" s="724"/>
      <c r="BF35" s="725"/>
      <c r="BG35" s="723" t="s">
        <v>300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301</v>
      </c>
      <c r="CE35" s="703"/>
      <c r="CF35" s="703"/>
      <c r="CG35" s="703"/>
      <c r="CH35" s="703"/>
      <c r="CI35" s="703"/>
      <c r="CJ35" s="703"/>
      <c r="CK35" s="703"/>
      <c r="CL35" s="703"/>
      <c r="CM35" s="703"/>
      <c r="CN35" s="703"/>
      <c r="CO35" s="703"/>
      <c r="CP35" s="703"/>
      <c r="CQ35" s="704"/>
      <c r="CR35" s="664">
        <v>77537</v>
      </c>
      <c r="CS35" s="675"/>
      <c r="CT35" s="675"/>
      <c r="CU35" s="675"/>
      <c r="CV35" s="675"/>
      <c r="CW35" s="675"/>
      <c r="CX35" s="675"/>
      <c r="CY35" s="676"/>
      <c r="CZ35" s="667">
        <v>0.6</v>
      </c>
      <c r="DA35" s="677"/>
      <c r="DB35" s="677"/>
      <c r="DC35" s="678"/>
      <c r="DD35" s="670">
        <v>55829</v>
      </c>
      <c r="DE35" s="675"/>
      <c r="DF35" s="675"/>
      <c r="DG35" s="675"/>
      <c r="DH35" s="675"/>
      <c r="DI35" s="675"/>
      <c r="DJ35" s="675"/>
      <c r="DK35" s="676"/>
      <c r="DL35" s="670">
        <v>55829</v>
      </c>
      <c r="DM35" s="675"/>
      <c r="DN35" s="675"/>
      <c r="DO35" s="675"/>
      <c r="DP35" s="675"/>
      <c r="DQ35" s="675"/>
      <c r="DR35" s="675"/>
      <c r="DS35" s="675"/>
      <c r="DT35" s="675"/>
      <c r="DU35" s="675"/>
      <c r="DV35" s="676"/>
      <c r="DW35" s="667">
        <v>0.7</v>
      </c>
      <c r="DX35" s="677"/>
      <c r="DY35" s="677"/>
      <c r="DZ35" s="677"/>
      <c r="EA35" s="677"/>
      <c r="EB35" s="677"/>
      <c r="EC35" s="698"/>
    </row>
    <row r="36" spans="2:133" ht="11.25" customHeight="1">
      <c r="B36" s="661" t="s">
        <v>302</v>
      </c>
      <c r="C36" s="662"/>
      <c r="D36" s="662"/>
      <c r="E36" s="662"/>
      <c r="F36" s="662"/>
      <c r="G36" s="662"/>
      <c r="H36" s="662"/>
      <c r="I36" s="662"/>
      <c r="J36" s="662"/>
      <c r="K36" s="662"/>
      <c r="L36" s="662"/>
      <c r="M36" s="662"/>
      <c r="N36" s="662"/>
      <c r="O36" s="662"/>
      <c r="P36" s="662"/>
      <c r="Q36" s="663"/>
      <c r="R36" s="664">
        <v>224715</v>
      </c>
      <c r="S36" s="665"/>
      <c r="T36" s="665"/>
      <c r="U36" s="665"/>
      <c r="V36" s="665"/>
      <c r="W36" s="665"/>
      <c r="X36" s="665"/>
      <c r="Y36" s="666"/>
      <c r="Z36" s="691">
        <v>1.6</v>
      </c>
      <c r="AA36" s="691"/>
      <c r="AB36" s="691"/>
      <c r="AC36" s="691"/>
      <c r="AD36" s="692" t="s">
        <v>569</v>
      </c>
      <c r="AE36" s="692"/>
      <c r="AF36" s="692"/>
      <c r="AG36" s="692"/>
      <c r="AH36" s="692"/>
      <c r="AI36" s="692"/>
      <c r="AJ36" s="692"/>
      <c r="AK36" s="692"/>
      <c r="AL36" s="667" t="s">
        <v>128</v>
      </c>
      <c r="AM36" s="668"/>
      <c r="AN36" s="668"/>
      <c r="AO36" s="693"/>
      <c r="AP36" s="218"/>
      <c r="AQ36" s="714" t="s">
        <v>596</v>
      </c>
      <c r="AR36" s="715"/>
      <c r="AS36" s="715"/>
      <c r="AT36" s="715"/>
      <c r="AU36" s="715"/>
      <c r="AV36" s="715"/>
      <c r="AW36" s="715"/>
      <c r="AX36" s="715"/>
      <c r="AY36" s="716"/>
      <c r="AZ36" s="717">
        <v>1564054</v>
      </c>
      <c r="BA36" s="718"/>
      <c r="BB36" s="718"/>
      <c r="BC36" s="718"/>
      <c r="BD36" s="718"/>
      <c r="BE36" s="718"/>
      <c r="BF36" s="719"/>
      <c r="BG36" s="720" t="s">
        <v>303</v>
      </c>
      <c r="BH36" s="721"/>
      <c r="BI36" s="721"/>
      <c r="BJ36" s="721"/>
      <c r="BK36" s="721"/>
      <c r="BL36" s="721"/>
      <c r="BM36" s="721"/>
      <c r="BN36" s="721"/>
      <c r="BO36" s="721"/>
      <c r="BP36" s="721"/>
      <c r="BQ36" s="721"/>
      <c r="BR36" s="721"/>
      <c r="BS36" s="721"/>
      <c r="BT36" s="721"/>
      <c r="BU36" s="722"/>
      <c r="BV36" s="717">
        <v>-33516</v>
      </c>
      <c r="BW36" s="718"/>
      <c r="BX36" s="718"/>
      <c r="BY36" s="718"/>
      <c r="BZ36" s="718"/>
      <c r="CA36" s="718"/>
      <c r="CB36" s="719"/>
      <c r="CD36" s="706" t="s">
        <v>304</v>
      </c>
      <c r="CE36" s="703"/>
      <c r="CF36" s="703"/>
      <c r="CG36" s="703"/>
      <c r="CH36" s="703"/>
      <c r="CI36" s="703"/>
      <c r="CJ36" s="703"/>
      <c r="CK36" s="703"/>
      <c r="CL36" s="703"/>
      <c r="CM36" s="703"/>
      <c r="CN36" s="703"/>
      <c r="CO36" s="703"/>
      <c r="CP36" s="703"/>
      <c r="CQ36" s="704"/>
      <c r="CR36" s="664">
        <v>1555771</v>
      </c>
      <c r="CS36" s="665"/>
      <c r="CT36" s="665"/>
      <c r="CU36" s="665"/>
      <c r="CV36" s="665"/>
      <c r="CW36" s="665"/>
      <c r="CX36" s="665"/>
      <c r="CY36" s="666"/>
      <c r="CZ36" s="667">
        <v>11.8</v>
      </c>
      <c r="DA36" s="677"/>
      <c r="DB36" s="677"/>
      <c r="DC36" s="678"/>
      <c r="DD36" s="670">
        <v>1421958</v>
      </c>
      <c r="DE36" s="665"/>
      <c r="DF36" s="665"/>
      <c r="DG36" s="665"/>
      <c r="DH36" s="665"/>
      <c r="DI36" s="665"/>
      <c r="DJ36" s="665"/>
      <c r="DK36" s="666"/>
      <c r="DL36" s="670">
        <v>1068975</v>
      </c>
      <c r="DM36" s="665"/>
      <c r="DN36" s="665"/>
      <c r="DO36" s="665"/>
      <c r="DP36" s="665"/>
      <c r="DQ36" s="665"/>
      <c r="DR36" s="665"/>
      <c r="DS36" s="665"/>
      <c r="DT36" s="665"/>
      <c r="DU36" s="665"/>
      <c r="DV36" s="666"/>
      <c r="DW36" s="667">
        <v>14.3</v>
      </c>
      <c r="DX36" s="677"/>
      <c r="DY36" s="677"/>
      <c r="DZ36" s="677"/>
      <c r="EA36" s="677"/>
      <c r="EB36" s="677"/>
      <c r="EC36" s="698"/>
    </row>
    <row r="37" spans="2:133" ht="11.25" customHeight="1">
      <c r="B37" s="661" t="s">
        <v>305</v>
      </c>
      <c r="C37" s="662"/>
      <c r="D37" s="662"/>
      <c r="E37" s="662"/>
      <c r="F37" s="662"/>
      <c r="G37" s="662"/>
      <c r="H37" s="662"/>
      <c r="I37" s="662"/>
      <c r="J37" s="662"/>
      <c r="K37" s="662"/>
      <c r="L37" s="662"/>
      <c r="M37" s="662"/>
      <c r="N37" s="662"/>
      <c r="O37" s="662"/>
      <c r="P37" s="662"/>
      <c r="Q37" s="663"/>
      <c r="R37" s="664">
        <v>161527</v>
      </c>
      <c r="S37" s="665"/>
      <c r="T37" s="665"/>
      <c r="U37" s="665"/>
      <c r="V37" s="665"/>
      <c r="W37" s="665"/>
      <c r="X37" s="665"/>
      <c r="Y37" s="666"/>
      <c r="Z37" s="691">
        <v>1.2</v>
      </c>
      <c r="AA37" s="691"/>
      <c r="AB37" s="691"/>
      <c r="AC37" s="691"/>
      <c r="AD37" s="692" t="s">
        <v>128</v>
      </c>
      <c r="AE37" s="692"/>
      <c r="AF37" s="692"/>
      <c r="AG37" s="692"/>
      <c r="AH37" s="692"/>
      <c r="AI37" s="692"/>
      <c r="AJ37" s="692"/>
      <c r="AK37" s="692"/>
      <c r="AL37" s="667" t="s">
        <v>569</v>
      </c>
      <c r="AM37" s="668"/>
      <c r="AN37" s="668"/>
      <c r="AO37" s="693"/>
      <c r="AQ37" s="699" t="s">
        <v>597</v>
      </c>
      <c r="AR37" s="700"/>
      <c r="AS37" s="700"/>
      <c r="AT37" s="700"/>
      <c r="AU37" s="700"/>
      <c r="AV37" s="700"/>
      <c r="AW37" s="700"/>
      <c r="AX37" s="700"/>
      <c r="AY37" s="701"/>
      <c r="AZ37" s="664">
        <v>257406</v>
      </c>
      <c r="BA37" s="665"/>
      <c r="BB37" s="665"/>
      <c r="BC37" s="665"/>
      <c r="BD37" s="675"/>
      <c r="BE37" s="675"/>
      <c r="BF37" s="702"/>
      <c r="BG37" s="706" t="s">
        <v>306</v>
      </c>
      <c r="BH37" s="703"/>
      <c r="BI37" s="703"/>
      <c r="BJ37" s="703"/>
      <c r="BK37" s="703"/>
      <c r="BL37" s="703"/>
      <c r="BM37" s="703"/>
      <c r="BN37" s="703"/>
      <c r="BO37" s="703"/>
      <c r="BP37" s="703"/>
      <c r="BQ37" s="703"/>
      <c r="BR37" s="703"/>
      <c r="BS37" s="703"/>
      <c r="BT37" s="703"/>
      <c r="BU37" s="704"/>
      <c r="BV37" s="664">
        <v>-72712</v>
      </c>
      <c r="BW37" s="665"/>
      <c r="BX37" s="665"/>
      <c r="BY37" s="665"/>
      <c r="BZ37" s="665"/>
      <c r="CA37" s="665"/>
      <c r="CB37" s="705"/>
      <c r="CD37" s="706" t="s">
        <v>598</v>
      </c>
      <c r="CE37" s="703"/>
      <c r="CF37" s="703"/>
      <c r="CG37" s="703"/>
      <c r="CH37" s="703"/>
      <c r="CI37" s="703"/>
      <c r="CJ37" s="703"/>
      <c r="CK37" s="703"/>
      <c r="CL37" s="703"/>
      <c r="CM37" s="703"/>
      <c r="CN37" s="703"/>
      <c r="CO37" s="703"/>
      <c r="CP37" s="703"/>
      <c r="CQ37" s="704"/>
      <c r="CR37" s="664">
        <v>673915</v>
      </c>
      <c r="CS37" s="675"/>
      <c r="CT37" s="675"/>
      <c r="CU37" s="675"/>
      <c r="CV37" s="675"/>
      <c r="CW37" s="675"/>
      <c r="CX37" s="675"/>
      <c r="CY37" s="676"/>
      <c r="CZ37" s="667">
        <v>5.0999999999999996</v>
      </c>
      <c r="DA37" s="677"/>
      <c r="DB37" s="677"/>
      <c r="DC37" s="678"/>
      <c r="DD37" s="670">
        <v>672435</v>
      </c>
      <c r="DE37" s="675"/>
      <c r="DF37" s="675"/>
      <c r="DG37" s="675"/>
      <c r="DH37" s="675"/>
      <c r="DI37" s="675"/>
      <c r="DJ37" s="675"/>
      <c r="DK37" s="676"/>
      <c r="DL37" s="670">
        <v>612745</v>
      </c>
      <c r="DM37" s="675"/>
      <c r="DN37" s="675"/>
      <c r="DO37" s="675"/>
      <c r="DP37" s="675"/>
      <c r="DQ37" s="675"/>
      <c r="DR37" s="675"/>
      <c r="DS37" s="675"/>
      <c r="DT37" s="675"/>
      <c r="DU37" s="675"/>
      <c r="DV37" s="676"/>
      <c r="DW37" s="667">
        <v>8.1999999999999993</v>
      </c>
      <c r="DX37" s="677"/>
      <c r="DY37" s="677"/>
      <c r="DZ37" s="677"/>
      <c r="EA37" s="677"/>
      <c r="EB37" s="677"/>
      <c r="EC37" s="698"/>
    </row>
    <row r="38" spans="2:133" ht="11.25" customHeight="1">
      <c r="B38" s="661" t="s">
        <v>307</v>
      </c>
      <c r="C38" s="662"/>
      <c r="D38" s="662"/>
      <c r="E38" s="662"/>
      <c r="F38" s="662"/>
      <c r="G38" s="662"/>
      <c r="H38" s="662"/>
      <c r="I38" s="662"/>
      <c r="J38" s="662"/>
      <c r="K38" s="662"/>
      <c r="L38" s="662"/>
      <c r="M38" s="662"/>
      <c r="N38" s="662"/>
      <c r="O38" s="662"/>
      <c r="P38" s="662"/>
      <c r="Q38" s="663"/>
      <c r="R38" s="664">
        <v>95691</v>
      </c>
      <c r="S38" s="665"/>
      <c r="T38" s="665"/>
      <c r="U38" s="665"/>
      <c r="V38" s="665"/>
      <c r="W38" s="665"/>
      <c r="X38" s="665"/>
      <c r="Y38" s="666"/>
      <c r="Z38" s="691">
        <v>0.7</v>
      </c>
      <c r="AA38" s="691"/>
      <c r="AB38" s="691"/>
      <c r="AC38" s="691"/>
      <c r="AD38" s="692" t="s">
        <v>128</v>
      </c>
      <c r="AE38" s="692"/>
      <c r="AF38" s="692"/>
      <c r="AG38" s="692"/>
      <c r="AH38" s="692"/>
      <c r="AI38" s="692"/>
      <c r="AJ38" s="692"/>
      <c r="AK38" s="692"/>
      <c r="AL38" s="667" t="s">
        <v>576</v>
      </c>
      <c r="AM38" s="668"/>
      <c r="AN38" s="668"/>
      <c r="AO38" s="693"/>
      <c r="AQ38" s="699" t="s">
        <v>308</v>
      </c>
      <c r="AR38" s="700"/>
      <c r="AS38" s="700"/>
      <c r="AT38" s="700"/>
      <c r="AU38" s="700"/>
      <c r="AV38" s="700"/>
      <c r="AW38" s="700"/>
      <c r="AX38" s="700"/>
      <c r="AY38" s="701"/>
      <c r="AZ38" s="664">
        <v>35126</v>
      </c>
      <c r="BA38" s="665"/>
      <c r="BB38" s="665"/>
      <c r="BC38" s="665"/>
      <c r="BD38" s="675"/>
      <c r="BE38" s="675"/>
      <c r="BF38" s="702"/>
      <c r="BG38" s="706" t="s">
        <v>309</v>
      </c>
      <c r="BH38" s="703"/>
      <c r="BI38" s="703"/>
      <c r="BJ38" s="703"/>
      <c r="BK38" s="703"/>
      <c r="BL38" s="703"/>
      <c r="BM38" s="703"/>
      <c r="BN38" s="703"/>
      <c r="BO38" s="703"/>
      <c r="BP38" s="703"/>
      <c r="BQ38" s="703"/>
      <c r="BR38" s="703"/>
      <c r="BS38" s="703"/>
      <c r="BT38" s="703"/>
      <c r="BU38" s="704"/>
      <c r="BV38" s="664">
        <v>3512</v>
      </c>
      <c r="BW38" s="665"/>
      <c r="BX38" s="665"/>
      <c r="BY38" s="665"/>
      <c r="BZ38" s="665"/>
      <c r="CA38" s="665"/>
      <c r="CB38" s="705"/>
      <c r="CD38" s="706" t="s">
        <v>599</v>
      </c>
      <c r="CE38" s="703"/>
      <c r="CF38" s="703"/>
      <c r="CG38" s="703"/>
      <c r="CH38" s="703"/>
      <c r="CI38" s="703"/>
      <c r="CJ38" s="703"/>
      <c r="CK38" s="703"/>
      <c r="CL38" s="703"/>
      <c r="CM38" s="703"/>
      <c r="CN38" s="703"/>
      <c r="CO38" s="703"/>
      <c r="CP38" s="703"/>
      <c r="CQ38" s="704"/>
      <c r="CR38" s="664">
        <v>1266586</v>
      </c>
      <c r="CS38" s="665"/>
      <c r="CT38" s="665"/>
      <c r="CU38" s="665"/>
      <c r="CV38" s="665"/>
      <c r="CW38" s="665"/>
      <c r="CX38" s="665"/>
      <c r="CY38" s="666"/>
      <c r="CZ38" s="667">
        <v>9.6</v>
      </c>
      <c r="DA38" s="677"/>
      <c r="DB38" s="677"/>
      <c r="DC38" s="678"/>
      <c r="DD38" s="670">
        <v>1057392</v>
      </c>
      <c r="DE38" s="665"/>
      <c r="DF38" s="665"/>
      <c r="DG38" s="665"/>
      <c r="DH38" s="665"/>
      <c r="DI38" s="665"/>
      <c r="DJ38" s="665"/>
      <c r="DK38" s="666"/>
      <c r="DL38" s="670">
        <v>1014082</v>
      </c>
      <c r="DM38" s="665"/>
      <c r="DN38" s="665"/>
      <c r="DO38" s="665"/>
      <c r="DP38" s="665"/>
      <c r="DQ38" s="665"/>
      <c r="DR38" s="665"/>
      <c r="DS38" s="665"/>
      <c r="DT38" s="665"/>
      <c r="DU38" s="665"/>
      <c r="DV38" s="666"/>
      <c r="DW38" s="667">
        <v>13.5</v>
      </c>
      <c r="DX38" s="677"/>
      <c r="DY38" s="677"/>
      <c r="DZ38" s="677"/>
      <c r="EA38" s="677"/>
      <c r="EB38" s="677"/>
      <c r="EC38" s="698"/>
    </row>
    <row r="39" spans="2:133" ht="11.25" customHeight="1">
      <c r="B39" s="661" t="s">
        <v>310</v>
      </c>
      <c r="C39" s="662"/>
      <c r="D39" s="662"/>
      <c r="E39" s="662"/>
      <c r="F39" s="662"/>
      <c r="G39" s="662"/>
      <c r="H39" s="662"/>
      <c r="I39" s="662"/>
      <c r="J39" s="662"/>
      <c r="K39" s="662"/>
      <c r="L39" s="662"/>
      <c r="M39" s="662"/>
      <c r="N39" s="662"/>
      <c r="O39" s="662"/>
      <c r="P39" s="662"/>
      <c r="Q39" s="663"/>
      <c r="R39" s="664">
        <v>203217</v>
      </c>
      <c r="S39" s="665"/>
      <c r="T39" s="665"/>
      <c r="U39" s="665"/>
      <c r="V39" s="665"/>
      <c r="W39" s="665"/>
      <c r="X39" s="665"/>
      <c r="Y39" s="666"/>
      <c r="Z39" s="691">
        <v>1.5</v>
      </c>
      <c r="AA39" s="691"/>
      <c r="AB39" s="691"/>
      <c r="AC39" s="691"/>
      <c r="AD39" s="692">
        <v>18995</v>
      </c>
      <c r="AE39" s="692"/>
      <c r="AF39" s="692"/>
      <c r="AG39" s="692"/>
      <c r="AH39" s="692"/>
      <c r="AI39" s="692"/>
      <c r="AJ39" s="692"/>
      <c r="AK39" s="692"/>
      <c r="AL39" s="667">
        <v>0.3</v>
      </c>
      <c r="AM39" s="668"/>
      <c r="AN39" s="668"/>
      <c r="AO39" s="693"/>
      <c r="AQ39" s="699" t="s">
        <v>311</v>
      </c>
      <c r="AR39" s="700"/>
      <c r="AS39" s="700"/>
      <c r="AT39" s="700"/>
      <c r="AU39" s="700"/>
      <c r="AV39" s="700"/>
      <c r="AW39" s="700"/>
      <c r="AX39" s="700"/>
      <c r="AY39" s="701"/>
      <c r="AZ39" s="664">
        <v>4936</v>
      </c>
      <c r="BA39" s="665"/>
      <c r="BB39" s="665"/>
      <c r="BC39" s="665"/>
      <c r="BD39" s="675"/>
      <c r="BE39" s="675"/>
      <c r="BF39" s="702"/>
      <c r="BG39" s="706" t="s">
        <v>312</v>
      </c>
      <c r="BH39" s="703"/>
      <c r="BI39" s="703"/>
      <c r="BJ39" s="703"/>
      <c r="BK39" s="703"/>
      <c r="BL39" s="703"/>
      <c r="BM39" s="703"/>
      <c r="BN39" s="703"/>
      <c r="BO39" s="703"/>
      <c r="BP39" s="703"/>
      <c r="BQ39" s="703"/>
      <c r="BR39" s="703"/>
      <c r="BS39" s="703"/>
      <c r="BT39" s="703"/>
      <c r="BU39" s="704"/>
      <c r="BV39" s="664">
        <v>5292</v>
      </c>
      <c r="BW39" s="665"/>
      <c r="BX39" s="665"/>
      <c r="BY39" s="665"/>
      <c r="BZ39" s="665"/>
      <c r="CA39" s="665"/>
      <c r="CB39" s="705"/>
      <c r="CD39" s="706" t="s">
        <v>600</v>
      </c>
      <c r="CE39" s="703"/>
      <c r="CF39" s="703"/>
      <c r="CG39" s="703"/>
      <c r="CH39" s="703"/>
      <c r="CI39" s="703"/>
      <c r="CJ39" s="703"/>
      <c r="CK39" s="703"/>
      <c r="CL39" s="703"/>
      <c r="CM39" s="703"/>
      <c r="CN39" s="703"/>
      <c r="CO39" s="703"/>
      <c r="CP39" s="703"/>
      <c r="CQ39" s="704"/>
      <c r="CR39" s="664">
        <v>419985</v>
      </c>
      <c r="CS39" s="675"/>
      <c r="CT39" s="675"/>
      <c r="CU39" s="675"/>
      <c r="CV39" s="675"/>
      <c r="CW39" s="675"/>
      <c r="CX39" s="675"/>
      <c r="CY39" s="676"/>
      <c r="CZ39" s="667">
        <v>3.2</v>
      </c>
      <c r="DA39" s="677"/>
      <c r="DB39" s="677"/>
      <c r="DC39" s="678"/>
      <c r="DD39" s="670">
        <v>414814</v>
      </c>
      <c r="DE39" s="675"/>
      <c r="DF39" s="675"/>
      <c r="DG39" s="675"/>
      <c r="DH39" s="675"/>
      <c r="DI39" s="675"/>
      <c r="DJ39" s="675"/>
      <c r="DK39" s="676"/>
      <c r="DL39" s="670" t="s">
        <v>576</v>
      </c>
      <c r="DM39" s="675"/>
      <c r="DN39" s="675"/>
      <c r="DO39" s="675"/>
      <c r="DP39" s="675"/>
      <c r="DQ39" s="675"/>
      <c r="DR39" s="675"/>
      <c r="DS39" s="675"/>
      <c r="DT39" s="675"/>
      <c r="DU39" s="675"/>
      <c r="DV39" s="676"/>
      <c r="DW39" s="667" t="s">
        <v>569</v>
      </c>
      <c r="DX39" s="677"/>
      <c r="DY39" s="677"/>
      <c r="DZ39" s="677"/>
      <c r="EA39" s="677"/>
      <c r="EB39" s="677"/>
      <c r="EC39" s="698"/>
    </row>
    <row r="40" spans="2:133" ht="11.25" customHeight="1">
      <c r="B40" s="661" t="s">
        <v>313</v>
      </c>
      <c r="C40" s="662"/>
      <c r="D40" s="662"/>
      <c r="E40" s="662"/>
      <c r="F40" s="662"/>
      <c r="G40" s="662"/>
      <c r="H40" s="662"/>
      <c r="I40" s="662"/>
      <c r="J40" s="662"/>
      <c r="K40" s="662"/>
      <c r="L40" s="662"/>
      <c r="M40" s="662"/>
      <c r="N40" s="662"/>
      <c r="O40" s="662"/>
      <c r="P40" s="662"/>
      <c r="Q40" s="663"/>
      <c r="R40" s="664">
        <v>838111</v>
      </c>
      <c r="S40" s="665"/>
      <c r="T40" s="665"/>
      <c r="U40" s="665"/>
      <c r="V40" s="665"/>
      <c r="W40" s="665"/>
      <c r="X40" s="665"/>
      <c r="Y40" s="666"/>
      <c r="Z40" s="691">
        <v>6.1</v>
      </c>
      <c r="AA40" s="691"/>
      <c r="AB40" s="691"/>
      <c r="AC40" s="691"/>
      <c r="AD40" s="692" t="s">
        <v>128</v>
      </c>
      <c r="AE40" s="692"/>
      <c r="AF40" s="692"/>
      <c r="AG40" s="692"/>
      <c r="AH40" s="692"/>
      <c r="AI40" s="692"/>
      <c r="AJ40" s="692"/>
      <c r="AK40" s="692"/>
      <c r="AL40" s="667" t="s">
        <v>569</v>
      </c>
      <c r="AM40" s="668"/>
      <c r="AN40" s="668"/>
      <c r="AO40" s="693"/>
      <c r="AQ40" s="699" t="s">
        <v>601</v>
      </c>
      <c r="AR40" s="700"/>
      <c r="AS40" s="700"/>
      <c r="AT40" s="700"/>
      <c r="AU40" s="700"/>
      <c r="AV40" s="700"/>
      <c r="AW40" s="700"/>
      <c r="AX40" s="700"/>
      <c r="AY40" s="701"/>
      <c r="AZ40" s="664" t="s">
        <v>128</v>
      </c>
      <c r="BA40" s="665"/>
      <c r="BB40" s="665"/>
      <c r="BC40" s="665"/>
      <c r="BD40" s="675"/>
      <c r="BE40" s="675"/>
      <c r="BF40" s="702"/>
      <c r="BG40" s="707" t="s">
        <v>314</v>
      </c>
      <c r="BH40" s="708"/>
      <c r="BI40" s="708"/>
      <c r="BJ40" s="708"/>
      <c r="BK40" s="708"/>
      <c r="BL40" s="363"/>
      <c r="BM40" s="703" t="s">
        <v>315</v>
      </c>
      <c r="BN40" s="703"/>
      <c r="BO40" s="703"/>
      <c r="BP40" s="703"/>
      <c r="BQ40" s="703"/>
      <c r="BR40" s="703"/>
      <c r="BS40" s="703"/>
      <c r="BT40" s="703"/>
      <c r="BU40" s="704"/>
      <c r="BV40" s="664">
        <v>81</v>
      </c>
      <c r="BW40" s="665"/>
      <c r="BX40" s="665"/>
      <c r="BY40" s="665"/>
      <c r="BZ40" s="665"/>
      <c r="CA40" s="665"/>
      <c r="CB40" s="705"/>
      <c r="CD40" s="706" t="s">
        <v>602</v>
      </c>
      <c r="CE40" s="703"/>
      <c r="CF40" s="703"/>
      <c r="CG40" s="703"/>
      <c r="CH40" s="703"/>
      <c r="CI40" s="703"/>
      <c r="CJ40" s="703"/>
      <c r="CK40" s="703"/>
      <c r="CL40" s="703"/>
      <c r="CM40" s="703"/>
      <c r="CN40" s="703"/>
      <c r="CO40" s="703"/>
      <c r="CP40" s="703"/>
      <c r="CQ40" s="704"/>
      <c r="CR40" s="664">
        <v>34936</v>
      </c>
      <c r="CS40" s="665"/>
      <c r="CT40" s="665"/>
      <c r="CU40" s="665"/>
      <c r="CV40" s="665"/>
      <c r="CW40" s="665"/>
      <c r="CX40" s="665"/>
      <c r="CY40" s="666"/>
      <c r="CZ40" s="667">
        <v>0.3</v>
      </c>
      <c r="DA40" s="677"/>
      <c r="DB40" s="677"/>
      <c r="DC40" s="678"/>
      <c r="DD40" s="670">
        <v>4936</v>
      </c>
      <c r="DE40" s="665"/>
      <c r="DF40" s="665"/>
      <c r="DG40" s="665"/>
      <c r="DH40" s="665"/>
      <c r="DI40" s="665"/>
      <c r="DJ40" s="665"/>
      <c r="DK40" s="666"/>
      <c r="DL40" s="670" t="s">
        <v>576</v>
      </c>
      <c r="DM40" s="665"/>
      <c r="DN40" s="665"/>
      <c r="DO40" s="665"/>
      <c r="DP40" s="665"/>
      <c r="DQ40" s="665"/>
      <c r="DR40" s="665"/>
      <c r="DS40" s="665"/>
      <c r="DT40" s="665"/>
      <c r="DU40" s="665"/>
      <c r="DV40" s="666"/>
      <c r="DW40" s="667" t="s">
        <v>128</v>
      </c>
      <c r="DX40" s="677"/>
      <c r="DY40" s="677"/>
      <c r="DZ40" s="677"/>
      <c r="EA40" s="677"/>
      <c r="EB40" s="677"/>
      <c r="EC40" s="698"/>
    </row>
    <row r="41" spans="2:133" ht="11.25" customHeight="1">
      <c r="B41" s="661" t="s">
        <v>316</v>
      </c>
      <c r="C41" s="662"/>
      <c r="D41" s="662"/>
      <c r="E41" s="662"/>
      <c r="F41" s="662"/>
      <c r="G41" s="662"/>
      <c r="H41" s="662"/>
      <c r="I41" s="662"/>
      <c r="J41" s="662"/>
      <c r="K41" s="662"/>
      <c r="L41" s="662"/>
      <c r="M41" s="662"/>
      <c r="N41" s="662"/>
      <c r="O41" s="662"/>
      <c r="P41" s="662"/>
      <c r="Q41" s="663"/>
      <c r="R41" s="664" t="s">
        <v>576</v>
      </c>
      <c r="S41" s="665"/>
      <c r="T41" s="665"/>
      <c r="U41" s="665"/>
      <c r="V41" s="665"/>
      <c r="W41" s="665"/>
      <c r="X41" s="665"/>
      <c r="Y41" s="666"/>
      <c r="Z41" s="691" t="s">
        <v>578</v>
      </c>
      <c r="AA41" s="691"/>
      <c r="AB41" s="691"/>
      <c r="AC41" s="691"/>
      <c r="AD41" s="692" t="s">
        <v>128</v>
      </c>
      <c r="AE41" s="692"/>
      <c r="AF41" s="692"/>
      <c r="AG41" s="692"/>
      <c r="AH41" s="692"/>
      <c r="AI41" s="692"/>
      <c r="AJ41" s="692"/>
      <c r="AK41" s="692"/>
      <c r="AL41" s="667" t="s">
        <v>569</v>
      </c>
      <c r="AM41" s="668"/>
      <c r="AN41" s="668"/>
      <c r="AO41" s="693"/>
      <c r="AQ41" s="699" t="s">
        <v>603</v>
      </c>
      <c r="AR41" s="700"/>
      <c r="AS41" s="700"/>
      <c r="AT41" s="700"/>
      <c r="AU41" s="700"/>
      <c r="AV41" s="700"/>
      <c r="AW41" s="700"/>
      <c r="AX41" s="700"/>
      <c r="AY41" s="701"/>
      <c r="AZ41" s="664">
        <v>258873</v>
      </c>
      <c r="BA41" s="665"/>
      <c r="BB41" s="665"/>
      <c r="BC41" s="665"/>
      <c r="BD41" s="675"/>
      <c r="BE41" s="675"/>
      <c r="BF41" s="702"/>
      <c r="BG41" s="707"/>
      <c r="BH41" s="708"/>
      <c r="BI41" s="708"/>
      <c r="BJ41" s="708"/>
      <c r="BK41" s="708"/>
      <c r="BL41" s="363"/>
      <c r="BM41" s="703" t="s">
        <v>317</v>
      </c>
      <c r="BN41" s="703"/>
      <c r="BO41" s="703"/>
      <c r="BP41" s="703"/>
      <c r="BQ41" s="703"/>
      <c r="BR41" s="703"/>
      <c r="BS41" s="703"/>
      <c r="BT41" s="703"/>
      <c r="BU41" s="704"/>
      <c r="BV41" s="664" t="s">
        <v>569</v>
      </c>
      <c r="BW41" s="665"/>
      <c r="BX41" s="665"/>
      <c r="BY41" s="665"/>
      <c r="BZ41" s="665"/>
      <c r="CA41" s="665"/>
      <c r="CB41" s="705"/>
      <c r="CD41" s="706" t="s">
        <v>318</v>
      </c>
      <c r="CE41" s="703"/>
      <c r="CF41" s="703"/>
      <c r="CG41" s="703"/>
      <c r="CH41" s="703"/>
      <c r="CI41" s="703"/>
      <c r="CJ41" s="703"/>
      <c r="CK41" s="703"/>
      <c r="CL41" s="703"/>
      <c r="CM41" s="703"/>
      <c r="CN41" s="703"/>
      <c r="CO41" s="703"/>
      <c r="CP41" s="703"/>
      <c r="CQ41" s="704"/>
      <c r="CR41" s="664" t="s">
        <v>569</v>
      </c>
      <c r="CS41" s="675"/>
      <c r="CT41" s="675"/>
      <c r="CU41" s="675"/>
      <c r="CV41" s="675"/>
      <c r="CW41" s="675"/>
      <c r="CX41" s="675"/>
      <c r="CY41" s="676"/>
      <c r="CZ41" s="667" t="s">
        <v>128</v>
      </c>
      <c r="DA41" s="677"/>
      <c r="DB41" s="677"/>
      <c r="DC41" s="678"/>
      <c r="DD41" s="670" t="s">
        <v>576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604</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569</v>
      </c>
      <c r="AM42" s="668"/>
      <c r="AN42" s="668"/>
      <c r="AO42" s="693"/>
      <c r="AQ42" s="711" t="s">
        <v>319</v>
      </c>
      <c r="AR42" s="712"/>
      <c r="AS42" s="712"/>
      <c r="AT42" s="712"/>
      <c r="AU42" s="712"/>
      <c r="AV42" s="712"/>
      <c r="AW42" s="712"/>
      <c r="AX42" s="712"/>
      <c r="AY42" s="713"/>
      <c r="AZ42" s="644">
        <v>1007713</v>
      </c>
      <c r="BA42" s="679"/>
      <c r="BB42" s="679"/>
      <c r="BC42" s="679"/>
      <c r="BD42" s="645"/>
      <c r="BE42" s="645"/>
      <c r="BF42" s="694"/>
      <c r="BG42" s="709"/>
      <c r="BH42" s="710"/>
      <c r="BI42" s="710"/>
      <c r="BJ42" s="710"/>
      <c r="BK42" s="710"/>
      <c r="BL42" s="364"/>
      <c r="BM42" s="695" t="s">
        <v>320</v>
      </c>
      <c r="BN42" s="695"/>
      <c r="BO42" s="695"/>
      <c r="BP42" s="695"/>
      <c r="BQ42" s="695"/>
      <c r="BR42" s="695"/>
      <c r="BS42" s="695"/>
      <c r="BT42" s="695"/>
      <c r="BU42" s="696"/>
      <c r="BV42" s="644">
        <v>412</v>
      </c>
      <c r="BW42" s="679"/>
      <c r="BX42" s="679"/>
      <c r="BY42" s="679"/>
      <c r="BZ42" s="679"/>
      <c r="CA42" s="679"/>
      <c r="CB42" s="697"/>
      <c r="CD42" s="661" t="s">
        <v>321</v>
      </c>
      <c r="CE42" s="662"/>
      <c r="CF42" s="662"/>
      <c r="CG42" s="662"/>
      <c r="CH42" s="662"/>
      <c r="CI42" s="662"/>
      <c r="CJ42" s="662"/>
      <c r="CK42" s="662"/>
      <c r="CL42" s="662"/>
      <c r="CM42" s="662"/>
      <c r="CN42" s="662"/>
      <c r="CO42" s="662"/>
      <c r="CP42" s="662"/>
      <c r="CQ42" s="663"/>
      <c r="CR42" s="664">
        <v>1238107</v>
      </c>
      <c r="CS42" s="675"/>
      <c r="CT42" s="675"/>
      <c r="CU42" s="675"/>
      <c r="CV42" s="675"/>
      <c r="CW42" s="675"/>
      <c r="CX42" s="675"/>
      <c r="CY42" s="676"/>
      <c r="CZ42" s="667">
        <v>9.4</v>
      </c>
      <c r="DA42" s="677"/>
      <c r="DB42" s="677"/>
      <c r="DC42" s="678"/>
      <c r="DD42" s="670">
        <v>256422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605</v>
      </c>
      <c r="C43" s="662"/>
      <c r="D43" s="662"/>
      <c r="E43" s="662"/>
      <c r="F43" s="662"/>
      <c r="G43" s="662"/>
      <c r="H43" s="662"/>
      <c r="I43" s="662"/>
      <c r="J43" s="662"/>
      <c r="K43" s="662"/>
      <c r="L43" s="662"/>
      <c r="M43" s="662"/>
      <c r="N43" s="662"/>
      <c r="O43" s="662"/>
      <c r="P43" s="662"/>
      <c r="Q43" s="663"/>
      <c r="R43" s="664">
        <v>285611</v>
      </c>
      <c r="S43" s="665"/>
      <c r="T43" s="665"/>
      <c r="U43" s="665"/>
      <c r="V43" s="665"/>
      <c r="W43" s="665"/>
      <c r="X43" s="665"/>
      <c r="Y43" s="666"/>
      <c r="Z43" s="691">
        <v>2.1</v>
      </c>
      <c r="AA43" s="691"/>
      <c r="AB43" s="691"/>
      <c r="AC43" s="691"/>
      <c r="AD43" s="692" t="s">
        <v>576</v>
      </c>
      <c r="AE43" s="692"/>
      <c r="AF43" s="692"/>
      <c r="AG43" s="692"/>
      <c r="AH43" s="692"/>
      <c r="AI43" s="692"/>
      <c r="AJ43" s="692"/>
      <c r="AK43" s="692"/>
      <c r="AL43" s="667" t="s">
        <v>569</v>
      </c>
      <c r="AM43" s="668"/>
      <c r="AN43" s="668"/>
      <c r="AO43" s="693"/>
      <c r="BV43" s="219"/>
      <c r="BW43" s="219"/>
      <c r="BX43" s="219"/>
      <c r="BY43" s="219"/>
      <c r="BZ43" s="219"/>
      <c r="CA43" s="219"/>
      <c r="CB43" s="219"/>
      <c r="CD43" s="661" t="s">
        <v>322</v>
      </c>
      <c r="CE43" s="662"/>
      <c r="CF43" s="662"/>
      <c r="CG43" s="662"/>
      <c r="CH43" s="662"/>
      <c r="CI43" s="662"/>
      <c r="CJ43" s="662"/>
      <c r="CK43" s="662"/>
      <c r="CL43" s="662"/>
      <c r="CM43" s="662"/>
      <c r="CN43" s="662"/>
      <c r="CO43" s="662"/>
      <c r="CP43" s="662"/>
      <c r="CQ43" s="663"/>
      <c r="CR43" s="664">
        <v>29138</v>
      </c>
      <c r="CS43" s="675"/>
      <c r="CT43" s="675"/>
      <c r="CU43" s="675"/>
      <c r="CV43" s="675"/>
      <c r="CW43" s="675"/>
      <c r="CX43" s="675"/>
      <c r="CY43" s="676"/>
      <c r="CZ43" s="667">
        <v>0.2</v>
      </c>
      <c r="DA43" s="677"/>
      <c r="DB43" s="677"/>
      <c r="DC43" s="678"/>
      <c r="DD43" s="670">
        <v>22045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606</v>
      </c>
      <c r="C44" s="642"/>
      <c r="D44" s="642"/>
      <c r="E44" s="642"/>
      <c r="F44" s="642"/>
      <c r="G44" s="642"/>
      <c r="H44" s="642"/>
      <c r="I44" s="642"/>
      <c r="J44" s="642"/>
      <c r="K44" s="642"/>
      <c r="L44" s="642"/>
      <c r="M44" s="642"/>
      <c r="N44" s="642"/>
      <c r="O44" s="642"/>
      <c r="P44" s="642"/>
      <c r="Q44" s="643"/>
      <c r="R44" s="644">
        <v>13702940</v>
      </c>
      <c r="S44" s="679"/>
      <c r="T44" s="679"/>
      <c r="U44" s="679"/>
      <c r="V44" s="679"/>
      <c r="W44" s="679"/>
      <c r="X44" s="679"/>
      <c r="Y44" s="680"/>
      <c r="Z44" s="681">
        <v>100</v>
      </c>
      <c r="AA44" s="681"/>
      <c r="AB44" s="681"/>
      <c r="AC44" s="681"/>
      <c r="AD44" s="682">
        <v>7202017</v>
      </c>
      <c r="AE44" s="682"/>
      <c r="AF44" s="682"/>
      <c r="AG44" s="682"/>
      <c r="AH44" s="682"/>
      <c r="AI44" s="682"/>
      <c r="AJ44" s="682"/>
      <c r="AK44" s="682"/>
      <c r="AL44" s="647">
        <v>100</v>
      </c>
      <c r="AM44" s="683"/>
      <c r="AN44" s="683"/>
      <c r="AO44" s="684"/>
      <c r="CD44" s="685" t="s">
        <v>282</v>
      </c>
      <c r="CE44" s="686"/>
      <c r="CF44" s="661" t="s">
        <v>323</v>
      </c>
      <c r="CG44" s="662"/>
      <c r="CH44" s="662"/>
      <c r="CI44" s="662"/>
      <c r="CJ44" s="662"/>
      <c r="CK44" s="662"/>
      <c r="CL44" s="662"/>
      <c r="CM44" s="662"/>
      <c r="CN44" s="662"/>
      <c r="CO44" s="662"/>
      <c r="CP44" s="662"/>
      <c r="CQ44" s="663"/>
      <c r="CR44" s="664">
        <v>1223847</v>
      </c>
      <c r="CS44" s="665"/>
      <c r="CT44" s="665"/>
      <c r="CU44" s="665"/>
      <c r="CV44" s="665"/>
      <c r="CW44" s="665"/>
      <c r="CX44" s="665"/>
      <c r="CY44" s="666"/>
      <c r="CZ44" s="667">
        <v>9.3000000000000007</v>
      </c>
      <c r="DA44" s="668"/>
      <c r="DB44" s="668"/>
      <c r="DC44" s="669"/>
      <c r="DD44" s="670">
        <v>250762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607</v>
      </c>
      <c r="CG45" s="662"/>
      <c r="CH45" s="662"/>
      <c r="CI45" s="662"/>
      <c r="CJ45" s="662"/>
      <c r="CK45" s="662"/>
      <c r="CL45" s="662"/>
      <c r="CM45" s="662"/>
      <c r="CN45" s="662"/>
      <c r="CO45" s="662"/>
      <c r="CP45" s="662"/>
      <c r="CQ45" s="663"/>
      <c r="CR45" s="664">
        <v>438424</v>
      </c>
      <c r="CS45" s="675"/>
      <c r="CT45" s="675"/>
      <c r="CU45" s="675"/>
      <c r="CV45" s="675"/>
      <c r="CW45" s="675"/>
      <c r="CX45" s="675"/>
      <c r="CY45" s="676"/>
      <c r="CZ45" s="667">
        <v>3.3</v>
      </c>
      <c r="DA45" s="677"/>
      <c r="DB45" s="677"/>
      <c r="DC45" s="678"/>
      <c r="DD45" s="670">
        <v>22236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324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325</v>
      </c>
      <c r="CG46" s="662"/>
      <c r="CH46" s="662"/>
      <c r="CI46" s="662"/>
      <c r="CJ46" s="662"/>
      <c r="CK46" s="662"/>
      <c r="CL46" s="662"/>
      <c r="CM46" s="662"/>
      <c r="CN46" s="662"/>
      <c r="CO46" s="662"/>
      <c r="CP46" s="662"/>
      <c r="CQ46" s="663"/>
      <c r="CR46" s="664">
        <v>769687</v>
      </c>
      <c r="CS46" s="665"/>
      <c r="CT46" s="665"/>
      <c r="CU46" s="665"/>
      <c r="CV46" s="665"/>
      <c r="CW46" s="665"/>
      <c r="CX46" s="665"/>
      <c r="CY46" s="666"/>
      <c r="CZ46" s="667">
        <v>5.8</v>
      </c>
      <c r="DA46" s="668"/>
      <c r="DB46" s="668"/>
      <c r="DC46" s="669"/>
      <c r="DD46" s="670">
        <v>218390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326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608</v>
      </c>
      <c r="CG47" s="662"/>
      <c r="CH47" s="662"/>
      <c r="CI47" s="662"/>
      <c r="CJ47" s="662"/>
      <c r="CK47" s="662"/>
      <c r="CL47" s="662"/>
      <c r="CM47" s="662"/>
      <c r="CN47" s="662"/>
      <c r="CO47" s="662"/>
      <c r="CP47" s="662"/>
      <c r="CQ47" s="663"/>
      <c r="CR47" s="664">
        <v>14260</v>
      </c>
      <c r="CS47" s="675"/>
      <c r="CT47" s="675"/>
      <c r="CU47" s="675"/>
      <c r="CV47" s="675"/>
      <c r="CW47" s="675"/>
      <c r="CX47" s="675"/>
      <c r="CY47" s="676"/>
      <c r="CZ47" s="667">
        <v>0.1</v>
      </c>
      <c r="DA47" s="677"/>
      <c r="DB47" s="677"/>
      <c r="DC47" s="678"/>
      <c r="DD47" s="670">
        <v>5660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327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609</v>
      </c>
      <c r="CG48" s="662"/>
      <c r="CH48" s="662"/>
      <c r="CI48" s="662"/>
      <c r="CJ48" s="662"/>
      <c r="CK48" s="662"/>
      <c r="CL48" s="662"/>
      <c r="CM48" s="662"/>
      <c r="CN48" s="662"/>
      <c r="CO48" s="662"/>
      <c r="CP48" s="662"/>
      <c r="CQ48" s="663"/>
      <c r="CR48" s="664" t="s">
        <v>128</v>
      </c>
      <c r="CS48" s="665"/>
      <c r="CT48" s="665"/>
      <c r="CU48" s="665"/>
      <c r="CV48" s="665"/>
      <c r="CW48" s="665"/>
      <c r="CX48" s="665"/>
      <c r="CY48" s="666"/>
      <c r="CZ48" s="667" t="s">
        <v>573</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328</v>
      </c>
      <c r="CE49" s="642"/>
      <c r="CF49" s="642"/>
      <c r="CG49" s="642"/>
      <c r="CH49" s="642"/>
      <c r="CI49" s="642"/>
      <c r="CJ49" s="642"/>
      <c r="CK49" s="642"/>
      <c r="CL49" s="642"/>
      <c r="CM49" s="642"/>
      <c r="CN49" s="642"/>
      <c r="CO49" s="642"/>
      <c r="CP49" s="642"/>
      <c r="CQ49" s="643"/>
      <c r="CR49" s="644">
        <v>13220380</v>
      </c>
      <c r="CS49" s="645"/>
      <c r="CT49" s="645"/>
      <c r="CU49" s="645"/>
      <c r="CV49" s="645"/>
      <c r="CW49" s="645"/>
      <c r="CX49" s="645"/>
      <c r="CY49" s="646"/>
      <c r="CZ49" s="647">
        <v>100</v>
      </c>
      <c r="DA49" s="648"/>
      <c r="DB49" s="648"/>
      <c r="DC49" s="649"/>
      <c r="DD49" s="650">
        <v>8228820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9OB/gcuFGzSx2hlvGQCDrnDY2n3MhrUMYf/pxxYqn8lV8pRM7GDyWQacEarboqry870b9rSjgbmTAORLZhn1w==" saltValue="bzKjuZrGFnNef+nz+Csf4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329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330</v>
      </c>
      <c r="DK2" s="787"/>
      <c r="DL2" s="787"/>
      <c r="DM2" s="787"/>
      <c r="DN2" s="787"/>
      <c r="DO2" s="788"/>
      <c r="DP2" s="224"/>
      <c r="DQ2" s="786" t="s">
        <v>331</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332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333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334</v>
      </c>
      <c r="B5" s="792"/>
      <c r="C5" s="792"/>
      <c r="D5" s="792"/>
      <c r="E5" s="792"/>
      <c r="F5" s="792"/>
      <c r="G5" s="792"/>
      <c r="H5" s="792"/>
      <c r="I5" s="792"/>
      <c r="J5" s="792"/>
      <c r="K5" s="792"/>
      <c r="L5" s="792"/>
      <c r="M5" s="792"/>
      <c r="N5" s="792"/>
      <c r="O5" s="792"/>
      <c r="P5" s="793"/>
      <c r="Q5" s="797" t="s">
        <v>335</v>
      </c>
      <c r="R5" s="798"/>
      <c r="S5" s="798"/>
      <c r="T5" s="798"/>
      <c r="U5" s="799"/>
      <c r="V5" s="797" t="s">
        <v>336</v>
      </c>
      <c r="W5" s="798"/>
      <c r="X5" s="798"/>
      <c r="Y5" s="798"/>
      <c r="Z5" s="799"/>
      <c r="AA5" s="797" t="s">
        <v>337</v>
      </c>
      <c r="AB5" s="798"/>
      <c r="AC5" s="798"/>
      <c r="AD5" s="798"/>
      <c r="AE5" s="798"/>
      <c r="AF5" s="803" t="s">
        <v>338</v>
      </c>
      <c r="AG5" s="798"/>
      <c r="AH5" s="798"/>
      <c r="AI5" s="798"/>
      <c r="AJ5" s="804"/>
      <c r="AK5" s="798" t="s">
        <v>339</v>
      </c>
      <c r="AL5" s="798"/>
      <c r="AM5" s="798"/>
      <c r="AN5" s="798"/>
      <c r="AO5" s="799"/>
      <c r="AP5" s="797" t="s">
        <v>340</v>
      </c>
      <c r="AQ5" s="798"/>
      <c r="AR5" s="798"/>
      <c r="AS5" s="798"/>
      <c r="AT5" s="799"/>
      <c r="AU5" s="797" t="s">
        <v>341</v>
      </c>
      <c r="AV5" s="798"/>
      <c r="AW5" s="798"/>
      <c r="AX5" s="798"/>
      <c r="AY5" s="804"/>
      <c r="AZ5" s="228"/>
      <c r="BA5" s="228"/>
      <c r="BB5" s="228"/>
      <c r="BC5" s="228"/>
      <c r="BD5" s="228"/>
      <c r="BE5" s="229"/>
      <c r="BF5" s="229"/>
      <c r="BG5" s="229"/>
      <c r="BH5" s="229"/>
      <c r="BI5" s="229"/>
      <c r="BJ5" s="229"/>
      <c r="BK5" s="229"/>
      <c r="BL5" s="229"/>
      <c r="BM5" s="229"/>
      <c r="BN5" s="229"/>
      <c r="BO5" s="229"/>
      <c r="BP5" s="229"/>
      <c r="BQ5" s="791" t="s">
        <v>342</v>
      </c>
      <c r="BR5" s="792"/>
      <c r="BS5" s="792"/>
      <c r="BT5" s="792"/>
      <c r="BU5" s="792"/>
      <c r="BV5" s="792"/>
      <c r="BW5" s="792"/>
      <c r="BX5" s="792"/>
      <c r="BY5" s="792"/>
      <c r="BZ5" s="792"/>
      <c r="CA5" s="792"/>
      <c r="CB5" s="792"/>
      <c r="CC5" s="792"/>
      <c r="CD5" s="792"/>
      <c r="CE5" s="792"/>
      <c r="CF5" s="792"/>
      <c r="CG5" s="793"/>
      <c r="CH5" s="797" t="s">
        <v>343</v>
      </c>
      <c r="CI5" s="798"/>
      <c r="CJ5" s="798"/>
      <c r="CK5" s="798"/>
      <c r="CL5" s="799"/>
      <c r="CM5" s="797" t="s">
        <v>344</v>
      </c>
      <c r="CN5" s="798"/>
      <c r="CO5" s="798"/>
      <c r="CP5" s="798"/>
      <c r="CQ5" s="799"/>
      <c r="CR5" s="797" t="s">
        <v>345</v>
      </c>
      <c r="CS5" s="798"/>
      <c r="CT5" s="798"/>
      <c r="CU5" s="798"/>
      <c r="CV5" s="799"/>
      <c r="CW5" s="797" t="s">
        <v>346</v>
      </c>
      <c r="CX5" s="798"/>
      <c r="CY5" s="798"/>
      <c r="CZ5" s="798"/>
      <c r="DA5" s="799"/>
      <c r="DB5" s="797" t="s">
        <v>347</v>
      </c>
      <c r="DC5" s="798"/>
      <c r="DD5" s="798"/>
      <c r="DE5" s="798"/>
      <c r="DF5" s="799"/>
      <c r="DG5" s="827" t="s">
        <v>348</v>
      </c>
      <c r="DH5" s="828"/>
      <c r="DI5" s="828"/>
      <c r="DJ5" s="828"/>
      <c r="DK5" s="829"/>
      <c r="DL5" s="827" t="s">
        <v>349</v>
      </c>
      <c r="DM5" s="828"/>
      <c r="DN5" s="828"/>
      <c r="DO5" s="828"/>
      <c r="DP5" s="829"/>
      <c r="DQ5" s="797" t="s">
        <v>350</v>
      </c>
      <c r="DR5" s="798"/>
      <c r="DS5" s="798"/>
      <c r="DT5" s="798"/>
      <c r="DU5" s="799"/>
      <c r="DV5" s="797" t="s">
        <v>341</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351</v>
      </c>
      <c r="C7" s="814"/>
      <c r="D7" s="814"/>
      <c r="E7" s="814"/>
      <c r="F7" s="814"/>
      <c r="G7" s="814"/>
      <c r="H7" s="814"/>
      <c r="I7" s="814"/>
      <c r="J7" s="814"/>
      <c r="K7" s="814"/>
      <c r="L7" s="814"/>
      <c r="M7" s="814"/>
      <c r="N7" s="814"/>
      <c r="O7" s="814"/>
      <c r="P7" s="815"/>
      <c r="Q7" s="816">
        <v>13685</v>
      </c>
      <c r="R7" s="817"/>
      <c r="S7" s="817"/>
      <c r="T7" s="817"/>
      <c r="U7" s="817"/>
      <c r="V7" s="817">
        <v>13202</v>
      </c>
      <c r="W7" s="817"/>
      <c r="X7" s="817"/>
      <c r="Y7" s="817"/>
      <c r="Z7" s="817"/>
      <c r="AA7" s="817">
        <v>483</v>
      </c>
      <c r="AB7" s="817"/>
      <c r="AC7" s="817"/>
      <c r="AD7" s="817"/>
      <c r="AE7" s="818"/>
      <c r="AF7" s="819">
        <v>443</v>
      </c>
      <c r="AG7" s="820"/>
      <c r="AH7" s="820"/>
      <c r="AI7" s="820"/>
      <c r="AJ7" s="821"/>
      <c r="AK7" s="822">
        <v>165</v>
      </c>
      <c r="AL7" s="823"/>
      <c r="AM7" s="823"/>
      <c r="AN7" s="823"/>
      <c r="AO7" s="823"/>
      <c r="AP7" s="823">
        <v>9388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549</v>
      </c>
      <c r="BT7" s="811"/>
      <c r="BU7" s="811"/>
      <c r="BV7" s="811"/>
      <c r="BW7" s="811"/>
      <c r="BX7" s="811"/>
      <c r="BY7" s="811"/>
      <c r="BZ7" s="811"/>
      <c r="CA7" s="811"/>
      <c r="CB7" s="811"/>
      <c r="CC7" s="811"/>
      <c r="CD7" s="811"/>
      <c r="CE7" s="811"/>
      <c r="CF7" s="811"/>
      <c r="CG7" s="826"/>
      <c r="CH7" s="807">
        <v>-14</v>
      </c>
      <c r="CI7" s="808"/>
      <c r="CJ7" s="808"/>
      <c r="CK7" s="808"/>
      <c r="CL7" s="809"/>
      <c r="CM7" s="807">
        <v>198</v>
      </c>
      <c r="CN7" s="808"/>
      <c r="CO7" s="808"/>
      <c r="CP7" s="808"/>
      <c r="CQ7" s="809"/>
      <c r="CR7" s="807">
        <v>30</v>
      </c>
      <c r="CS7" s="808"/>
      <c r="CT7" s="808"/>
      <c r="CU7" s="808"/>
      <c r="CV7" s="809"/>
      <c r="CW7" s="807" t="s">
        <v>551</v>
      </c>
      <c r="CX7" s="808"/>
      <c r="CY7" s="808"/>
      <c r="CZ7" s="808"/>
      <c r="DA7" s="809"/>
      <c r="DB7" s="807" t="s">
        <v>551</v>
      </c>
      <c r="DC7" s="808"/>
      <c r="DD7" s="808"/>
      <c r="DE7" s="808"/>
      <c r="DF7" s="809"/>
      <c r="DG7" s="807" t="s">
        <v>551</v>
      </c>
      <c r="DH7" s="808"/>
      <c r="DI7" s="808"/>
      <c r="DJ7" s="808"/>
      <c r="DK7" s="809"/>
      <c r="DL7" s="807" t="s">
        <v>551</v>
      </c>
      <c r="DM7" s="808"/>
      <c r="DN7" s="808"/>
      <c r="DO7" s="808"/>
      <c r="DP7" s="809"/>
      <c r="DQ7" s="807" t="s">
        <v>551</v>
      </c>
      <c r="DR7" s="808"/>
      <c r="DS7" s="808"/>
      <c r="DT7" s="808"/>
      <c r="DU7" s="809"/>
      <c r="DV7" s="810"/>
      <c r="DW7" s="811"/>
      <c r="DX7" s="811"/>
      <c r="DY7" s="811"/>
      <c r="DZ7" s="812"/>
      <c r="EA7" s="230"/>
    </row>
    <row r="8" spans="1:131" s="231" customFormat="1" ht="26.25" customHeight="1">
      <c r="A8" s="234">
        <v>2</v>
      </c>
      <c r="B8" s="844" t="s">
        <v>352</v>
      </c>
      <c r="C8" s="845"/>
      <c r="D8" s="845"/>
      <c r="E8" s="845"/>
      <c r="F8" s="845"/>
      <c r="G8" s="845"/>
      <c r="H8" s="845"/>
      <c r="I8" s="845"/>
      <c r="J8" s="845"/>
      <c r="K8" s="845"/>
      <c r="L8" s="845"/>
      <c r="M8" s="845"/>
      <c r="N8" s="845"/>
      <c r="O8" s="845"/>
      <c r="P8" s="846"/>
      <c r="Q8" s="847">
        <v>2</v>
      </c>
      <c r="R8" s="848"/>
      <c r="S8" s="848"/>
      <c r="T8" s="848"/>
      <c r="U8" s="848"/>
      <c r="V8" s="848">
        <v>2</v>
      </c>
      <c r="W8" s="848"/>
      <c r="X8" s="848"/>
      <c r="Y8" s="848"/>
      <c r="Z8" s="848"/>
      <c r="AA8" s="848">
        <v>0</v>
      </c>
      <c r="AB8" s="848"/>
      <c r="AC8" s="848"/>
      <c r="AD8" s="848"/>
      <c r="AE8" s="849"/>
      <c r="AF8" s="850">
        <v>0</v>
      </c>
      <c r="AG8" s="851"/>
      <c r="AH8" s="851"/>
      <c r="AI8" s="851"/>
      <c r="AJ8" s="852"/>
      <c r="AK8" s="833" t="s">
        <v>551</v>
      </c>
      <c r="AL8" s="834"/>
      <c r="AM8" s="834"/>
      <c r="AN8" s="834"/>
      <c r="AO8" s="834"/>
      <c r="AP8" s="834" t="s">
        <v>551</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553</v>
      </c>
      <c r="BS8" s="837" t="s">
        <v>550</v>
      </c>
      <c r="BT8" s="838"/>
      <c r="BU8" s="838"/>
      <c r="BV8" s="838"/>
      <c r="BW8" s="838"/>
      <c r="BX8" s="838"/>
      <c r="BY8" s="838"/>
      <c r="BZ8" s="838"/>
      <c r="CA8" s="838"/>
      <c r="CB8" s="838"/>
      <c r="CC8" s="838"/>
      <c r="CD8" s="838"/>
      <c r="CE8" s="838"/>
      <c r="CF8" s="838"/>
      <c r="CG8" s="839"/>
      <c r="CH8" s="840">
        <v>1</v>
      </c>
      <c r="CI8" s="841"/>
      <c r="CJ8" s="841"/>
      <c r="CK8" s="841"/>
      <c r="CL8" s="842"/>
      <c r="CM8" s="840">
        <v>92</v>
      </c>
      <c r="CN8" s="841"/>
      <c r="CO8" s="841"/>
      <c r="CP8" s="841"/>
      <c r="CQ8" s="842"/>
      <c r="CR8" s="840">
        <v>5</v>
      </c>
      <c r="CS8" s="841"/>
      <c r="CT8" s="841"/>
      <c r="CU8" s="841"/>
      <c r="CV8" s="842"/>
      <c r="CW8" s="840" t="s">
        <v>551</v>
      </c>
      <c r="CX8" s="841"/>
      <c r="CY8" s="841"/>
      <c r="CZ8" s="841"/>
      <c r="DA8" s="842"/>
      <c r="DB8" s="840">
        <v>60</v>
      </c>
      <c r="DC8" s="841"/>
      <c r="DD8" s="841"/>
      <c r="DE8" s="841"/>
      <c r="DF8" s="842"/>
      <c r="DG8" s="840" t="s">
        <v>551</v>
      </c>
      <c r="DH8" s="841"/>
      <c r="DI8" s="841"/>
      <c r="DJ8" s="841"/>
      <c r="DK8" s="842"/>
      <c r="DL8" s="840" t="s">
        <v>551</v>
      </c>
      <c r="DM8" s="841"/>
      <c r="DN8" s="841"/>
      <c r="DO8" s="841"/>
      <c r="DP8" s="842"/>
      <c r="DQ8" s="840" t="s">
        <v>551</v>
      </c>
      <c r="DR8" s="841"/>
      <c r="DS8" s="841"/>
      <c r="DT8" s="841"/>
      <c r="DU8" s="842"/>
      <c r="DV8" s="837"/>
      <c r="DW8" s="838"/>
      <c r="DX8" s="838"/>
      <c r="DY8" s="838"/>
      <c r="DZ8" s="843"/>
      <c r="EA8" s="230"/>
    </row>
    <row r="9" spans="1:131" s="231" customFormat="1" ht="26.25" customHeight="1">
      <c r="A9" s="234">
        <v>3</v>
      </c>
      <c r="B9" s="844" t="s">
        <v>353</v>
      </c>
      <c r="C9" s="845"/>
      <c r="D9" s="845"/>
      <c r="E9" s="845"/>
      <c r="F9" s="845"/>
      <c r="G9" s="845"/>
      <c r="H9" s="845"/>
      <c r="I9" s="845"/>
      <c r="J9" s="845"/>
      <c r="K9" s="845"/>
      <c r="L9" s="845"/>
      <c r="M9" s="845"/>
      <c r="N9" s="845"/>
      <c r="O9" s="845"/>
      <c r="P9" s="846"/>
      <c r="Q9" s="847">
        <v>7</v>
      </c>
      <c r="R9" s="848"/>
      <c r="S9" s="848"/>
      <c r="T9" s="848"/>
      <c r="U9" s="848"/>
      <c r="V9" s="848">
        <v>7</v>
      </c>
      <c r="W9" s="848"/>
      <c r="X9" s="848"/>
      <c r="Y9" s="848"/>
      <c r="Z9" s="848"/>
      <c r="AA9" s="848">
        <v>0</v>
      </c>
      <c r="AB9" s="848"/>
      <c r="AC9" s="848"/>
      <c r="AD9" s="848"/>
      <c r="AE9" s="849"/>
      <c r="AF9" s="850">
        <v>0</v>
      </c>
      <c r="AG9" s="851"/>
      <c r="AH9" s="851"/>
      <c r="AI9" s="851"/>
      <c r="AJ9" s="852"/>
      <c r="AK9" s="833" t="s">
        <v>551</v>
      </c>
      <c r="AL9" s="834"/>
      <c r="AM9" s="834"/>
      <c r="AN9" s="834"/>
      <c r="AO9" s="834"/>
      <c r="AP9" s="834" t="s">
        <v>551</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t="s">
        <v>354</v>
      </c>
      <c r="C10" s="845"/>
      <c r="D10" s="845"/>
      <c r="E10" s="845"/>
      <c r="F10" s="845"/>
      <c r="G10" s="845"/>
      <c r="H10" s="845"/>
      <c r="I10" s="845"/>
      <c r="J10" s="845"/>
      <c r="K10" s="845"/>
      <c r="L10" s="845"/>
      <c r="M10" s="845"/>
      <c r="N10" s="845"/>
      <c r="O10" s="845"/>
      <c r="P10" s="846"/>
      <c r="Q10" s="847">
        <v>38</v>
      </c>
      <c r="R10" s="848"/>
      <c r="S10" s="848"/>
      <c r="T10" s="848"/>
      <c r="U10" s="848"/>
      <c r="V10" s="848">
        <v>38</v>
      </c>
      <c r="W10" s="848"/>
      <c r="X10" s="848"/>
      <c r="Y10" s="848"/>
      <c r="Z10" s="848"/>
      <c r="AA10" s="848">
        <v>0</v>
      </c>
      <c r="AB10" s="848"/>
      <c r="AC10" s="848"/>
      <c r="AD10" s="848"/>
      <c r="AE10" s="849"/>
      <c r="AF10" s="850" t="s">
        <v>240</v>
      </c>
      <c r="AG10" s="851"/>
      <c r="AH10" s="851"/>
      <c r="AI10" s="851"/>
      <c r="AJ10" s="852"/>
      <c r="AK10" s="833">
        <v>23</v>
      </c>
      <c r="AL10" s="834"/>
      <c r="AM10" s="834"/>
      <c r="AN10" s="834"/>
      <c r="AO10" s="834"/>
      <c r="AP10" s="834">
        <v>34</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355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356</v>
      </c>
      <c r="B23" s="853" t="s">
        <v>357</v>
      </c>
      <c r="C23" s="854"/>
      <c r="D23" s="854"/>
      <c r="E23" s="854"/>
      <c r="F23" s="854"/>
      <c r="G23" s="854"/>
      <c r="H23" s="854"/>
      <c r="I23" s="854"/>
      <c r="J23" s="854"/>
      <c r="K23" s="854"/>
      <c r="L23" s="854"/>
      <c r="M23" s="854"/>
      <c r="N23" s="854"/>
      <c r="O23" s="854"/>
      <c r="P23" s="855"/>
      <c r="Q23" s="856">
        <v>13705</v>
      </c>
      <c r="R23" s="857"/>
      <c r="S23" s="857"/>
      <c r="T23" s="857"/>
      <c r="U23" s="857"/>
      <c r="V23" s="857">
        <v>13222</v>
      </c>
      <c r="W23" s="857"/>
      <c r="X23" s="857"/>
      <c r="Y23" s="857"/>
      <c r="Z23" s="857"/>
      <c r="AA23" s="857">
        <v>483</v>
      </c>
      <c r="AB23" s="857"/>
      <c r="AC23" s="857"/>
      <c r="AD23" s="857"/>
      <c r="AE23" s="858"/>
      <c r="AF23" s="859">
        <v>443</v>
      </c>
      <c r="AG23" s="857"/>
      <c r="AH23" s="857"/>
      <c r="AI23" s="857"/>
      <c r="AJ23" s="860"/>
      <c r="AK23" s="861"/>
      <c r="AL23" s="862"/>
      <c r="AM23" s="862"/>
      <c r="AN23" s="862"/>
      <c r="AO23" s="862"/>
      <c r="AP23" s="857">
        <v>9422</v>
      </c>
      <c r="AQ23" s="857"/>
      <c r="AR23" s="857"/>
      <c r="AS23" s="857"/>
      <c r="AT23" s="857"/>
      <c r="AU23" s="873"/>
      <c r="AV23" s="873"/>
      <c r="AW23" s="873"/>
      <c r="AX23" s="873"/>
      <c r="AY23" s="874"/>
      <c r="AZ23" s="875" t="s">
        <v>240</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358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359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334</v>
      </c>
      <c r="B26" s="792"/>
      <c r="C26" s="792"/>
      <c r="D26" s="792"/>
      <c r="E26" s="792"/>
      <c r="F26" s="792"/>
      <c r="G26" s="792"/>
      <c r="H26" s="792"/>
      <c r="I26" s="792"/>
      <c r="J26" s="792"/>
      <c r="K26" s="792"/>
      <c r="L26" s="792"/>
      <c r="M26" s="792"/>
      <c r="N26" s="792"/>
      <c r="O26" s="792"/>
      <c r="P26" s="793"/>
      <c r="Q26" s="797" t="s">
        <v>360</v>
      </c>
      <c r="R26" s="798"/>
      <c r="S26" s="798"/>
      <c r="T26" s="798"/>
      <c r="U26" s="799"/>
      <c r="V26" s="797" t="s">
        <v>361</v>
      </c>
      <c r="W26" s="798"/>
      <c r="X26" s="798"/>
      <c r="Y26" s="798"/>
      <c r="Z26" s="799"/>
      <c r="AA26" s="797" t="s">
        <v>362</v>
      </c>
      <c r="AB26" s="798"/>
      <c r="AC26" s="798"/>
      <c r="AD26" s="798"/>
      <c r="AE26" s="798"/>
      <c r="AF26" s="878" t="s">
        <v>363</v>
      </c>
      <c r="AG26" s="879"/>
      <c r="AH26" s="879"/>
      <c r="AI26" s="879"/>
      <c r="AJ26" s="880"/>
      <c r="AK26" s="798" t="s">
        <v>364</v>
      </c>
      <c r="AL26" s="798"/>
      <c r="AM26" s="798"/>
      <c r="AN26" s="798"/>
      <c r="AO26" s="799"/>
      <c r="AP26" s="797" t="s">
        <v>365</v>
      </c>
      <c r="AQ26" s="798"/>
      <c r="AR26" s="798"/>
      <c r="AS26" s="798"/>
      <c r="AT26" s="799"/>
      <c r="AU26" s="797" t="s">
        <v>366</v>
      </c>
      <c r="AV26" s="798"/>
      <c r="AW26" s="798"/>
      <c r="AX26" s="798"/>
      <c r="AY26" s="799"/>
      <c r="AZ26" s="797" t="s">
        <v>367</v>
      </c>
      <c r="BA26" s="798"/>
      <c r="BB26" s="798"/>
      <c r="BC26" s="798"/>
      <c r="BD26" s="799"/>
      <c r="BE26" s="797" t="s">
        <v>341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368</v>
      </c>
      <c r="C28" s="814"/>
      <c r="D28" s="814"/>
      <c r="E28" s="814"/>
      <c r="F28" s="814"/>
      <c r="G28" s="814"/>
      <c r="H28" s="814"/>
      <c r="I28" s="814"/>
      <c r="J28" s="814"/>
      <c r="K28" s="814"/>
      <c r="L28" s="814"/>
      <c r="M28" s="814"/>
      <c r="N28" s="814"/>
      <c r="O28" s="814"/>
      <c r="P28" s="815"/>
      <c r="Q28" s="886">
        <v>2995</v>
      </c>
      <c r="R28" s="887"/>
      <c r="S28" s="887"/>
      <c r="T28" s="887"/>
      <c r="U28" s="887"/>
      <c r="V28" s="887">
        <v>3029</v>
      </c>
      <c r="W28" s="887"/>
      <c r="X28" s="887"/>
      <c r="Y28" s="887"/>
      <c r="Z28" s="887"/>
      <c r="AA28" s="887">
        <v>-34</v>
      </c>
      <c r="AB28" s="887"/>
      <c r="AC28" s="887"/>
      <c r="AD28" s="887"/>
      <c r="AE28" s="888"/>
      <c r="AF28" s="889">
        <v>-34</v>
      </c>
      <c r="AG28" s="887"/>
      <c r="AH28" s="887"/>
      <c r="AI28" s="887"/>
      <c r="AJ28" s="890"/>
      <c r="AK28" s="891">
        <v>259</v>
      </c>
      <c r="AL28" s="892"/>
      <c r="AM28" s="892"/>
      <c r="AN28" s="892"/>
      <c r="AO28" s="892"/>
      <c r="AP28" s="892" t="s">
        <v>551</v>
      </c>
      <c r="AQ28" s="892"/>
      <c r="AR28" s="892"/>
      <c r="AS28" s="892"/>
      <c r="AT28" s="892"/>
      <c r="AU28" s="892" t="s">
        <v>551</v>
      </c>
      <c r="AV28" s="892"/>
      <c r="AW28" s="892"/>
      <c r="AX28" s="892"/>
      <c r="AY28" s="892"/>
      <c r="AZ28" s="893" t="s">
        <v>551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369</v>
      </c>
      <c r="C29" s="845"/>
      <c r="D29" s="845"/>
      <c r="E29" s="845"/>
      <c r="F29" s="845"/>
      <c r="G29" s="845"/>
      <c r="H29" s="845"/>
      <c r="I29" s="845"/>
      <c r="J29" s="845"/>
      <c r="K29" s="845"/>
      <c r="L29" s="845"/>
      <c r="M29" s="845"/>
      <c r="N29" s="845"/>
      <c r="O29" s="845"/>
      <c r="P29" s="846"/>
      <c r="Q29" s="847">
        <v>499</v>
      </c>
      <c r="R29" s="848"/>
      <c r="S29" s="848"/>
      <c r="T29" s="848"/>
      <c r="U29" s="848"/>
      <c r="V29" s="848">
        <v>482</v>
      </c>
      <c r="W29" s="848"/>
      <c r="X29" s="848"/>
      <c r="Y29" s="848"/>
      <c r="Z29" s="848"/>
      <c r="AA29" s="848">
        <v>17</v>
      </c>
      <c r="AB29" s="848"/>
      <c r="AC29" s="848"/>
      <c r="AD29" s="848"/>
      <c r="AE29" s="849"/>
      <c r="AF29" s="850">
        <v>17</v>
      </c>
      <c r="AG29" s="851"/>
      <c r="AH29" s="851"/>
      <c r="AI29" s="851"/>
      <c r="AJ29" s="852"/>
      <c r="AK29" s="898">
        <v>134</v>
      </c>
      <c r="AL29" s="894"/>
      <c r="AM29" s="894"/>
      <c r="AN29" s="894"/>
      <c r="AO29" s="894"/>
      <c r="AP29" s="894" t="s">
        <v>551</v>
      </c>
      <c r="AQ29" s="894"/>
      <c r="AR29" s="894"/>
      <c r="AS29" s="894"/>
      <c r="AT29" s="894"/>
      <c r="AU29" s="894" t="s">
        <v>551</v>
      </c>
      <c r="AV29" s="894"/>
      <c r="AW29" s="894"/>
      <c r="AX29" s="894"/>
      <c r="AY29" s="894"/>
      <c r="AZ29" s="895" t="s">
        <v>551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370</v>
      </c>
      <c r="C30" s="845"/>
      <c r="D30" s="845"/>
      <c r="E30" s="845"/>
      <c r="F30" s="845"/>
      <c r="G30" s="845"/>
      <c r="H30" s="845"/>
      <c r="I30" s="845"/>
      <c r="J30" s="845"/>
      <c r="K30" s="845"/>
      <c r="L30" s="845"/>
      <c r="M30" s="845"/>
      <c r="N30" s="845"/>
      <c r="O30" s="845"/>
      <c r="P30" s="846"/>
      <c r="Q30" s="847">
        <v>537</v>
      </c>
      <c r="R30" s="848"/>
      <c r="S30" s="848"/>
      <c r="T30" s="848"/>
      <c r="U30" s="848"/>
      <c r="V30" s="848">
        <v>555</v>
      </c>
      <c r="W30" s="848"/>
      <c r="X30" s="848"/>
      <c r="Y30" s="848"/>
      <c r="Z30" s="848"/>
      <c r="AA30" s="848">
        <v>-18</v>
      </c>
      <c r="AB30" s="848"/>
      <c r="AC30" s="848"/>
      <c r="AD30" s="848"/>
      <c r="AE30" s="849"/>
      <c r="AF30" s="850">
        <v>179</v>
      </c>
      <c r="AG30" s="851"/>
      <c r="AH30" s="851"/>
      <c r="AI30" s="851"/>
      <c r="AJ30" s="852"/>
      <c r="AK30" s="898">
        <v>33</v>
      </c>
      <c r="AL30" s="894"/>
      <c r="AM30" s="894"/>
      <c r="AN30" s="894"/>
      <c r="AO30" s="894"/>
      <c r="AP30" s="894">
        <v>904</v>
      </c>
      <c r="AQ30" s="894"/>
      <c r="AR30" s="894"/>
      <c r="AS30" s="894"/>
      <c r="AT30" s="894"/>
      <c r="AU30" s="894">
        <v>56</v>
      </c>
      <c r="AV30" s="894"/>
      <c r="AW30" s="894"/>
      <c r="AX30" s="894"/>
      <c r="AY30" s="894"/>
      <c r="AZ30" s="895" t="s">
        <v>551</v>
      </c>
      <c r="BA30" s="895"/>
      <c r="BB30" s="895"/>
      <c r="BC30" s="895"/>
      <c r="BD30" s="895"/>
      <c r="BE30" s="896" t="s">
        <v>371</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372</v>
      </c>
      <c r="C31" s="845"/>
      <c r="D31" s="845"/>
      <c r="E31" s="845"/>
      <c r="F31" s="845"/>
      <c r="G31" s="845"/>
      <c r="H31" s="845"/>
      <c r="I31" s="845"/>
      <c r="J31" s="845"/>
      <c r="K31" s="845"/>
      <c r="L31" s="845"/>
      <c r="M31" s="845"/>
      <c r="N31" s="845"/>
      <c r="O31" s="845"/>
      <c r="P31" s="846"/>
      <c r="Q31" s="847">
        <v>19</v>
      </c>
      <c r="R31" s="848"/>
      <c r="S31" s="848"/>
      <c r="T31" s="848"/>
      <c r="U31" s="848"/>
      <c r="V31" s="848">
        <v>19</v>
      </c>
      <c r="W31" s="848"/>
      <c r="X31" s="848"/>
      <c r="Y31" s="848"/>
      <c r="Z31" s="848"/>
      <c r="AA31" s="848">
        <v>1</v>
      </c>
      <c r="AB31" s="848"/>
      <c r="AC31" s="848"/>
      <c r="AD31" s="848"/>
      <c r="AE31" s="849"/>
      <c r="AF31" s="850">
        <v>99</v>
      </c>
      <c r="AG31" s="851"/>
      <c r="AH31" s="851"/>
      <c r="AI31" s="851"/>
      <c r="AJ31" s="852"/>
      <c r="AK31" s="898">
        <v>5</v>
      </c>
      <c r="AL31" s="894"/>
      <c r="AM31" s="894"/>
      <c r="AN31" s="894"/>
      <c r="AO31" s="894"/>
      <c r="AP31" s="894">
        <v>43</v>
      </c>
      <c r="AQ31" s="894"/>
      <c r="AR31" s="894"/>
      <c r="AS31" s="894"/>
      <c r="AT31" s="894"/>
      <c r="AU31" s="894" t="s">
        <v>551</v>
      </c>
      <c r="AV31" s="894"/>
      <c r="AW31" s="894"/>
      <c r="AX31" s="894"/>
      <c r="AY31" s="894"/>
      <c r="AZ31" s="895" t="s">
        <v>551</v>
      </c>
      <c r="BA31" s="895"/>
      <c r="BB31" s="895"/>
      <c r="BC31" s="895"/>
      <c r="BD31" s="895"/>
      <c r="BE31" s="896" t="s">
        <v>371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373</v>
      </c>
      <c r="C32" s="845"/>
      <c r="D32" s="845"/>
      <c r="E32" s="845"/>
      <c r="F32" s="845"/>
      <c r="G32" s="845"/>
      <c r="H32" s="845"/>
      <c r="I32" s="845"/>
      <c r="J32" s="845"/>
      <c r="K32" s="845"/>
      <c r="L32" s="845"/>
      <c r="M32" s="845"/>
      <c r="N32" s="845"/>
      <c r="O32" s="845"/>
      <c r="P32" s="846"/>
      <c r="Q32" s="847">
        <v>488</v>
      </c>
      <c r="R32" s="848"/>
      <c r="S32" s="848"/>
      <c r="T32" s="848"/>
      <c r="U32" s="848"/>
      <c r="V32" s="848">
        <v>477</v>
      </c>
      <c r="W32" s="848"/>
      <c r="X32" s="848"/>
      <c r="Y32" s="848"/>
      <c r="Z32" s="848"/>
      <c r="AA32" s="848">
        <v>11</v>
      </c>
      <c r="AB32" s="848"/>
      <c r="AC32" s="848"/>
      <c r="AD32" s="848"/>
      <c r="AE32" s="849"/>
      <c r="AF32" s="850">
        <v>398</v>
      </c>
      <c r="AG32" s="851"/>
      <c r="AH32" s="851"/>
      <c r="AI32" s="851"/>
      <c r="AJ32" s="852"/>
      <c r="AK32" s="898">
        <v>257</v>
      </c>
      <c r="AL32" s="894"/>
      <c r="AM32" s="894"/>
      <c r="AN32" s="894"/>
      <c r="AO32" s="894"/>
      <c r="AP32" s="894">
        <v>2591</v>
      </c>
      <c r="AQ32" s="894"/>
      <c r="AR32" s="894"/>
      <c r="AS32" s="894"/>
      <c r="AT32" s="894"/>
      <c r="AU32" s="894">
        <v>2282</v>
      </c>
      <c r="AV32" s="894"/>
      <c r="AW32" s="894"/>
      <c r="AX32" s="894"/>
      <c r="AY32" s="894"/>
      <c r="AZ32" s="895" t="s">
        <v>551</v>
      </c>
      <c r="BA32" s="895"/>
      <c r="BB32" s="895"/>
      <c r="BC32" s="895"/>
      <c r="BD32" s="895"/>
      <c r="BE32" s="896" t="s">
        <v>371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374</v>
      </c>
      <c r="C33" s="845"/>
      <c r="D33" s="845"/>
      <c r="E33" s="845"/>
      <c r="F33" s="845"/>
      <c r="G33" s="845"/>
      <c r="H33" s="845"/>
      <c r="I33" s="845"/>
      <c r="J33" s="845"/>
      <c r="K33" s="845"/>
      <c r="L33" s="845"/>
      <c r="M33" s="845"/>
      <c r="N33" s="845"/>
      <c r="O33" s="845"/>
      <c r="P33" s="846"/>
      <c r="Q33" s="847" t="s">
        <v>551</v>
      </c>
      <c r="R33" s="848"/>
      <c r="S33" s="848"/>
      <c r="T33" s="848"/>
      <c r="U33" s="848"/>
      <c r="V33" s="848" t="s">
        <v>551</v>
      </c>
      <c r="W33" s="848"/>
      <c r="X33" s="848"/>
      <c r="Y33" s="848"/>
      <c r="Z33" s="848"/>
      <c r="AA33" s="848" t="s">
        <v>551</v>
      </c>
      <c r="AB33" s="848"/>
      <c r="AC33" s="848"/>
      <c r="AD33" s="848"/>
      <c r="AE33" s="849"/>
      <c r="AF33" s="850" t="s">
        <v>240</v>
      </c>
      <c r="AG33" s="851"/>
      <c r="AH33" s="851"/>
      <c r="AI33" s="851"/>
      <c r="AJ33" s="852"/>
      <c r="AK33" s="898" t="s">
        <v>551</v>
      </c>
      <c r="AL33" s="894"/>
      <c r="AM33" s="894"/>
      <c r="AN33" s="894"/>
      <c r="AO33" s="894"/>
      <c r="AP33" s="894" t="s">
        <v>551</v>
      </c>
      <c r="AQ33" s="894"/>
      <c r="AR33" s="894"/>
      <c r="AS33" s="894"/>
      <c r="AT33" s="894"/>
      <c r="AU33" s="894" t="s">
        <v>551</v>
      </c>
      <c r="AV33" s="894"/>
      <c r="AW33" s="894"/>
      <c r="AX33" s="894"/>
      <c r="AY33" s="894"/>
      <c r="AZ33" s="895" t="s">
        <v>551</v>
      </c>
      <c r="BA33" s="895"/>
      <c r="BB33" s="895"/>
      <c r="BC33" s="895"/>
      <c r="BD33" s="895"/>
      <c r="BE33" s="896" t="s">
        <v>375</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376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356</v>
      </c>
      <c r="B63" s="853" t="s">
        <v>377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660</v>
      </c>
      <c r="AG63" s="908"/>
      <c r="AH63" s="908"/>
      <c r="AI63" s="908"/>
      <c r="AJ63" s="909"/>
      <c r="AK63" s="910"/>
      <c r="AL63" s="905"/>
      <c r="AM63" s="905"/>
      <c r="AN63" s="905"/>
      <c r="AO63" s="905"/>
      <c r="AP63" s="908">
        <v>3537</v>
      </c>
      <c r="AQ63" s="908"/>
      <c r="AR63" s="908"/>
      <c r="AS63" s="908"/>
      <c r="AT63" s="908"/>
      <c r="AU63" s="908">
        <v>2338</v>
      </c>
      <c r="AV63" s="908"/>
      <c r="AW63" s="908"/>
      <c r="AX63" s="908"/>
      <c r="AY63" s="908"/>
      <c r="AZ63" s="912"/>
      <c r="BA63" s="912"/>
      <c r="BB63" s="912"/>
      <c r="BC63" s="912"/>
      <c r="BD63" s="912"/>
      <c r="BE63" s="913"/>
      <c r="BF63" s="913"/>
      <c r="BG63" s="913"/>
      <c r="BH63" s="913"/>
      <c r="BI63" s="914"/>
      <c r="BJ63" s="915" t="s">
        <v>240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378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379</v>
      </c>
      <c r="B66" s="792"/>
      <c r="C66" s="792"/>
      <c r="D66" s="792"/>
      <c r="E66" s="792"/>
      <c r="F66" s="792"/>
      <c r="G66" s="792"/>
      <c r="H66" s="792"/>
      <c r="I66" s="792"/>
      <c r="J66" s="792"/>
      <c r="K66" s="792"/>
      <c r="L66" s="792"/>
      <c r="M66" s="792"/>
      <c r="N66" s="792"/>
      <c r="O66" s="792"/>
      <c r="P66" s="793"/>
      <c r="Q66" s="797" t="s">
        <v>360</v>
      </c>
      <c r="R66" s="798"/>
      <c r="S66" s="798"/>
      <c r="T66" s="798"/>
      <c r="U66" s="799"/>
      <c r="V66" s="797" t="s">
        <v>361</v>
      </c>
      <c r="W66" s="798"/>
      <c r="X66" s="798"/>
      <c r="Y66" s="798"/>
      <c r="Z66" s="799"/>
      <c r="AA66" s="797" t="s">
        <v>380</v>
      </c>
      <c r="AB66" s="798"/>
      <c r="AC66" s="798"/>
      <c r="AD66" s="798"/>
      <c r="AE66" s="799"/>
      <c r="AF66" s="918" t="s">
        <v>363</v>
      </c>
      <c r="AG66" s="879"/>
      <c r="AH66" s="879"/>
      <c r="AI66" s="879"/>
      <c r="AJ66" s="919"/>
      <c r="AK66" s="797" t="s">
        <v>364</v>
      </c>
      <c r="AL66" s="792"/>
      <c r="AM66" s="792"/>
      <c r="AN66" s="792"/>
      <c r="AO66" s="793"/>
      <c r="AP66" s="797" t="s">
        <v>365</v>
      </c>
      <c r="AQ66" s="798"/>
      <c r="AR66" s="798"/>
      <c r="AS66" s="798"/>
      <c r="AT66" s="799"/>
      <c r="AU66" s="797" t="s">
        <v>381</v>
      </c>
      <c r="AV66" s="798"/>
      <c r="AW66" s="798"/>
      <c r="AX66" s="798"/>
      <c r="AY66" s="799"/>
      <c r="AZ66" s="797" t="s">
        <v>341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563</v>
      </c>
      <c r="C68" s="934"/>
      <c r="D68" s="934"/>
      <c r="E68" s="934"/>
      <c r="F68" s="934"/>
      <c r="G68" s="934"/>
      <c r="H68" s="934"/>
      <c r="I68" s="934"/>
      <c r="J68" s="934"/>
      <c r="K68" s="934"/>
      <c r="L68" s="934"/>
      <c r="M68" s="934"/>
      <c r="N68" s="934"/>
      <c r="O68" s="934"/>
      <c r="P68" s="935"/>
      <c r="Q68" s="936">
        <v>4</v>
      </c>
      <c r="R68" s="930"/>
      <c r="S68" s="930"/>
      <c r="T68" s="930"/>
      <c r="U68" s="930"/>
      <c r="V68" s="930">
        <v>3</v>
      </c>
      <c r="W68" s="930"/>
      <c r="X68" s="930"/>
      <c r="Y68" s="930"/>
      <c r="Z68" s="930"/>
      <c r="AA68" s="930">
        <v>1</v>
      </c>
      <c r="AB68" s="930"/>
      <c r="AC68" s="930"/>
      <c r="AD68" s="930"/>
      <c r="AE68" s="930"/>
      <c r="AF68" s="930">
        <v>1</v>
      </c>
      <c r="AG68" s="930"/>
      <c r="AH68" s="930"/>
      <c r="AI68" s="930"/>
      <c r="AJ68" s="930"/>
      <c r="AK68" s="930" t="s">
        <v>559</v>
      </c>
      <c r="AL68" s="930"/>
      <c r="AM68" s="930"/>
      <c r="AN68" s="930"/>
      <c r="AO68" s="930"/>
      <c r="AP68" s="930" t="s">
        <v>560</v>
      </c>
      <c r="AQ68" s="930"/>
      <c r="AR68" s="930"/>
      <c r="AS68" s="930"/>
      <c r="AT68" s="930"/>
      <c r="AU68" s="930" t="s">
        <v>560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564</v>
      </c>
      <c r="C69" s="938"/>
      <c r="D69" s="938"/>
      <c r="E69" s="938"/>
      <c r="F69" s="938"/>
      <c r="G69" s="938"/>
      <c r="H69" s="938"/>
      <c r="I69" s="938"/>
      <c r="J69" s="938"/>
      <c r="K69" s="938"/>
      <c r="L69" s="938"/>
      <c r="M69" s="938"/>
      <c r="N69" s="938"/>
      <c r="O69" s="938"/>
      <c r="P69" s="939"/>
      <c r="Q69" s="940">
        <v>118</v>
      </c>
      <c r="R69" s="894"/>
      <c r="S69" s="894"/>
      <c r="T69" s="894"/>
      <c r="U69" s="894"/>
      <c r="V69" s="894">
        <v>110</v>
      </c>
      <c r="W69" s="894"/>
      <c r="X69" s="894"/>
      <c r="Y69" s="894"/>
      <c r="Z69" s="894"/>
      <c r="AA69" s="894">
        <v>8</v>
      </c>
      <c r="AB69" s="894"/>
      <c r="AC69" s="894"/>
      <c r="AD69" s="894"/>
      <c r="AE69" s="894"/>
      <c r="AF69" s="894">
        <v>8</v>
      </c>
      <c r="AG69" s="894"/>
      <c r="AH69" s="894"/>
      <c r="AI69" s="894"/>
      <c r="AJ69" s="894"/>
      <c r="AK69" s="894" t="s">
        <v>560</v>
      </c>
      <c r="AL69" s="894"/>
      <c r="AM69" s="894"/>
      <c r="AN69" s="894"/>
      <c r="AO69" s="894"/>
      <c r="AP69" s="894">
        <v>176</v>
      </c>
      <c r="AQ69" s="894"/>
      <c r="AR69" s="894"/>
      <c r="AS69" s="894"/>
      <c r="AT69" s="894"/>
      <c r="AU69" s="894">
        <v>62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565</v>
      </c>
      <c r="C70" s="938"/>
      <c r="D70" s="938"/>
      <c r="E70" s="938"/>
      <c r="F70" s="938"/>
      <c r="G70" s="938"/>
      <c r="H70" s="938"/>
      <c r="I70" s="938"/>
      <c r="J70" s="938"/>
      <c r="K70" s="938"/>
      <c r="L70" s="938"/>
      <c r="M70" s="938"/>
      <c r="N70" s="938"/>
      <c r="O70" s="938"/>
      <c r="P70" s="939"/>
      <c r="Q70" s="940">
        <v>86</v>
      </c>
      <c r="R70" s="894"/>
      <c r="S70" s="894"/>
      <c r="T70" s="894"/>
      <c r="U70" s="894"/>
      <c r="V70" s="894">
        <v>83</v>
      </c>
      <c r="W70" s="894"/>
      <c r="X70" s="894"/>
      <c r="Y70" s="894"/>
      <c r="Z70" s="894"/>
      <c r="AA70" s="894">
        <v>3</v>
      </c>
      <c r="AB70" s="894"/>
      <c r="AC70" s="894"/>
      <c r="AD70" s="894"/>
      <c r="AE70" s="894"/>
      <c r="AF70" s="894">
        <v>3</v>
      </c>
      <c r="AG70" s="894"/>
      <c r="AH70" s="894"/>
      <c r="AI70" s="894"/>
      <c r="AJ70" s="894"/>
      <c r="AK70" s="894" t="s">
        <v>560</v>
      </c>
      <c r="AL70" s="894"/>
      <c r="AM70" s="894"/>
      <c r="AN70" s="894"/>
      <c r="AO70" s="894"/>
      <c r="AP70" s="894" t="s">
        <v>561</v>
      </c>
      <c r="AQ70" s="894"/>
      <c r="AR70" s="894"/>
      <c r="AS70" s="894"/>
      <c r="AT70" s="894"/>
      <c r="AU70" s="894" t="s">
        <v>560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566</v>
      </c>
      <c r="C71" s="938"/>
      <c r="D71" s="938"/>
      <c r="E71" s="938"/>
      <c r="F71" s="938"/>
      <c r="G71" s="938"/>
      <c r="H71" s="938"/>
      <c r="I71" s="938"/>
      <c r="J71" s="938"/>
      <c r="K71" s="938"/>
      <c r="L71" s="938"/>
      <c r="M71" s="938"/>
      <c r="N71" s="938"/>
      <c r="O71" s="938"/>
      <c r="P71" s="939"/>
      <c r="Q71" s="940">
        <v>6</v>
      </c>
      <c r="R71" s="894"/>
      <c r="S71" s="894"/>
      <c r="T71" s="894"/>
      <c r="U71" s="894"/>
      <c r="V71" s="894">
        <v>1</v>
      </c>
      <c r="W71" s="894"/>
      <c r="X71" s="894"/>
      <c r="Y71" s="894"/>
      <c r="Z71" s="894"/>
      <c r="AA71" s="894">
        <v>5</v>
      </c>
      <c r="AB71" s="894"/>
      <c r="AC71" s="894"/>
      <c r="AD71" s="894"/>
      <c r="AE71" s="894"/>
      <c r="AF71" s="894">
        <v>5</v>
      </c>
      <c r="AG71" s="894"/>
      <c r="AH71" s="894"/>
      <c r="AI71" s="894"/>
      <c r="AJ71" s="894"/>
      <c r="AK71" s="894" t="s">
        <v>560</v>
      </c>
      <c r="AL71" s="894"/>
      <c r="AM71" s="894"/>
      <c r="AN71" s="894"/>
      <c r="AO71" s="894"/>
      <c r="AP71" s="894" t="s">
        <v>560</v>
      </c>
      <c r="AQ71" s="894"/>
      <c r="AR71" s="894"/>
      <c r="AS71" s="894"/>
      <c r="AT71" s="894"/>
      <c r="AU71" s="894" t="s">
        <v>560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540</v>
      </c>
      <c r="C72" s="938"/>
      <c r="D72" s="938"/>
      <c r="E72" s="938"/>
      <c r="F72" s="938"/>
      <c r="G72" s="938"/>
      <c r="H72" s="938"/>
      <c r="I72" s="938"/>
      <c r="J72" s="938"/>
      <c r="K72" s="938"/>
      <c r="L72" s="938"/>
      <c r="M72" s="938"/>
      <c r="N72" s="938"/>
      <c r="O72" s="938"/>
      <c r="P72" s="939"/>
      <c r="Q72" s="940">
        <v>25</v>
      </c>
      <c r="R72" s="894"/>
      <c r="S72" s="894"/>
      <c r="T72" s="894"/>
      <c r="U72" s="894"/>
      <c r="V72" s="894">
        <v>24</v>
      </c>
      <c r="W72" s="894"/>
      <c r="X72" s="894"/>
      <c r="Y72" s="894"/>
      <c r="Z72" s="894"/>
      <c r="AA72" s="894">
        <v>1</v>
      </c>
      <c r="AB72" s="894"/>
      <c r="AC72" s="894"/>
      <c r="AD72" s="894"/>
      <c r="AE72" s="894"/>
      <c r="AF72" s="894">
        <v>1</v>
      </c>
      <c r="AG72" s="894"/>
      <c r="AH72" s="894"/>
      <c r="AI72" s="894"/>
      <c r="AJ72" s="894"/>
      <c r="AK72" s="894">
        <v>4</v>
      </c>
      <c r="AL72" s="894"/>
      <c r="AM72" s="894"/>
      <c r="AN72" s="894"/>
      <c r="AO72" s="894"/>
      <c r="AP72" s="894" t="s">
        <v>560</v>
      </c>
      <c r="AQ72" s="894"/>
      <c r="AR72" s="894"/>
      <c r="AS72" s="894"/>
      <c r="AT72" s="894"/>
      <c r="AU72" s="894" t="s">
        <v>560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541</v>
      </c>
      <c r="C73" s="938"/>
      <c r="D73" s="938"/>
      <c r="E73" s="938"/>
      <c r="F73" s="938"/>
      <c r="G73" s="938"/>
      <c r="H73" s="938"/>
      <c r="I73" s="938"/>
      <c r="J73" s="938"/>
      <c r="K73" s="938"/>
      <c r="L73" s="938"/>
      <c r="M73" s="938"/>
      <c r="N73" s="938"/>
      <c r="O73" s="938"/>
      <c r="P73" s="939"/>
      <c r="Q73" s="940">
        <v>1319</v>
      </c>
      <c r="R73" s="894"/>
      <c r="S73" s="894"/>
      <c r="T73" s="894"/>
      <c r="U73" s="894"/>
      <c r="V73" s="894">
        <v>1304</v>
      </c>
      <c r="W73" s="894"/>
      <c r="X73" s="894"/>
      <c r="Y73" s="894"/>
      <c r="Z73" s="894"/>
      <c r="AA73" s="894">
        <v>15</v>
      </c>
      <c r="AB73" s="894"/>
      <c r="AC73" s="894"/>
      <c r="AD73" s="894"/>
      <c r="AE73" s="894"/>
      <c r="AF73" s="894">
        <v>15</v>
      </c>
      <c r="AG73" s="894"/>
      <c r="AH73" s="894"/>
      <c r="AI73" s="894"/>
      <c r="AJ73" s="894"/>
      <c r="AK73" s="894">
        <v>16</v>
      </c>
      <c r="AL73" s="894"/>
      <c r="AM73" s="894"/>
      <c r="AN73" s="894"/>
      <c r="AO73" s="894"/>
      <c r="AP73" s="894">
        <v>348</v>
      </c>
      <c r="AQ73" s="894"/>
      <c r="AR73" s="894"/>
      <c r="AS73" s="894"/>
      <c r="AT73" s="894"/>
      <c r="AU73" s="894">
        <v>111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562</v>
      </c>
      <c r="C74" s="938"/>
      <c r="D74" s="938"/>
      <c r="E74" s="938"/>
      <c r="F74" s="938"/>
      <c r="G74" s="938"/>
      <c r="H74" s="938"/>
      <c r="I74" s="938"/>
      <c r="J74" s="938"/>
      <c r="K74" s="938"/>
      <c r="L74" s="938"/>
      <c r="M74" s="938"/>
      <c r="N74" s="938"/>
      <c r="O74" s="938"/>
      <c r="P74" s="939"/>
      <c r="Q74" s="940">
        <v>529</v>
      </c>
      <c r="R74" s="894"/>
      <c r="S74" s="894"/>
      <c r="T74" s="894"/>
      <c r="U74" s="894"/>
      <c r="V74" s="894">
        <v>515</v>
      </c>
      <c r="W74" s="894"/>
      <c r="X74" s="894"/>
      <c r="Y74" s="894"/>
      <c r="Z74" s="894"/>
      <c r="AA74" s="894">
        <v>14</v>
      </c>
      <c r="AB74" s="894"/>
      <c r="AC74" s="894"/>
      <c r="AD74" s="894"/>
      <c r="AE74" s="894"/>
      <c r="AF74" s="894">
        <v>14</v>
      </c>
      <c r="AG74" s="894"/>
      <c r="AH74" s="894"/>
      <c r="AI74" s="894"/>
      <c r="AJ74" s="894"/>
      <c r="AK74" s="894" t="s">
        <v>469</v>
      </c>
      <c r="AL74" s="894"/>
      <c r="AM74" s="894"/>
      <c r="AN74" s="894"/>
      <c r="AO74" s="894"/>
      <c r="AP74" s="894">
        <v>38</v>
      </c>
      <c r="AQ74" s="894"/>
      <c r="AR74" s="894"/>
      <c r="AS74" s="894"/>
      <c r="AT74" s="894"/>
      <c r="AU74" s="894">
        <v>22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542</v>
      </c>
      <c r="C75" s="938"/>
      <c r="D75" s="938"/>
      <c r="E75" s="938"/>
      <c r="F75" s="938"/>
      <c r="G75" s="938"/>
      <c r="H75" s="938"/>
      <c r="I75" s="938"/>
      <c r="J75" s="938"/>
      <c r="K75" s="938"/>
      <c r="L75" s="938"/>
      <c r="M75" s="938"/>
      <c r="N75" s="938"/>
      <c r="O75" s="938"/>
      <c r="P75" s="939"/>
      <c r="Q75" s="941">
        <v>379</v>
      </c>
      <c r="R75" s="942"/>
      <c r="S75" s="942"/>
      <c r="T75" s="942"/>
      <c r="U75" s="898"/>
      <c r="V75" s="943">
        <v>370</v>
      </c>
      <c r="W75" s="942"/>
      <c r="X75" s="942"/>
      <c r="Y75" s="942"/>
      <c r="Z75" s="898"/>
      <c r="AA75" s="943">
        <v>8</v>
      </c>
      <c r="AB75" s="942"/>
      <c r="AC75" s="942"/>
      <c r="AD75" s="942"/>
      <c r="AE75" s="898"/>
      <c r="AF75" s="943">
        <v>8</v>
      </c>
      <c r="AG75" s="942"/>
      <c r="AH75" s="942"/>
      <c r="AI75" s="942"/>
      <c r="AJ75" s="898"/>
      <c r="AK75" s="943">
        <v>165</v>
      </c>
      <c r="AL75" s="942"/>
      <c r="AM75" s="942"/>
      <c r="AN75" s="942"/>
      <c r="AO75" s="898"/>
      <c r="AP75" s="943" t="s">
        <v>469</v>
      </c>
      <c r="AQ75" s="942"/>
      <c r="AR75" s="942"/>
      <c r="AS75" s="942"/>
      <c r="AT75" s="898"/>
      <c r="AU75" s="943" t="s">
        <v>560</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543</v>
      </c>
      <c r="C76" s="938"/>
      <c r="D76" s="938"/>
      <c r="E76" s="938"/>
      <c r="F76" s="938"/>
      <c r="G76" s="938"/>
      <c r="H76" s="938"/>
      <c r="I76" s="938"/>
      <c r="J76" s="938"/>
      <c r="K76" s="938"/>
      <c r="L76" s="938"/>
      <c r="M76" s="938"/>
      <c r="N76" s="938"/>
      <c r="O76" s="938"/>
      <c r="P76" s="939"/>
      <c r="Q76" s="941">
        <v>63</v>
      </c>
      <c r="R76" s="942"/>
      <c r="S76" s="942"/>
      <c r="T76" s="942"/>
      <c r="U76" s="898"/>
      <c r="V76" s="943">
        <v>63</v>
      </c>
      <c r="W76" s="942"/>
      <c r="X76" s="942"/>
      <c r="Y76" s="942"/>
      <c r="Z76" s="898"/>
      <c r="AA76" s="943" t="s">
        <v>469</v>
      </c>
      <c r="AB76" s="942"/>
      <c r="AC76" s="942"/>
      <c r="AD76" s="942"/>
      <c r="AE76" s="898"/>
      <c r="AF76" s="943" t="s">
        <v>469</v>
      </c>
      <c r="AG76" s="942"/>
      <c r="AH76" s="942"/>
      <c r="AI76" s="942"/>
      <c r="AJ76" s="898"/>
      <c r="AK76" s="943" t="s">
        <v>469</v>
      </c>
      <c r="AL76" s="942"/>
      <c r="AM76" s="942"/>
      <c r="AN76" s="942"/>
      <c r="AO76" s="898"/>
      <c r="AP76" s="943" t="s">
        <v>469</v>
      </c>
      <c r="AQ76" s="942"/>
      <c r="AR76" s="942"/>
      <c r="AS76" s="942"/>
      <c r="AT76" s="898"/>
      <c r="AU76" s="943" t="s">
        <v>560</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544</v>
      </c>
      <c r="C77" s="938"/>
      <c r="D77" s="938"/>
      <c r="E77" s="938"/>
      <c r="F77" s="938"/>
      <c r="G77" s="938"/>
      <c r="H77" s="938"/>
      <c r="I77" s="938"/>
      <c r="J77" s="938"/>
      <c r="K77" s="938"/>
      <c r="L77" s="938"/>
      <c r="M77" s="938"/>
      <c r="N77" s="938"/>
      <c r="O77" s="938"/>
      <c r="P77" s="939"/>
      <c r="Q77" s="941">
        <v>1825</v>
      </c>
      <c r="R77" s="942"/>
      <c r="S77" s="942"/>
      <c r="T77" s="942"/>
      <c r="U77" s="898"/>
      <c r="V77" s="943">
        <v>1781</v>
      </c>
      <c r="W77" s="942"/>
      <c r="X77" s="942"/>
      <c r="Y77" s="942"/>
      <c r="Z77" s="898"/>
      <c r="AA77" s="943">
        <v>44</v>
      </c>
      <c r="AB77" s="942"/>
      <c r="AC77" s="942"/>
      <c r="AD77" s="942"/>
      <c r="AE77" s="898"/>
      <c r="AF77" s="943">
        <v>44</v>
      </c>
      <c r="AG77" s="942"/>
      <c r="AH77" s="942"/>
      <c r="AI77" s="942"/>
      <c r="AJ77" s="898"/>
      <c r="AK77" s="943" t="s">
        <v>469</v>
      </c>
      <c r="AL77" s="942"/>
      <c r="AM77" s="942"/>
      <c r="AN77" s="942"/>
      <c r="AO77" s="898"/>
      <c r="AP77" s="943" t="s">
        <v>469</v>
      </c>
      <c r="AQ77" s="942"/>
      <c r="AR77" s="942"/>
      <c r="AS77" s="942"/>
      <c r="AT77" s="898"/>
      <c r="AU77" s="943" t="s">
        <v>560</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545</v>
      </c>
      <c r="C78" s="938"/>
      <c r="D78" s="938"/>
      <c r="E78" s="938"/>
      <c r="F78" s="938"/>
      <c r="G78" s="938"/>
      <c r="H78" s="938"/>
      <c r="I78" s="938"/>
      <c r="J78" s="938"/>
      <c r="K78" s="938"/>
      <c r="L78" s="938"/>
      <c r="M78" s="938"/>
      <c r="N78" s="938"/>
      <c r="O78" s="938"/>
      <c r="P78" s="939"/>
      <c r="Q78" s="940">
        <v>72077</v>
      </c>
      <c r="R78" s="894"/>
      <c r="S78" s="894"/>
      <c r="T78" s="894"/>
      <c r="U78" s="894"/>
      <c r="V78" s="894">
        <v>69435</v>
      </c>
      <c r="W78" s="894"/>
      <c r="X78" s="894"/>
      <c r="Y78" s="894"/>
      <c r="Z78" s="894"/>
      <c r="AA78" s="894">
        <v>2642</v>
      </c>
      <c r="AB78" s="894"/>
      <c r="AC78" s="894"/>
      <c r="AD78" s="894"/>
      <c r="AE78" s="894"/>
      <c r="AF78" s="894">
        <v>2642</v>
      </c>
      <c r="AG78" s="894"/>
      <c r="AH78" s="894"/>
      <c r="AI78" s="894"/>
      <c r="AJ78" s="894"/>
      <c r="AK78" s="894">
        <v>1032</v>
      </c>
      <c r="AL78" s="894"/>
      <c r="AM78" s="894"/>
      <c r="AN78" s="894"/>
      <c r="AO78" s="894"/>
      <c r="AP78" s="894" t="s">
        <v>469</v>
      </c>
      <c r="AQ78" s="894"/>
      <c r="AR78" s="894"/>
      <c r="AS78" s="894"/>
      <c r="AT78" s="894"/>
      <c r="AU78" s="894" t="s">
        <v>560</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546</v>
      </c>
      <c r="C79" s="938"/>
      <c r="D79" s="938"/>
      <c r="E79" s="938"/>
      <c r="F79" s="938"/>
      <c r="G79" s="938"/>
      <c r="H79" s="938"/>
      <c r="I79" s="938"/>
      <c r="J79" s="938"/>
      <c r="K79" s="938"/>
      <c r="L79" s="938"/>
      <c r="M79" s="938"/>
      <c r="N79" s="938"/>
      <c r="O79" s="938"/>
      <c r="P79" s="939"/>
      <c r="Q79" s="940">
        <v>194</v>
      </c>
      <c r="R79" s="894"/>
      <c r="S79" s="894"/>
      <c r="T79" s="894"/>
      <c r="U79" s="894"/>
      <c r="V79" s="894">
        <v>161</v>
      </c>
      <c r="W79" s="894"/>
      <c r="X79" s="894"/>
      <c r="Y79" s="894"/>
      <c r="Z79" s="894"/>
      <c r="AA79" s="894">
        <v>33</v>
      </c>
      <c r="AB79" s="894"/>
      <c r="AC79" s="894"/>
      <c r="AD79" s="894"/>
      <c r="AE79" s="894"/>
      <c r="AF79" s="894">
        <v>33</v>
      </c>
      <c r="AG79" s="894"/>
      <c r="AH79" s="894"/>
      <c r="AI79" s="894"/>
      <c r="AJ79" s="894"/>
      <c r="AK79" s="894" t="s">
        <v>560</v>
      </c>
      <c r="AL79" s="894"/>
      <c r="AM79" s="894"/>
      <c r="AN79" s="894"/>
      <c r="AO79" s="894"/>
      <c r="AP79" s="894" t="s">
        <v>560</v>
      </c>
      <c r="AQ79" s="894"/>
      <c r="AR79" s="894"/>
      <c r="AS79" s="894"/>
      <c r="AT79" s="894"/>
      <c r="AU79" s="894" t="s">
        <v>560</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t="s">
        <v>547</v>
      </c>
      <c r="C80" s="938"/>
      <c r="D80" s="938"/>
      <c r="E80" s="938"/>
      <c r="F80" s="938"/>
      <c r="G80" s="938"/>
      <c r="H80" s="938"/>
      <c r="I80" s="938"/>
      <c r="J80" s="938"/>
      <c r="K80" s="938"/>
      <c r="L80" s="938"/>
      <c r="M80" s="938"/>
      <c r="N80" s="938"/>
      <c r="O80" s="938"/>
      <c r="P80" s="939"/>
      <c r="Q80" s="940">
        <v>814330</v>
      </c>
      <c r="R80" s="894"/>
      <c r="S80" s="894"/>
      <c r="T80" s="894"/>
      <c r="U80" s="894"/>
      <c r="V80" s="894">
        <v>784571</v>
      </c>
      <c r="W80" s="894"/>
      <c r="X80" s="894"/>
      <c r="Y80" s="894"/>
      <c r="Z80" s="894"/>
      <c r="AA80" s="894">
        <v>29760</v>
      </c>
      <c r="AB80" s="894"/>
      <c r="AC80" s="894"/>
      <c r="AD80" s="894"/>
      <c r="AE80" s="894"/>
      <c r="AF80" s="894">
        <v>29760</v>
      </c>
      <c r="AG80" s="894"/>
      <c r="AH80" s="894"/>
      <c r="AI80" s="894"/>
      <c r="AJ80" s="894"/>
      <c r="AK80" s="894">
        <v>5568</v>
      </c>
      <c r="AL80" s="894"/>
      <c r="AM80" s="894"/>
      <c r="AN80" s="894"/>
      <c r="AO80" s="894"/>
      <c r="AP80" s="894" t="s">
        <v>469</v>
      </c>
      <c r="AQ80" s="894"/>
      <c r="AR80" s="894"/>
      <c r="AS80" s="894"/>
      <c r="AT80" s="894"/>
      <c r="AU80" s="894" t="s">
        <v>560</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t="s">
        <v>548</v>
      </c>
      <c r="C81" s="938"/>
      <c r="D81" s="938"/>
      <c r="E81" s="938"/>
      <c r="F81" s="938"/>
      <c r="G81" s="938"/>
      <c r="H81" s="938"/>
      <c r="I81" s="938"/>
      <c r="J81" s="938"/>
      <c r="K81" s="938"/>
      <c r="L81" s="938"/>
      <c r="M81" s="938"/>
      <c r="N81" s="938"/>
      <c r="O81" s="938"/>
      <c r="P81" s="939"/>
      <c r="Q81" s="940">
        <v>984</v>
      </c>
      <c r="R81" s="894"/>
      <c r="S81" s="894"/>
      <c r="T81" s="894"/>
      <c r="U81" s="894"/>
      <c r="V81" s="894">
        <v>831</v>
      </c>
      <c r="W81" s="894"/>
      <c r="X81" s="894"/>
      <c r="Y81" s="894"/>
      <c r="Z81" s="894"/>
      <c r="AA81" s="894">
        <v>153</v>
      </c>
      <c r="AB81" s="894"/>
      <c r="AC81" s="894"/>
      <c r="AD81" s="894"/>
      <c r="AE81" s="894"/>
      <c r="AF81" s="894">
        <v>1219</v>
      </c>
      <c r="AG81" s="894"/>
      <c r="AH81" s="894"/>
      <c r="AI81" s="894"/>
      <c r="AJ81" s="894"/>
      <c r="AK81" s="894">
        <v>6</v>
      </c>
      <c r="AL81" s="894"/>
      <c r="AM81" s="894"/>
      <c r="AN81" s="894"/>
      <c r="AO81" s="894"/>
      <c r="AP81" s="894">
        <v>3151</v>
      </c>
      <c r="AQ81" s="894"/>
      <c r="AR81" s="894"/>
      <c r="AS81" s="894"/>
      <c r="AT81" s="894"/>
      <c r="AU81" s="894" t="s">
        <v>551</v>
      </c>
      <c r="AV81" s="894"/>
      <c r="AW81" s="894"/>
      <c r="AX81" s="894"/>
      <c r="AY81" s="894"/>
      <c r="AZ81" s="896" t="s">
        <v>552</v>
      </c>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356</v>
      </c>
      <c r="B88" s="853" t="s">
        <v>382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33752</v>
      </c>
      <c r="AG88" s="908"/>
      <c r="AH88" s="908"/>
      <c r="AI88" s="908"/>
      <c r="AJ88" s="908"/>
      <c r="AK88" s="905"/>
      <c r="AL88" s="905"/>
      <c r="AM88" s="905"/>
      <c r="AN88" s="905"/>
      <c r="AO88" s="905"/>
      <c r="AP88" s="908">
        <v>3713</v>
      </c>
      <c r="AQ88" s="908"/>
      <c r="AR88" s="908"/>
      <c r="AS88" s="908"/>
      <c r="AT88" s="908"/>
      <c r="AU88" s="908">
        <v>195</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356</v>
      </c>
      <c r="BR102" s="853" t="s">
        <v>383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35</v>
      </c>
      <c r="CS102" s="916"/>
      <c r="CT102" s="916"/>
      <c r="CU102" s="916"/>
      <c r="CV102" s="955"/>
      <c r="CW102" s="954" t="s">
        <v>551</v>
      </c>
      <c r="CX102" s="916"/>
      <c r="CY102" s="916"/>
      <c r="CZ102" s="916"/>
      <c r="DA102" s="955"/>
      <c r="DB102" s="954">
        <v>60</v>
      </c>
      <c r="DC102" s="916"/>
      <c r="DD102" s="916"/>
      <c r="DE102" s="916"/>
      <c r="DF102" s="955"/>
      <c r="DG102" s="954" t="s">
        <v>551</v>
      </c>
      <c r="DH102" s="916"/>
      <c r="DI102" s="916"/>
      <c r="DJ102" s="916"/>
      <c r="DK102" s="955"/>
      <c r="DL102" s="954" t="s">
        <v>551</v>
      </c>
      <c r="DM102" s="916"/>
      <c r="DN102" s="916"/>
      <c r="DO102" s="916"/>
      <c r="DP102" s="955"/>
      <c r="DQ102" s="954" t="s">
        <v>551</v>
      </c>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384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385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388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389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390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391</v>
      </c>
      <c r="AB109" s="957"/>
      <c r="AC109" s="957"/>
      <c r="AD109" s="957"/>
      <c r="AE109" s="958"/>
      <c r="AF109" s="956" t="s">
        <v>392</v>
      </c>
      <c r="AG109" s="957"/>
      <c r="AH109" s="957"/>
      <c r="AI109" s="957"/>
      <c r="AJ109" s="958"/>
      <c r="AK109" s="956" t="s">
        <v>284</v>
      </c>
      <c r="AL109" s="957"/>
      <c r="AM109" s="957"/>
      <c r="AN109" s="957"/>
      <c r="AO109" s="958"/>
      <c r="AP109" s="956" t="s">
        <v>393</v>
      </c>
      <c r="AQ109" s="957"/>
      <c r="AR109" s="957"/>
      <c r="AS109" s="957"/>
      <c r="AT109" s="959"/>
      <c r="AU109" s="976" t="s">
        <v>390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391</v>
      </c>
      <c r="BR109" s="957"/>
      <c r="BS109" s="957"/>
      <c r="BT109" s="957"/>
      <c r="BU109" s="958"/>
      <c r="BV109" s="956" t="s">
        <v>392</v>
      </c>
      <c r="BW109" s="957"/>
      <c r="BX109" s="957"/>
      <c r="BY109" s="957"/>
      <c r="BZ109" s="958"/>
      <c r="CA109" s="956" t="s">
        <v>284</v>
      </c>
      <c r="CB109" s="957"/>
      <c r="CC109" s="957"/>
      <c r="CD109" s="957"/>
      <c r="CE109" s="958"/>
      <c r="CF109" s="977" t="s">
        <v>393</v>
      </c>
      <c r="CG109" s="977"/>
      <c r="CH109" s="977"/>
      <c r="CI109" s="977"/>
      <c r="CJ109" s="977"/>
      <c r="CK109" s="956" t="s">
        <v>394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391</v>
      </c>
      <c r="DH109" s="957"/>
      <c r="DI109" s="957"/>
      <c r="DJ109" s="957"/>
      <c r="DK109" s="958"/>
      <c r="DL109" s="956" t="s">
        <v>392</v>
      </c>
      <c r="DM109" s="957"/>
      <c r="DN109" s="957"/>
      <c r="DO109" s="957"/>
      <c r="DP109" s="958"/>
      <c r="DQ109" s="956" t="s">
        <v>284</v>
      </c>
      <c r="DR109" s="957"/>
      <c r="DS109" s="957"/>
      <c r="DT109" s="957"/>
      <c r="DU109" s="958"/>
      <c r="DV109" s="956" t="s">
        <v>393</v>
      </c>
      <c r="DW109" s="957"/>
      <c r="DX109" s="957"/>
      <c r="DY109" s="957"/>
      <c r="DZ109" s="959"/>
    </row>
    <row r="110" spans="1:131" s="226" customFormat="1" ht="26.25" customHeight="1">
      <c r="A110" s="960" t="s">
        <v>395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1176389</v>
      </c>
      <c r="AB110" s="964"/>
      <c r="AC110" s="964"/>
      <c r="AD110" s="964"/>
      <c r="AE110" s="965"/>
      <c r="AF110" s="966">
        <v>1193462</v>
      </c>
      <c r="AG110" s="964"/>
      <c r="AH110" s="964"/>
      <c r="AI110" s="964"/>
      <c r="AJ110" s="965"/>
      <c r="AK110" s="966">
        <v>1172588</v>
      </c>
      <c r="AL110" s="964"/>
      <c r="AM110" s="964"/>
      <c r="AN110" s="964"/>
      <c r="AO110" s="965"/>
      <c r="AP110" s="967">
        <v>18</v>
      </c>
      <c r="AQ110" s="968"/>
      <c r="AR110" s="968"/>
      <c r="AS110" s="968"/>
      <c r="AT110" s="969"/>
      <c r="AU110" s="970" t="s">
        <v>72</v>
      </c>
      <c r="AV110" s="971"/>
      <c r="AW110" s="971"/>
      <c r="AX110" s="971"/>
      <c r="AY110" s="971"/>
      <c r="AZ110" s="993" t="s">
        <v>396</v>
      </c>
      <c r="BA110" s="961"/>
      <c r="BB110" s="961"/>
      <c r="BC110" s="961"/>
      <c r="BD110" s="961"/>
      <c r="BE110" s="961"/>
      <c r="BF110" s="961"/>
      <c r="BG110" s="961"/>
      <c r="BH110" s="961"/>
      <c r="BI110" s="961"/>
      <c r="BJ110" s="961"/>
      <c r="BK110" s="961"/>
      <c r="BL110" s="961"/>
      <c r="BM110" s="961"/>
      <c r="BN110" s="961"/>
      <c r="BO110" s="961"/>
      <c r="BP110" s="962"/>
      <c r="BQ110" s="994">
        <v>10136661</v>
      </c>
      <c r="BR110" s="995"/>
      <c r="BS110" s="995"/>
      <c r="BT110" s="995"/>
      <c r="BU110" s="995"/>
      <c r="BV110" s="995">
        <v>9704855</v>
      </c>
      <c r="BW110" s="995"/>
      <c r="BX110" s="995"/>
      <c r="BY110" s="995"/>
      <c r="BZ110" s="995"/>
      <c r="CA110" s="995">
        <v>9421799</v>
      </c>
      <c r="CB110" s="995"/>
      <c r="CC110" s="995"/>
      <c r="CD110" s="995"/>
      <c r="CE110" s="995"/>
      <c r="CF110" s="1008">
        <v>144.30000000000001</v>
      </c>
      <c r="CG110" s="1009"/>
      <c r="CH110" s="1009"/>
      <c r="CI110" s="1009"/>
      <c r="CJ110" s="1009"/>
      <c r="CK110" s="1010" t="s">
        <v>397</v>
      </c>
      <c r="CL110" s="1011"/>
      <c r="CM110" s="993" t="s">
        <v>398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240</v>
      </c>
      <c r="DH110" s="995"/>
      <c r="DI110" s="995"/>
      <c r="DJ110" s="995"/>
      <c r="DK110" s="995"/>
      <c r="DL110" s="995" t="s">
        <v>240</v>
      </c>
      <c r="DM110" s="995"/>
      <c r="DN110" s="995"/>
      <c r="DO110" s="995"/>
      <c r="DP110" s="995"/>
      <c r="DQ110" s="995" t="s">
        <v>240</v>
      </c>
      <c r="DR110" s="995"/>
      <c r="DS110" s="995"/>
      <c r="DT110" s="995"/>
      <c r="DU110" s="995"/>
      <c r="DV110" s="996" t="s">
        <v>240</v>
      </c>
      <c r="DW110" s="996"/>
      <c r="DX110" s="996"/>
      <c r="DY110" s="996"/>
      <c r="DZ110" s="997"/>
    </row>
    <row r="111" spans="1:131" s="226" customFormat="1" ht="26.25" customHeight="1">
      <c r="A111" s="998" t="s">
        <v>399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240</v>
      </c>
      <c r="AB111" s="1002"/>
      <c r="AC111" s="1002"/>
      <c r="AD111" s="1002"/>
      <c r="AE111" s="1003"/>
      <c r="AF111" s="1004" t="s">
        <v>240</v>
      </c>
      <c r="AG111" s="1002"/>
      <c r="AH111" s="1002"/>
      <c r="AI111" s="1002"/>
      <c r="AJ111" s="1003"/>
      <c r="AK111" s="1004" t="s">
        <v>240</v>
      </c>
      <c r="AL111" s="1002"/>
      <c r="AM111" s="1002"/>
      <c r="AN111" s="1002"/>
      <c r="AO111" s="1003"/>
      <c r="AP111" s="1005" t="s">
        <v>240</v>
      </c>
      <c r="AQ111" s="1006"/>
      <c r="AR111" s="1006"/>
      <c r="AS111" s="1006"/>
      <c r="AT111" s="1007"/>
      <c r="AU111" s="972"/>
      <c r="AV111" s="973"/>
      <c r="AW111" s="973"/>
      <c r="AX111" s="973"/>
      <c r="AY111" s="973"/>
      <c r="AZ111" s="986" t="s">
        <v>400</v>
      </c>
      <c r="BA111" s="987"/>
      <c r="BB111" s="987"/>
      <c r="BC111" s="987"/>
      <c r="BD111" s="987"/>
      <c r="BE111" s="987"/>
      <c r="BF111" s="987"/>
      <c r="BG111" s="987"/>
      <c r="BH111" s="987"/>
      <c r="BI111" s="987"/>
      <c r="BJ111" s="987"/>
      <c r="BK111" s="987"/>
      <c r="BL111" s="987"/>
      <c r="BM111" s="987"/>
      <c r="BN111" s="987"/>
      <c r="BO111" s="987"/>
      <c r="BP111" s="988"/>
      <c r="BQ111" s="989">
        <v>144585</v>
      </c>
      <c r="BR111" s="990"/>
      <c r="BS111" s="990"/>
      <c r="BT111" s="990"/>
      <c r="BU111" s="990"/>
      <c r="BV111" s="990">
        <v>144542</v>
      </c>
      <c r="BW111" s="990"/>
      <c r="BX111" s="990"/>
      <c r="BY111" s="990"/>
      <c r="BZ111" s="990"/>
      <c r="CA111" s="990">
        <v>144521</v>
      </c>
      <c r="CB111" s="990"/>
      <c r="CC111" s="990"/>
      <c r="CD111" s="990"/>
      <c r="CE111" s="990"/>
      <c r="CF111" s="984">
        <v>2.2000000000000002</v>
      </c>
      <c r="CG111" s="985"/>
      <c r="CH111" s="985"/>
      <c r="CI111" s="985"/>
      <c r="CJ111" s="985"/>
      <c r="CK111" s="1012"/>
      <c r="CL111" s="1013"/>
      <c r="CM111" s="986" t="s">
        <v>401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240</v>
      </c>
      <c r="DH111" s="990"/>
      <c r="DI111" s="990"/>
      <c r="DJ111" s="990"/>
      <c r="DK111" s="990"/>
      <c r="DL111" s="990" t="s">
        <v>240</v>
      </c>
      <c r="DM111" s="990"/>
      <c r="DN111" s="990"/>
      <c r="DO111" s="990"/>
      <c r="DP111" s="990"/>
      <c r="DQ111" s="990" t="s">
        <v>240</v>
      </c>
      <c r="DR111" s="990"/>
      <c r="DS111" s="990"/>
      <c r="DT111" s="990"/>
      <c r="DU111" s="990"/>
      <c r="DV111" s="991" t="s">
        <v>240</v>
      </c>
      <c r="DW111" s="991"/>
      <c r="DX111" s="991"/>
      <c r="DY111" s="991"/>
      <c r="DZ111" s="992"/>
    </row>
    <row r="112" spans="1:131" s="226" customFormat="1" ht="26.25" customHeight="1">
      <c r="A112" s="1016" t="s">
        <v>402</v>
      </c>
      <c r="B112" s="1017"/>
      <c r="C112" s="987" t="s">
        <v>403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240</v>
      </c>
      <c r="AB112" s="1023"/>
      <c r="AC112" s="1023"/>
      <c r="AD112" s="1023"/>
      <c r="AE112" s="1024"/>
      <c r="AF112" s="1025" t="s">
        <v>240</v>
      </c>
      <c r="AG112" s="1023"/>
      <c r="AH112" s="1023"/>
      <c r="AI112" s="1023"/>
      <c r="AJ112" s="1024"/>
      <c r="AK112" s="1025" t="s">
        <v>240</v>
      </c>
      <c r="AL112" s="1023"/>
      <c r="AM112" s="1023"/>
      <c r="AN112" s="1023"/>
      <c r="AO112" s="1024"/>
      <c r="AP112" s="1026" t="s">
        <v>240</v>
      </c>
      <c r="AQ112" s="1027"/>
      <c r="AR112" s="1027"/>
      <c r="AS112" s="1027"/>
      <c r="AT112" s="1028"/>
      <c r="AU112" s="972"/>
      <c r="AV112" s="973"/>
      <c r="AW112" s="973"/>
      <c r="AX112" s="973"/>
      <c r="AY112" s="973"/>
      <c r="AZ112" s="986" t="s">
        <v>404</v>
      </c>
      <c r="BA112" s="987"/>
      <c r="BB112" s="987"/>
      <c r="BC112" s="987"/>
      <c r="BD112" s="987"/>
      <c r="BE112" s="987"/>
      <c r="BF112" s="987"/>
      <c r="BG112" s="987"/>
      <c r="BH112" s="987"/>
      <c r="BI112" s="987"/>
      <c r="BJ112" s="987"/>
      <c r="BK112" s="987"/>
      <c r="BL112" s="987"/>
      <c r="BM112" s="987"/>
      <c r="BN112" s="987"/>
      <c r="BO112" s="987"/>
      <c r="BP112" s="988"/>
      <c r="BQ112" s="989">
        <v>2939724</v>
      </c>
      <c r="BR112" s="990"/>
      <c r="BS112" s="990"/>
      <c r="BT112" s="990"/>
      <c r="BU112" s="990"/>
      <c r="BV112" s="990">
        <v>2659168</v>
      </c>
      <c r="BW112" s="990"/>
      <c r="BX112" s="990"/>
      <c r="BY112" s="990"/>
      <c r="BZ112" s="990"/>
      <c r="CA112" s="990">
        <v>2338290</v>
      </c>
      <c r="CB112" s="990"/>
      <c r="CC112" s="990"/>
      <c r="CD112" s="990"/>
      <c r="CE112" s="990"/>
      <c r="CF112" s="984">
        <v>35.799999999999997</v>
      </c>
      <c r="CG112" s="985"/>
      <c r="CH112" s="985"/>
      <c r="CI112" s="985"/>
      <c r="CJ112" s="985"/>
      <c r="CK112" s="1012"/>
      <c r="CL112" s="1013"/>
      <c r="CM112" s="986" t="s">
        <v>405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240</v>
      </c>
      <c r="DH112" s="990"/>
      <c r="DI112" s="990"/>
      <c r="DJ112" s="990"/>
      <c r="DK112" s="990"/>
      <c r="DL112" s="990" t="s">
        <v>240</v>
      </c>
      <c r="DM112" s="990"/>
      <c r="DN112" s="990"/>
      <c r="DO112" s="990"/>
      <c r="DP112" s="990"/>
      <c r="DQ112" s="990" t="s">
        <v>240</v>
      </c>
      <c r="DR112" s="990"/>
      <c r="DS112" s="990"/>
      <c r="DT112" s="990"/>
      <c r="DU112" s="990"/>
      <c r="DV112" s="991" t="s">
        <v>240</v>
      </c>
      <c r="DW112" s="991"/>
      <c r="DX112" s="991"/>
      <c r="DY112" s="991"/>
      <c r="DZ112" s="992"/>
    </row>
    <row r="113" spans="1:130" s="226" customFormat="1" ht="26.25" customHeight="1">
      <c r="A113" s="1018"/>
      <c r="B113" s="1019"/>
      <c r="C113" s="987" t="s">
        <v>406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261356</v>
      </c>
      <c r="AB113" s="1002"/>
      <c r="AC113" s="1002"/>
      <c r="AD113" s="1002"/>
      <c r="AE113" s="1003"/>
      <c r="AF113" s="1004">
        <v>260778</v>
      </c>
      <c r="AG113" s="1002"/>
      <c r="AH113" s="1002"/>
      <c r="AI113" s="1002"/>
      <c r="AJ113" s="1003"/>
      <c r="AK113" s="1004">
        <v>257229</v>
      </c>
      <c r="AL113" s="1002"/>
      <c r="AM113" s="1002"/>
      <c r="AN113" s="1002"/>
      <c r="AO113" s="1003"/>
      <c r="AP113" s="1005">
        <v>3.9</v>
      </c>
      <c r="AQ113" s="1006"/>
      <c r="AR113" s="1006"/>
      <c r="AS113" s="1006"/>
      <c r="AT113" s="1007"/>
      <c r="AU113" s="972"/>
      <c r="AV113" s="973"/>
      <c r="AW113" s="973"/>
      <c r="AX113" s="973"/>
      <c r="AY113" s="973"/>
      <c r="AZ113" s="986" t="s">
        <v>407</v>
      </c>
      <c r="BA113" s="987"/>
      <c r="BB113" s="987"/>
      <c r="BC113" s="987"/>
      <c r="BD113" s="987"/>
      <c r="BE113" s="987"/>
      <c r="BF113" s="987"/>
      <c r="BG113" s="987"/>
      <c r="BH113" s="987"/>
      <c r="BI113" s="987"/>
      <c r="BJ113" s="987"/>
      <c r="BK113" s="987"/>
      <c r="BL113" s="987"/>
      <c r="BM113" s="987"/>
      <c r="BN113" s="987"/>
      <c r="BO113" s="987"/>
      <c r="BP113" s="988"/>
      <c r="BQ113" s="989">
        <v>348129</v>
      </c>
      <c r="BR113" s="990"/>
      <c r="BS113" s="990"/>
      <c r="BT113" s="990"/>
      <c r="BU113" s="990"/>
      <c r="BV113" s="990">
        <v>262008</v>
      </c>
      <c r="BW113" s="990"/>
      <c r="BX113" s="990"/>
      <c r="BY113" s="990"/>
      <c r="BZ113" s="990"/>
      <c r="CA113" s="990">
        <v>194539</v>
      </c>
      <c r="CB113" s="990"/>
      <c r="CC113" s="990"/>
      <c r="CD113" s="990"/>
      <c r="CE113" s="990"/>
      <c r="CF113" s="984">
        <v>3</v>
      </c>
      <c r="CG113" s="985"/>
      <c r="CH113" s="985"/>
      <c r="CI113" s="985"/>
      <c r="CJ113" s="985"/>
      <c r="CK113" s="1012"/>
      <c r="CL113" s="1013"/>
      <c r="CM113" s="986" t="s">
        <v>408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240</v>
      </c>
      <c r="DH113" s="1023"/>
      <c r="DI113" s="1023"/>
      <c r="DJ113" s="1023"/>
      <c r="DK113" s="1024"/>
      <c r="DL113" s="1025" t="s">
        <v>240</v>
      </c>
      <c r="DM113" s="1023"/>
      <c r="DN113" s="1023"/>
      <c r="DO113" s="1023"/>
      <c r="DP113" s="1024"/>
      <c r="DQ113" s="1025" t="s">
        <v>240</v>
      </c>
      <c r="DR113" s="1023"/>
      <c r="DS113" s="1023"/>
      <c r="DT113" s="1023"/>
      <c r="DU113" s="1024"/>
      <c r="DV113" s="1026" t="s">
        <v>240</v>
      </c>
      <c r="DW113" s="1027"/>
      <c r="DX113" s="1027"/>
      <c r="DY113" s="1027"/>
      <c r="DZ113" s="1028"/>
    </row>
    <row r="114" spans="1:130" s="226" customFormat="1" ht="26.25" customHeight="1">
      <c r="A114" s="1018"/>
      <c r="B114" s="1019"/>
      <c r="C114" s="987" t="s">
        <v>409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240</v>
      </c>
      <c r="AB114" s="1023"/>
      <c r="AC114" s="1023"/>
      <c r="AD114" s="1023"/>
      <c r="AE114" s="1024"/>
      <c r="AF114" s="1025" t="s">
        <v>240</v>
      </c>
      <c r="AG114" s="1023"/>
      <c r="AH114" s="1023"/>
      <c r="AI114" s="1023"/>
      <c r="AJ114" s="1024"/>
      <c r="AK114" s="1025" t="s">
        <v>240</v>
      </c>
      <c r="AL114" s="1023"/>
      <c r="AM114" s="1023"/>
      <c r="AN114" s="1023"/>
      <c r="AO114" s="1024"/>
      <c r="AP114" s="1026" t="s">
        <v>240</v>
      </c>
      <c r="AQ114" s="1027"/>
      <c r="AR114" s="1027"/>
      <c r="AS114" s="1027"/>
      <c r="AT114" s="1028"/>
      <c r="AU114" s="972"/>
      <c r="AV114" s="973"/>
      <c r="AW114" s="973"/>
      <c r="AX114" s="973"/>
      <c r="AY114" s="973"/>
      <c r="AZ114" s="986" t="s">
        <v>410</v>
      </c>
      <c r="BA114" s="987"/>
      <c r="BB114" s="987"/>
      <c r="BC114" s="987"/>
      <c r="BD114" s="987"/>
      <c r="BE114" s="987"/>
      <c r="BF114" s="987"/>
      <c r="BG114" s="987"/>
      <c r="BH114" s="987"/>
      <c r="BI114" s="987"/>
      <c r="BJ114" s="987"/>
      <c r="BK114" s="987"/>
      <c r="BL114" s="987"/>
      <c r="BM114" s="987"/>
      <c r="BN114" s="987"/>
      <c r="BO114" s="987"/>
      <c r="BP114" s="988"/>
      <c r="BQ114" s="989">
        <v>1740509</v>
      </c>
      <c r="BR114" s="990"/>
      <c r="BS114" s="990"/>
      <c r="BT114" s="990"/>
      <c r="BU114" s="990"/>
      <c r="BV114" s="990">
        <v>1833356</v>
      </c>
      <c r="BW114" s="990"/>
      <c r="BX114" s="990"/>
      <c r="BY114" s="990"/>
      <c r="BZ114" s="990"/>
      <c r="CA114" s="990">
        <v>1810338</v>
      </c>
      <c r="CB114" s="990"/>
      <c r="CC114" s="990"/>
      <c r="CD114" s="990"/>
      <c r="CE114" s="990"/>
      <c r="CF114" s="984">
        <v>27.7</v>
      </c>
      <c r="CG114" s="985"/>
      <c r="CH114" s="985"/>
      <c r="CI114" s="985"/>
      <c r="CJ114" s="985"/>
      <c r="CK114" s="1012"/>
      <c r="CL114" s="1013"/>
      <c r="CM114" s="986" t="s">
        <v>411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240</v>
      </c>
      <c r="DH114" s="1023"/>
      <c r="DI114" s="1023"/>
      <c r="DJ114" s="1023"/>
      <c r="DK114" s="1024"/>
      <c r="DL114" s="1025" t="s">
        <v>240</v>
      </c>
      <c r="DM114" s="1023"/>
      <c r="DN114" s="1023"/>
      <c r="DO114" s="1023"/>
      <c r="DP114" s="1024"/>
      <c r="DQ114" s="1025" t="s">
        <v>240</v>
      </c>
      <c r="DR114" s="1023"/>
      <c r="DS114" s="1023"/>
      <c r="DT114" s="1023"/>
      <c r="DU114" s="1024"/>
      <c r="DV114" s="1026" t="s">
        <v>240</v>
      </c>
      <c r="DW114" s="1027"/>
      <c r="DX114" s="1027"/>
      <c r="DY114" s="1027"/>
      <c r="DZ114" s="1028"/>
    </row>
    <row r="115" spans="1:130" s="226" customFormat="1" ht="26.25" customHeight="1">
      <c r="A115" s="1018"/>
      <c r="B115" s="1019"/>
      <c r="C115" s="987" t="s">
        <v>412</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89657</v>
      </c>
      <c r="AB115" s="1002"/>
      <c r="AC115" s="1002"/>
      <c r="AD115" s="1002"/>
      <c r="AE115" s="1003"/>
      <c r="AF115" s="1004">
        <v>83992</v>
      </c>
      <c r="AG115" s="1002"/>
      <c r="AH115" s="1002"/>
      <c r="AI115" s="1002"/>
      <c r="AJ115" s="1003"/>
      <c r="AK115" s="1004">
        <v>72196</v>
      </c>
      <c r="AL115" s="1002"/>
      <c r="AM115" s="1002"/>
      <c r="AN115" s="1002"/>
      <c r="AO115" s="1003"/>
      <c r="AP115" s="1005">
        <v>1.1000000000000001</v>
      </c>
      <c r="AQ115" s="1006"/>
      <c r="AR115" s="1006"/>
      <c r="AS115" s="1006"/>
      <c r="AT115" s="1007"/>
      <c r="AU115" s="972"/>
      <c r="AV115" s="973"/>
      <c r="AW115" s="973"/>
      <c r="AX115" s="973"/>
      <c r="AY115" s="973"/>
      <c r="AZ115" s="986" t="s">
        <v>413</v>
      </c>
      <c r="BA115" s="987"/>
      <c r="BB115" s="987"/>
      <c r="BC115" s="987"/>
      <c r="BD115" s="987"/>
      <c r="BE115" s="987"/>
      <c r="BF115" s="987"/>
      <c r="BG115" s="987"/>
      <c r="BH115" s="987"/>
      <c r="BI115" s="987"/>
      <c r="BJ115" s="987"/>
      <c r="BK115" s="987"/>
      <c r="BL115" s="987"/>
      <c r="BM115" s="987"/>
      <c r="BN115" s="987"/>
      <c r="BO115" s="987"/>
      <c r="BP115" s="988"/>
      <c r="BQ115" s="989" t="s">
        <v>240</v>
      </c>
      <c r="BR115" s="990"/>
      <c r="BS115" s="990"/>
      <c r="BT115" s="990"/>
      <c r="BU115" s="990"/>
      <c r="BV115" s="990" t="s">
        <v>240</v>
      </c>
      <c r="BW115" s="990"/>
      <c r="BX115" s="990"/>
      <c r="BY115" s="990"/>
      <c r="BZ115" s="990"/>
      <c r="CA115" s="990" t="s">
        <v>240</v>
      </c>
      <c r="CB115" s="990"/>
      <c r="CC115" s="990"/>
      <c r="CD115" s="990"/>
      <c r="CE115" s="990"/>
      <c r="CF115" s="984" t="s">
        <v>240</v>
      </c>
      <c r="CG115" s="985"/>
      <c r="CH115" s="985"/>
      <c r="CI115" s="985"/>
      <c r="CJ115" s="985"/>
      <c r="CK115" s="1012"/>
      <c r="CL115" s="1013"/>
      <c r="CM115" s="986" t="s">
        <v>414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139897</v>
      </c>
      <c r="DH115" s="1023"/>
      <c r="DI115" s="1023"/>
      <c r="DJ115" s="1023"/>
      <c r="DK115" s="1024"/>
      <c r="DL115" s="1025">
        <v>139897</v>
      </c>
      <c r="DM115" s="1023"/>
      <c r="DN115" s="1023"/>
      <c r="DO115" s="1023"/>
      <c r="DP115" s="1024"/>
      <c r="DQ115" s="1025">
        <v>139897</v>
      </c>
      <c r="DR115" s="1023"/>
      <c r="DS115" s="1023"/>
      <c r="DT115" s="1023"/>
      <c r="DU115" s="1024"/>
      <c r="DV115" s="1026">
        <v>2.1</v>
      </c>
      <c r="DW115" s="1027"/>
      <c r="DX115" s="1027"/>
      <c r="DY115" s="1027"/>
      <c r="DZ115" s="1028"/>
    </row>
    <row r="116" spans="1:130" s="226" customFormat="1" ht="26.25" customHeight="1">
      <c r="A116" s="1020"/>
      <c r="B116" s="1021"/>
      <c r="C116" s="1029" t="s">
        <v>415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240</v>
      </c>
      <c r="AB116" s="1023"/>
      <c r="AC116" s="1023"/>
      <c r="AD116" s="1023"/>
      <c r="AE116" s="1024"/>
      <c r="AF116" s="1025" t="s">
        <v>240</v>
      </c>
      <c r="AG116" s="1023"/>
      <c r="AH116" s="1023"/>
      <c r="AI116" s="1023"/>
      <c r="AJ116" s="1024"/>
      <c r="AK116" s="1025" t="s">
        <v>240</v>
      </c>
      <c r="AL116" s="1023"/>
      <c r="AM116" s="1023"/>
      <c r="AN116" s="1023"/>
      <c r="AO116" s="1024"/>
      <c r="AP116" s="1026" t="s">
        <v>240</v>
      </c>
      <c r="AQ116" s="1027"/>
      <c r="AR116" s="1027"/>
      <c r="AS116" s="1027"/>
      <c r="AT116" s="1028"/>
      <c r="AU116" s="972"/>
      <c r="AV116" s="973"/>
      <c r="AW116" s="973"/>
      <c r="AX116" s="973"/>
      <c r="AY116" s="973"/>
      <c r="AZ116" s="1031" t="s">
        <v>416</v>
      </c>
      <c r="BA116" s="1032"/>
      <c r="BB116" s="1032"/>
      <c r="BC116" s="1032"/>
      <c r="BD116" s="1032"/>
      <c r="BE116" s="1032"/>
      <c r="BF116" s="1032"/>
      <c r="BG116" s="1032"/>
      <c r="BH116" s="1032"/>
      <c r="BI116" s="1032"/>
      <c r="BJ116" s="1032"/>
      <c r="BK116" s="1032"/>
      <c r="BL116" s="1032"/>
      <c r="BM116" s="1032"/>
      <c r="BN116" s="1032"/>
      <c r="BO116" s="1032"/>
      <c r="BP116" s="1033"/>
      <c r="BQ116" s="989" t="s">
        <v>240</v>
      </c>
      <c r="BR116" s="990"/>
      <c r="BS116" s="990"/>
      <c r="BT116" s="990"/>
      <c r="BU116" s="990"/>
      <c r="BV116" s="990" t="s">
        <v>240</v>
      </c>
      <c r="BW116" s="990"/>
      <c r="BX116" s="990"/>
      <c r="BY116" s="990"/>
      <c r="BZ116" s="990"/>
      <c r="CA116" s="990" t="s">
        <v>240</v>
      </c>
      <c r="CB116" s="990"/>
      <c r="CC116" s="990"/>
      <c r="CD116" s="990"/>
      <c r="CE116" s="990"/>
      <c r="CF116" s="984" t="s">
        <v>240</v>
      </c>
      <c r="CG116" s="985"/>
      <c r="CH116" s="985"/>
      <c r="CI116" s="985"/>
      <c r="CJ116" s="985"/>
      <c r="CK116" s="1012"/>
      <c r="CL116" s="1013"/>
      <c r="CM116" s="986" t="s">
        <v>417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240</v>
      </c>
      <c r="DH116" s="1023"/>
      <c r="DI116" s="1023"/>
      <c r="DJ116" s="1023"/>
      <c r="DK116" s="1024"/>
      <c r="DL116" s="1025" t="s">
        <v>240</v>
      </c>
      <c r="DM116" s="1023"/>
      <c r="DN116" s="1023"/>
      <c r="DO116" s="1023"/>
      <c r="DP116" s="1024"/>
      <c r="DQ116" s="1025" t="s">
        <v>240</v>
      </c>
      <c r="DR116" s="1023"/>
      <c r="DS116" s="1023"/>
      <c r="DT116" s="1023"/>
      <c r="DU116" s="1024"/>
      <c r="DV116" s="1026" t="s">
        <v>240</v>
      </c>
      <c r="DW116" s="1027"/>
      <c r="DX116" s="1027"/>
      <c r="DY116" s="1027"/>
      <c r="DZ116" s="1028"/>
    </row>
    <row r="117" spans="1:130" s="226"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418</v>
      </c>
      <c r="Z117" s="958"/>
      <c r="AA117" s="1042">
        <v>1527402</v>
      </c>
      <c r="AB117" s="1043"/>
      <c r="AC117" s="1043"/>
      <c r="AD117" s="1043"/>
      <c r="AE117" s="1044"/>
      <c r="AF117" s="1045">
        <v>1538232</v>
      </c>
      <c r="AG117" s="1043"/>
      <c r="AH117" s="1043"/>
      <c r="AI117" s="1043"/>
      <c r="AJ117" s="1044"/>
      <c r="AK117" s="1045">
        <v>1502013</v>
      </c>
      <c r="AL117" s="1043"/>
      <c r="AM117" s="1043"/>
      <c r="AN117" s="1043"/>
      <c r="AO117" s="1044"/>
      <c r="AP117" s="1046"/>
      <c r="AQ117" s="1047"/>
      <c r="AR117" s="1047"/>
      <c r="AS117" s="1047"/>
      <c r="AT117" s="1048"/>
      <c r="AU117" s="972"/>
      <c r="AV117" s="973"/>
      <c r="AW117" s="973"/>
      <c r="AX117" s="973"/>
      <c r="AY117" s="973"/>
      <c r="AZ117" s="1038" t="s">
        <v>419</v>
      </c>
      <c r="BA117" s="1039"/>
      <c r="BB117" s="1039"/>
      <c r="BC117" s="1039"/>
      <c r="BD117" s="1039"/>
      <c r="BE117" s="1039"/>
      <c r="BF117" s="1039"/>
      <c r="BG117" s="1039"/>
      <c r="BH117" s="1039"/>
      <c r="BI117" s="1039"/>
      <c r="BJ117" s="1039"/>
      <c r="BK117" s="1039"/>
      <c r="BL117" s="1039"/>
      <c r="BM117" s="1039"/>
      <c r="BN117" s="1039"/>
      <c r="BO117" s="1039"/>
      <c r="BP117" s="1040"/>
      <c r="BQ117" s="989" t="s">
        <v>240</v>
      </c>
      <c r="BR117" s="990"/>
      <c r="BS117" s="990"/>
      <c r="BT117" s="990"/>
      <c r="BU117" s="990"/>
      <c r="BV117" s="990" t="s">
        <v>240</v>
      </c>
      <c r="BW117" s="990"/>
      <c r="BX117" s="990"/>
      <c r="BY117" s="990"/>
      <c r="BZ117" s="990"/>
      <c r="CA117" s="990" t="s">
        <v>240</v>
      </c>
      <c r="CB117" s="990"/>
      <c r="CC117" s="990"/>
      <c r="CD117" s="990"/>
      <c r="CE117" s="990"/>
      <c r="CF117" s="984" t="s">
        <v>240</v>
      </c>
      <c r="CG117" s="985"/>
      <c r="CH117" s="985"/>
      <c r="CI117" s="985"/>
      <c r="CJ117" s="985"/>
      <c r="CK117" s="1012"/>
      <c r="CL117" s="1013"/>
      <c r="CM117" s="986" t="s">
        <v>420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240</v>
      </c>
      <c r="DH117" s="1023"/>
      <c r="DI117" s="1023"/>
      <c r="DJ117" s="1023"/>
      <c r="DK117" s="1024"/>
      <c r="DL117" s="1025" t="s">
        <v>240</v>
      </c>
      <c r="DM117" s="1023"/>
      <c r="DN117" s="1023"/>
      <c r="DO117" s="1023"/>
      <c r="DP117" s="1024"/>
      <c r="DQ117" s="1025" t="s">
        <v>240</v>
      </c>
      <c r="DR117" s="1023"/>
      <c r="DS117" s="1023"/>
      <c r="DT117" s="1023"/>
      <c r="DU117" s="1024"/>
      <c r="DV117" s="1026" t="s">
        <v>240</v>
      </c>
      <c r="DW117" s="1027"/>
      <c r="DX117" s="1027"/>
      <c r="DY117" s="1027"/>
      <c r="DZ117" s="1028"/>
    </row>
    <row r="118" spans="1:130" s="226" customFormat="1" ht="26.25" customHeight="1">
      <c r="A118" s="976" t="s">
        <v>394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391</v>
      </c>
      <c r="AB118" s="957"/>
      <c r="AC118" s="957"/>
      <c r="AD118" s="957"/>
      <c r="AE118" s="958"/>
      <c r="AF118" s="956" t="s">
        <v>392</v>
      </c>
      <c r="AG118" s="957"/>
      <c r="AH118" s="957"/>
      <c r="AI118" s="957"/>
      <c r="AJ118" s="958"/>
      <c r="AK118" s="956" t="s">
        <v>284</v>
      </c>
      <c r="AL118" s="957"/>
      <c r="AM118" s="957"/>
      <c r="AN118" s="957"/>
      <c r="AO118" s="958"/>
      <c r="AP118" s="1034" t="s">
        <v>393</v>
      </c>
      <c r="AQ118" s="1035"/>
      <c r="AR118" s="1035"/>
      <c r="AS118" s="1035"/>
      <c r="AT118" s="1036"/>
      <c r="AU118" s="972"/>
      <c r="AV118" s="973"/>
      <c r="AW118" s="973"/>
      <c r="AX118" s="973"/>
      <c r="AY118" s="973"/>
      <c r="AZ118" s="1037" t="s">
        <v>421</v>
      </c>
      <c r="BA118" s="1029"/>
      <c r="BB118" s="1029"/>
      <c r="BC118" s="1029"/>
      <c r="BD118" s="1029"/>
      <c r="BE118" s="1029"/>
      <c r="BF118" s="1029"/>
      <c r="BG118" s="1029"/>
      <c r="BH118" s="1029"/>
      <c r="BI118" s="1029"/>
      <c r="BJ118" s="1029"/>
      <c r="BK118" s="1029"/>
      <c r="BL118" s="1029"/>
      <c r="BM118" s="1029"/>
      <c r="BN118" s="1029"/>
      <c r="BO118" s="1029"/>
      <c r="BP118" s="1030"/>
      <c r="BQ118" s="1063" t="s">
        <v>240</v>
      </c>
      <c r="BR118" s="1064"/>
      <c r="BS118" s="1064"/>
      <c r="BT118" s="1064"/>
      <c r="BU118" s="1064"/>
      <c r="BV118" s="1064" t="s">
        <v>240</v>
      </c>
      <c r="BW118" s="1064"/>
      <c r="BX118" s="1064"/>
      <c r="BY118" s="1064"/>
      <c r="BZ118" s="1064"/>
      <c r="CA118" s="1064" t="s">
        <v>240</v>
      </c>
      <c r="CB118" s="1064"/>
      <c r="CC118" s="1064"/>
      <c r="CD118" s="1064"/>
      <c r="CE118" s="1064"/>
      <c r="CF118" s="984" t="s">
        <v>240</v>
      </c>
      <c r="CG118" s="985"/>
      <c r="CH118" s="985"/>
      <c r="CI118" s="985"/>
      <c r="CJ118" s="985"/>
      <c r="CK118" s="1012"/>
      <c r="CL118" s="1013"/>
      <c r="CM118" s="986" t="s">
        <v>422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240</v>
      </c>
      <c r="DH118" s="1023"/>
      <c r="DI118" s="1023"/>
      <c r="DJ118" s="1023"/>
      <c r="DK118" s="1024"/>
      <c r="DL118" s="1025" t="s">
        <v>240</v>
      </c>
      <c r="DM118" s="1023"/>
      <c r="DN118" s="1023"/>
      <c r="DO118" s="1023"/>
      <c r="DP118" s="1024"/>
      <c r="DQ118" s="1025" t="s">
        <v>240</v>
      </c>
      <c r="DR118" s="1023"/>
      <c r="DS118" s="1023"/>
      <c r="DT118" s="1023"/>
      <c r="DU118" s="1024"/>
      <c r="DV118" s="1026" t="s">
        <v>240</v>
      </c>
      <c r="DW118" s="1027"/>
      <c r="DX118" s="1027"/>
      <c r="DY118" s="1027"/>
      <c r="DZ118" s="1028"/>
    </row>
    <row r="119" spans="1:130" s="226" customFormat="1" ht="26.25" customHeight="1">
      <c r="A119" s="1120" t="s">
        <v>397</v>
      </c>
      <c r="B119" s="1011"/>
      <c r="C119" s="993" t="s">
        <v>398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240</v>
      </c>
      <c r="AB119" s="964"/>
      <c r="AC119" s="964"/>
      <c r="AD119" s="964"/>
      <c r="AE119" s="965"/>
      <c r="AF119" s="966" t="s">
        <v>240</v>
      </c>
      <c r="AG119" s="964"/>
      <c r="AH119" s="964"/>
      <c r="AI119" s="964"/>
      <c r="AJ119" s="965"/>
      <c r="AK119" s="966" t="s">
        <v>240</v>
      </c>
      <c r="AL119" s="964"/>
      <c r="AM119" s="964"/>
      <c r="AN119" s="964"/>
      <c r="AO119" s="965"/>
      <c r="AP119" s="967" t="s">
        <v>240</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423</v>
      </c>
      <c r="BP119" s="1069"/>
      <c r="BQ119" s="1063">
        <v>15309608</v>
      </c>
      <c r="BR119" s="1064"/>
      <c r="BS119" s="1064"/>
      <c r="BT119" s="1064"/>
      <c r="BU119" s="1064"/>
      <c r="BV119" s="1064">
        <v>14603929</v>
      </c>
      <c r="BW119" s="1064"/>
      <c r="BX119" s="1064"/>
      <c r="BY119" s="1064"/>
      <c r="BZ119" s="1064"/>
      <c r="CA119" s="1064">
        <v>13909487</v>
      </c>
      <c r="CB119" s="1064"/>
      <c r="CC119" s="1064"/>
      <c r="CD119" s="1064"/>
      <c r="CE119" s="1064"/>
      <c r="CF119" s="1065"/>
      <c r="CG119" s="1066"/>
      <c r="CH119" s="1066"/>
      <c r="CI119" s="1066"/>
      <c r="CJ119" s="1067"/>
      <c r="CK119" s="1014"/>
      <c r="CL119" s="1015"/>
      <c r="CM119" s="1037" t="s">
        <v>424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4688</v>
      </c>
      <c r="DH119" s="1050"/>
      <c r="DI119" s="1050"/>
      <c r="DJ119" s="1050"/>
      <c r="DK119" s="1051"/>
      <c r="DL119" s="1049">
        <v>4645</v>
      </c>
      <c r="DM119" s="1050"/>
      <c r="DN119" s="1050"/>
      <c r="DO119" s="1050"/>
      <c r="DP119" s="1051"/>
      <c r="DQ119" s="1049">
        <v>4624</v>
      </c>
      <c r="DR119" s="1050"/>
      <c r="DS119" s="1050"/>
      <c r="DT119" s="1050"/>
      <c r="DU119" s="1051"/>
      <c r="DV119" s="1052">
        <v>0.1</v>
      </c>
      <c r="DW119" s="1053"/>
      <c r="DX119" s="1053"/>
      <c r="DY119" s="1053"/>
      <c r="DZ119" s="1054"/>
    </row>
    <row r="120" spans="1:130" s="226" customFormat="1" ht="26.25" customHeight="1">
      <c r="A120" s="1121"/>
      <c r="B120" s="1013"/>
      <c r="C120" s="986" t="s">
        <v>401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240</v>
      </c>
      <c r="AB120" s="1023"/>
      <c r="AC120" s="1023"/>
      <c r="AD120" s="1023"/>
      <c r="AE120" s="1024"/>
      <c r="AF120" s="1025" t="s">
        <v>240</v>
      </c>
      <c r="AG120" s="1023"/>
      <c r="AH120" s="1023"/>
      <c r="AI120" s="1023"/>
      <c r="AJ120" s="1024"/>
      <c r="AK120" s="1025" t="s">
        <v>240</v>
      </c>
      <c r="AL120" s="1023"/>
      <c r="AM120" s="1023"/>
      <c r="AN120" s="1023"/>
      <c r="AO120" s="1024"/>
      <c r="AP120" s="1026" t="s">
        <v>240</v>
      </c>
      <c r="AQ120" s="1027"/>
      <c r="AR120" s="1027"/>
      <c r="AS120" s="1027"/>
      <c r="AT120" s="1028"/>
      <c r="AU120" s="1055" t="s">
        <v>425</v>
      </c>
      <c r="AV120" s="1056"/>
      <c r="AW120" s="1056"/>
      <c r="AX120" s="1056"/>
      <c r="AY120" s="1057"/>
      <c r="AZ120" s="993" t="s">
        <v>426</v>
      </c>
      <c r="BA120" s="961"/>
      <c r="BB120" s="961"/>
      <c r="BC120" s="961"/>
      <c r="BD120" s="961"/>
      <c r="BE120" s="961"/>
      <c r="BF120" s="961"/>
      <c r="BG120" s="961"/>
      <c r="BH120" s="961"/>
      <c r="BI120" s="961"/>
      <c r="BJ120" s="961"/>
      <c r="BK120" s="961"/>
      <c r="BL120" s="961"/>
      <c r="BM120" s="961"/>
      <c r="BN120" s="961"/>
      <c r="BO120" s="961"/>
      <c r="BP120" s="962"/>
      <c r="BQ120" s="994">
        <v>2703956</v>
      </c>
      <c r="BR120" s="995"/>
      <c r="BS120" s="995"/>
      <c r="BT120" s="995"/>
      <c r="BU120" s="995"/>
      <c r="BV120" s="995">
        <v>2731586</v>
      </c>
      <c r="BW120" s="995"/>
      <c r="BX120" s="995"/>
      <c r="BY120" s="995"/>
      <c r="BZ120" s="995"/>
      <c r="CA120" s="995">
        <v>3419297</v>
      </c>
      <c r="CB120" s="995"/>
      <c r="CC120" s="995"/>
      <c r="CD120" s="995"/>
      <c r="CE120" s="995"/>
      <c r="CF120" s="1008">
        <v>52.4</v>
      </c>
      <c r="CG120" s="1009"/>
      <c r="CH120" s="1009"/>
      <c r="CI120" s="1009"/>
      <c r="CJ120" s="1009"/>
      <c r="CK120" s="1070" t="s">
        <v>427</v>
      </c>
      <c r="CL120" s="1071"/>
      <c r="CM120" s="1071"/>
      <c r="CN120" s="1071"/>
      <c r="CO120" s="1072"/>
      <c r="CP120" s="1078" t="s">
        <v>373</v>
      </c>
      <c r="CQ120" s="1079"/>
      <c r="CR120" s="1079"/>
      <c r="CS120" s="1079"/>
      <c r="CT120" s="1079"/>
      <c r="CU120" s="1079"/>
      <c r="CV120" s="1079"/>
      <c r="CW120" s="1079"/>
      <c r="CX120" s="1079"/>
      <c r="CY120" s="1079"/>
      <c r="CZ120" s="1079"/>
      <c r="DA120" s="1079"/>
      <c r="DB120" s="1079"/>
      <c r="DC120" s="1079"/>
      <c r="DD120" s="1079"/>
      <c r="DE120" s="1079"/>
      <c r="DF120" s="1080"/>
      <c r="DG120" s="994">
        <v>2879457</v>
      </c>
      <c r="DH120" s="995"/>
      <c r="DI120" s="995"/>
      <c r="DJ120" s="995"/>
      <c r="DK120" s="995"/>
      <c r="DL120" s="995">
        <v>2601723</v>
      </c>
      <c r="DM120" s="995"/>
      <c r="DN120" s="995"/>
      <c r="DO120" s="995"/>
      <c r="DP120" s="995"/>
      <c r="DQ120" s="995">
        <v>2282273</v>
      </c>
      <c r="DR120" s="995"/>
      <c r="DS120" s="995"/>
      <c r="DT120" s="995"/>
      <c r="DU120" s="995"/>
      <c r="DV120" s="996">
        <v>35</v>
      </c>
      <c r="DW120" s="996"/>
      <c r="DX120" s="996"/>
      <c r="DY120" s="996"/>
      <c r="DZ120" s="997"/>
    </row>
    <row r="121" spans="1:130" s="226" customFormat="1" ht="26.25" customHeight="1">
      <c r="A121" s="1121"/>
      <c r="B121" s="1013"/>
      <c r="C121" s="1038" t="s">
        <v>428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240</v>
      </c>
      <c r="AB121" s="1023"/>
      <c r="AC121" s="1023"/>
      <c r="AD121" s="1023"/>
      <c r="AE121" s="1024"/>
      <c r="AF121" s="1025" t="s">
        <v>240</v>
      </c>
      <c r="AG121" s="1023"/>
      <c r="AH121" s="1023"/>
      <c r="AI121" s="1023"/>
      <c r="AJ121" s="1024"/>
      <c r="AK121" s="1025" t="s">
        <v>240</v>
      </c>
      <c r="AL121" s="1023"/>
      <c r="AM121" s="1023"/>
      <c r="AN121" s="1023"/>
      <c r="AO121" s="1024"/>
      <c r="AP121" s="1026" t="s">
        <v>240</v>
      </c>
      <c r="AQ121" s="1027"/>
      <c r="AR121" s="1027"/>
      <c r="AS121" s="1027"/>
      <c r="AT121" s="1028"/>
      <c r="AU121" s="1058"/>
      <c r="AV121" s="1059"/>
      <c r="AW121" s="1059"/>
      <c r="AX121" s="1059"/>
      <c r="AY121" s="1060"/>
      <c r="AZ121" s="986" t="s">
        <v>429</v>
      </c>
      <c r="BA121" s="987"/>
      <c r="BB121" s="987"/>
      <c r="BC121" s="987"/>
      <c r="BD121" s="987"/>
      <c r="BE121" s="987"/>
      <c r="BF121" s="987"/>
      <c r="BG121" s="987"/>
      <c r="BH121" s="987"/>
      <c r="BI121" s="987"/>
      <c r="BJ121" s="987"/>
      <c r="BK121" s="987"/>
      <c r="BL121" s="987"/>
      <c r="BM121" s="987"/>
      <c r="BN121" s="987"/>
      <c r="BO121" s="987"/>
      <c r="BP121" s="988"/>
      <c r="BQ121" s="989">
        <v>513433</v>
      </c>
      <c r="BR121" s="990"/>
      <c r="BS121" s="990"/>
      <c r="BT121" s="990"/>
      <c r="BU121" s="990"/>
      <c r="BV121" s="990">
        <v>469877</v>
      </c>
      <c r="BW121" s="990"/>
      <c r="BX121" s="990"/>
      <c r="BY121" s="990"/>
      <c r="BZ121" s="990"/>
      <c r="CA121" s="990">
        <v>424847</v>
      </c>
      <c r="CB121" s="990"/>
      <c r="CC121" s="990"/>
      <c r="CD121" s="990"/>
      <c r="CE121" s="990"/>
      <c r="CF121" s="984">
        <v>6.5</v>
      </c>
      <c r="CG121" s="985"/>
      <c r="CH121" s="985"/>
      <c r="CI121" s="985"/>
      <c r="CJ121" s="985"/>
      <c r="CK121" s="1073"/>
      <c r="CL121" s="1074"/>
      <c r="CM121" s="1074"/>
      <c r="CN121" s="1074"/>
      <c r="CO121" s="1075"/>
      <c r="CP121" s="1083" t="s">
        <v>370</v>
      </c>
      <c r="CQ121" s="1084"/>
      <c r="CR121" s="1084"/>
      <c r="CS121" s="1084"/>
      <c r="CT121" s="1084"/>
      <c r="CU121" s="1084"/>
      <c r="CV121" s="1084"/>
      <c r="CW121" s="1084"/>
      <c r="CX121" s="1084"/>
      <c r="CY121" s="1084"/>
      <c r="CZ121" s="1084"/>
      <c r="DA121" s="1084"/>
      <c r="DB121" s="1084"/>
      <c r="DC121" s="1084"/>
      <c r="DD121" s="1084"/>
      <c r="DE121" s="1084"/>
      <c r="DF121" s="1085"/>
      <c r="DG121" s="989">
        <v>60267</v>
      </c>
      <c r="DH121" s="990"/>
      <c r="DI121" s="990"/>
      <c r="DJ121" s="990"/>
      <c r="DK121" s="990"/>
      <c r="DL121" s="990">
        <v>57445</v>
      </c>
      <c r="DM121" s="990"/>
      <c r="DN121" s="990"/>
      <c r="DO121" s="990"/>
      <c r="DP121" s="990"/>
      <c r="DQ121" s="990">
        <v>56017</v>
      </c>
      <c r="DR121" s="990"/>
      <c r="DS121" s="990"/>
      <c r="DT121" s="990"/>
      <c r="DU121" s="990"/>
      <c r="DV121" s="991">
        <v>0.9</v>
      </c>
      <c r="DW121" s="991"/>
      <c r="DX121" s="991"/>
      <c r="DY121" s="991"/>
      <c r="DZ121" s="992"/>
    </row>
    <row r="122" spans="1:130" s="226" customFormat="1" ht="26.25" customHeight="1">
      <c r="A122" s="1121"/>
      <c r="B122" s="1013"/>
      <c r="C122" s="986" t="s">
        <v>411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240</v>
      </c>
      <c r="AB122" s="1023"/>
      <c r="AC122" s="1023"/>
      <c r="AD122" s="1023"/>
      <c r="AE122" s="1024"/>
      <c r="AF122" s="1025" t="s">
        <v>240</v>
      </c>
      <c r="AG122" s="1023"/>
      <c r="AH122" s="1023"/>
      <c r="AI122" s="1023"/>
      <c r="AJ122" s="1024"/>
      <c r="AK122" s="1025" t="s">
        <v>240</v>
      </c>
      <c r="AL122" s="1023"/>
      <c r="AM122" s="1023"/>
      <c r="AN122" s="1023"/>
      <c r="AO122" s="1024"/>
      <c r="AP122" s="1026" t="s">
        <v>240</v>
      </c>
      <c r="AQ122" s="1027"/>
      <c r="AR122" s="1027"/>
      <c r="AS122" s="1027"/>
      <c r="AT122" s="1028"/>
      <c r="AU122" s="1058"/>
      <c r="AV122" s="1059"/>
      <c r="AW122" s="1059"/>
      <c r="AX122" s="1059"/>
      <c r="AY122" s="1060"/>
      <c r="AZ122" s="1037" t="s">
        <v>430</v>
      </c>
      <c r="BA122" s="1029"/>
      <c r="BB122" s="1029"/>
      <c r="BC122" s="1029"/>
      <c r="BD122" s="1029"/>
      <c r="BE122" s="1029"/>
      <c r="BF122" s="1029"/>
      <c r="BG122" s="1029"/>
      <c r="BH122" s="1029"/>
      <c r="BI122" s="1029"/>
      <c r="BJ122" s="1029"/>
      <c r="BK122" s="1029"/>
      <c r="BL122" s="1029"/>
      <c r="BM122" s="1029"/>
      <c r="BN122" s="1029"/>
      <c r="BO122" s="1029"/>
      <c r="BP122" s="1030"/>
      <c r="BQ122" s="1063">
        <v>9091342</v>
      </c>
      <c r="BR122" s="1064"/>
      <c r="BS122" s="1064"/>
      <c r="BT122" s="1064"/>
      <c r="BU122" s="1064"/>
      <c r="BV122" s="1064">
        <v>9144280</v>
      </c>
      <c r="BW122" s="1064"/>
      <c r="BX122" s="1064"/>
      <c r="BY122" s="1064"/>
      <c r="BZ122" s="1064"/>
      <c r="CA122" s="1064">
        <v>8713972</v>
      </c>
      <c r="CB122" s="1064"/>
      <c r="CC122" s="1064"/>
      <c r="CD122" s="1064"/>
      <c r="CE122" s="1064"/>
      <c r="CF122" s="1081">
        <v>133.4</v>
      </c>
      <c r="CG122" s="1082"/>
      <c r="CH122" s="1082"/>
      <c r="CI122" s="1082"/>
      <c r="CJ122" s="1082"/>
      <c r="CK122" s="1073"/>
      <c r="CL122" s="1074"/>
      <c r="CM122" s="1074"/>
      <c r="CN122" s="1074"/>
      <c r="CO122" s="1075"/>
      <c r="CP122" s="1083" t="s">
        <v>374</v>
      </c>
      <c r="CQ122" s="1084"/>
      <c r="CR122" s="1084"/>
      <c r="CS122" s="1084"/>
      <c r="CT122" s="1084"/>
      <c r="CU122" s="1084"/>
      <c r="CV122" s="1084"/>
      <c r="CW122" s="1084"/>
      <c r="CX122" s="1084"/>
      <c r="CY122" s="1084"/>
      <c r="CZ122" s="1084"/>
      <c r="DA122" s="1084"/>
      <c r="DB122" s="1084"/>
      <c r="DC122" s="1084"/>
      <c r="DD122" s="1084"/>
      <c r="DE122" s="1084"/>
      <c r="DF122" s="1085"/>
      <c r="DG122" s="989" t="s">
        <v>240</v>
      </c>
      <c r="DH122" s="990"/>
      <c r="DI122" s="990"/>
      <c r="DJ122" s="990"/>
      <c r="DK122" s="990"/>
      <c r="DL122" s="990" t="s">
        <v>240</v>
      </c>
      <c r="DM122" s="990"/>
      <c r="DN122" s="990"/>
      <c r="DO122" s="990"/>
      <c r="DP122" s="990"/>
      <c r="DQ122" s="990" t="s">
        <v>240</v>
      </c>
      <c r="DR122" s="990"/>
      <c r="DS122" s="990"/>
      <c r="DT122" s="990"/>
      <c r="DU122" s="990"/>
      <c r="DV122" s="991" t="s">
        <v>240</v>
      </c>
      <c r="DW122" s="991"/>
      <c r="DX122" s="991"/>
      <c r="DY122" s="991"/>
      <c r="DZ122" s="992"/>
    </row>
    <row r="123" spans="1:130" s="226" customFormat="1" ht="26.25" customHeight="1">
      <c r="A123" s="1121"/>
      <c r="B123" s="1013"/>
      <c r="C123" s="986" t="s">
        <v>417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240</v>
      </c>
      <c r="AB123" s="1023"/>
      <c r="AC123" s="1023"/>
      <c r="AD123" s="1023"/>
      <c r="AE123" s="1024"/>
      <c r="AF123" s="1025" t="s">
        <v>240</v>
      </c>
      <c r="AG123" s="1023"/>
      <c r="AH123" s="1023"/>
      <c r="AI123" s="1023"/>
      <c r="AJ123" s="1024"/>
      <c r="AK123" s="1025" t="s">
        <v>240</v>
      </c>
      <c r="AL123" s="1023"/>
      <c r="AM123" s="1023"/>
      <c r="AN123" s="1023"/>
      <c r="AO123" s="1024"/>
      <c r="AP123" s="1026" t="s">
        <v>240</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431</v>
      </c>
      <c r="BP123" s="1069"/>
      <c r="BQ123" s="1127">
        <v>12308731</v>
      </c>
      <c r="BR123" s="1128"/>
      <c r="BS123" s="1128"/>
      <c r="BT123" s="1128"/>
      <c r="BU123" s="1128"/>
      <c r="BV123" s="1128">
        <v>12345743</v>
      </c>
      <c r="BW123" s="1128"/>
      <c r="BX123" s="1128"/>
      <c r="BY123" s="1128"/>
      <c r="BZ123" s="1128"/>
      <c r="CA123" s="1128">
        <v>12558116</v>
      </c>
      <c r="CB123" s="1128"/>
      <c r="CC123" s="1128"/>
      <c r="CD123" s="1128"/>
      <c r="CE123" s="1128"/>
      <c r="CF123" s="1065"/>
      <c r="CG123" s="1066"/>
      <c r="CH123" s="1066"/>
      <c r="CI123" s="1066"/>
      <c r="CJ123" s="1067"/>
      <c r="CK123" s="1073"/>
      <c r="CL123" s="1074"/>
      <c r="CM123" s="1074"/>
      <c r="CN123" s="1074"/>
      <c r="CO123" s="1075"/>
      <c r="CP123" s="1083" t="s">
        <v>372</v>
      </c>
      <c r="CQ123" s="1084"/>
      <c r="CR123" s="1084"/>
      <c r="CS123" s="1084"/>
      <c r="CT123" s="1084"/>
      <c r="CU123" s="1084"/>
      <c r="CV123" s="1084"/>
      <c r="CW123" s="1084"/>
      <c r="CX123" s="1084"/>
      <c r="CY123" s="1084"/>
      <c r="CZ123" s="1084"/>
      <c r="DA123" s="1084"/>
      <c r="DB123" s="1084"/>
      <c r="DC123" s="1084"/>
      <c r="DD123" s="1084"/>
      <c r="DE123" s="1084"/>
      <c r="DF123" s="1085"/>
      <c r="DG123" s="1022" t="s">
        <v>240</v>
      </c>
      <c r="DH123" s="1023"/>
      <c r="DI123" s="1023"/>
      <c r="DJ123" s="1023"/>
      <c r="DK123" s="1024"/>
      <c r="DL123" s="1025" t="s">
        <v>240</v>
      </c>
      <c r="DM123" s="1023"/>
      <c r="DN123" s="1023"/>
      <c r="DO123" s="1023"/>
      <c r="DP123" s="1024"/>
      <c r="DQ123" s="1025" t="s">
        <v>240</v>
      </c>
      <c r="DR123" s="1023"/>
      <c r="DS123" s="1023"/>
      <c r="DT123" s="1023"/>
      <c r="DU123" s="1024"/>
      <c r="DV123" s="1026" t="s">
        <v>240</v>
      </c>
      <c r="DW123" s="1027"/>
      <c r="DX123" s="1027"/>
      <c r="DY123" s="1027"/>
      <c r="DZ123" s="1028"/>
    </row>
    <row r="124" spans="1:130" s="226" customFormat="1" ht="26.25" customHeight="1" thickBot="1">
      <c r="A124" s="1121"/>
      <c r="B124" s="1013"/>
      <c r="C124" s="986" t="s">
        <v>420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240</v>
      </c>
      <c r="AB124" s="1023"/>
      <c r="AC124" s="1023"/>
      <c r="AD124" s="1023"/>
      <c r="AE124" s="1024"/>
      <c r="AF124" s="1025" t="s">
        <v>240</v>
      </c>
      <c r="AG124" s="1023"/>
      <c r="AH124" s="1023"/>
      <c r="AI124" s="1023"/>
      <c r="AJ124" s="1024"/>
      <c r="AK124" s="1025" t="s">
        <v>240</v>
      </c>
      <c r="AL124" s="1023"/>
      <c r="AM124" s="1023"/>
      <c r="AN124" s="1023"/>
      <c r="AO124" s="1024"/>
      <c r="AP124" s="1026" t="s">
        <v>240</v>
      </c>
      <c r="AQ124" s="1027"/>
      <c r="AR124" s="1027"/>
      <c r="AS124" s="1027"/>
      <c r="AT124" s="1028"/>
      <c r="AU124" s="1123" t="s">
        <v>432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50.4</v>
      </c>
      <c r="BR124" s="1091"/>
      <c r="BS124" s="1091"/>
      <c r="BT124" s="1091"/>
      <c r="BU124" s="1091"/>
      <c r="BV124" s="1091">
        <v>36.200000000000003</v>
      </c>
      <c r="BW124" s="1091"/>
      <c r="BX124" s="1091"/>
      <c r="BY124" s="1091"/>
      <c r="BZ124" s="1091"/>
      <c r="CA124" s="1091">
        <v>20.6</v>
      </c>
      <c r="CB124" s="1091"/>
      <c r="CC124" s="1091"/>
      <c r="CD124" s="1091"/>
      <c r="CE124" s="1091"/>
      <c r="CF124" s="1092"/>
      <c r="CG124" s="1093"/>
      <c r="CH124" s="1093"/>
      <c r="CI124" s="1093"/>
      <c r="CJ124" s="1094"/>
      <c r="CK124" s="1076"/>
      <c r="CL124" s="1076"/>
      <c r="CM124" s="1076"/>
      <c r="CN124" s="1076"/>
      <c r="CO124" s="1077"/>
      <c r="CP124" s="1083" t="s">
        <v>433</v>
      </c>
      <c r="CQ124" s="1084"/>
      <c r="CR124" s="1084"/>
      <c r="CS124" s="1084"/>
      <c r="CT124" s="1084"/>
      <c r="CU124" s="1084"/>
      <c r="CV124" s="1084"/>
      <c r="CW124" s="1084"/>
      <c r="CX124" s="1084"/>
      <c r="CY124" s="1084"/>
      <c r="CZ124" s="1084"/>
      <c r="DA124" s="1084"/>
      <c r="DB124" s="1084"/>
      <c r="DC124" s="1084"/>
      <c r="DD124" s="1084"/>
      <c r="DE124" s="1084"/>
      <c r="DF124" s="1085"/>
      <c r="DG124" s="1068" t="s">
        <v>240</v>
      </c>
      <c r="DH124" s="1050"/>
      <c r="DI124" s="1050"/>
      <c r="DJ124" s="1050"/>
      <c r="DK124" s="1051"/>
      <c r="DL124" s="1049" t="s">
        <v>240</v>
      </c>
      <c r="DM124" s="1050"/>
      <c r="DN124" s="1050"/>
      <c r="DO124" s="1050"/>
      <c r="DP124" s="1051"/>
      <c r="DQ124" s="1049" t="s">
        <v>240</v>
      </c>
      <c r="DR124" s="1050"/>
      <c r="DS124" s="1050"/>
      <c r="DT124" s="1050"/>
      <c r="DU124" s="1051"/>
      <c r="DV124" s="1052" t="s">
        <v>240</v>
      </c>
      <c r="DW124" s="1053"/>
      <c r="DX124" s="1053"/>
      <c r="DY124" s="1053"/>
      <c r="DZ124" s="1054"/>
    </row>
    <row r="125" spans="1:130" s="226" customFormat="1" ht="26.25" customHeight="1">
      <c r="A125" s="1121"/>
      <c r="B125" s="1013"/>
      <c r="C125" s="986" t="s">
        <v>422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240</v>
      </c>
      <c r="AB125" s="1023"/>
      <c r="AC125" s="1023"/>
      <c r="AD125" s="1023"/>
      <c r="AE125" s="1024"/>
      <c r="AF125" s="1025" t="s">
        <v>240</v>
      </c>
      <c r="AG125" s="1023"/>
      <c r="AH125" s="1023"/>
      <c r="AI125" s="1023"/>
      <c r="AJ125" s="1024"/>
      <c r="AK125" s="1025" t="s">
        <v>240</v>
      </c>
      <c r="AL125" s="1023"/>
      <c r="AM125" s="1023"/>
      <c r="AN125" s="1023"/>
      <c r="AO125" s="1024"/>
      <c r="AP125" s="1026" t="s">
        <v>240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434</v>
      </c>
      <c r="CL125" s="1071"/>
      <c r="CM125" s="1071"/>
      <c r="CN125" s="1071"/>
      <c r="CO125" s="1072"/>
      <c r="CP125" s="993" t="s">
        <v>435</v>
      </c>
      <c r="CQ125" s="961"/>
      <c r="CR125" s="961"/>
      <c r="CS125" s="961"/>
      <c r="CT125" s="961"/>
      <c r="CU125" s="961"/>
      <c r="CV125" s="961"/>
      <c r="CW125" s="961"/>
      <c r="CX125" s="961"/>
      <c r="CY125" s="961"/>
      <c r="CZ125" s="961"/>
      <c r="DA125" s="961"/>
      <c r="DB125" s="961"/>
      <c r="DC125" s="961"/>
      <c r="DD125" s="961"/>
      <c r="DE125" s="961"/>
      <c r="DF125" s="962"/>
      <c r="DG125" s="994" t="s">
        <v>240</v>
      </c>
      <c r="DH125" s="995"/>
      <c r="DI125" s="995"/>
      <c r="DJ125" s="995"/>
      <c r="DK125" s="995"/>
      <c r="DL125" s="995" t="s">
        <v>240</v>
      </c>
      <c r="DM125" s="995"/>
      <c r="DN125" s="995"/>
      <c r="DO125" s="995"/>
      <c r="DP125" s="995"/>
      <c r="DQ125" s="995" t="s">
        <v>240</v>
      </c>
      <c r="DR125" s="995"/>
      <c r="DS125" s="995"/>
      <c r="DT125" s="995"/>
      <c r="DU125" s="995"/>
      <c r="DV125" s="996" t="s">
        <v>240</v>
      </c>
      <c r="DW125" s="996"/>
      <c r="DX125" s="996"/>
      <c r="DY125" s="996"/>
      <c r="DZ125" s="997"/>
    </row>
    <row r="126" spans="1:130" s="226" customFormat="1" ht="26.25" customHeight="1" thickBot="1">
      <c r="A126" s="1121"/>
      <c r="B126" s="1013"/>
      <c r="C126" s="986" t="s">
        <v>424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240</v>
      </c>
      <c r="AB126" s="1023"/>
      <c r="AC126" s="1023"/>
      <c r="AD126" s="1023"/>
      <c r="AE126" s="1024"/>
      <c r="AF126" s="1025" t="s">
        <v>240</v>
      </c>
      <c r="AG126" s="1023"/>
      <c r="AH126" s="1023"/>
      <c r="AI126" s="1023"/>
      <c r="AJ126" s="1024"/>
      <c r="AK126" s="1025" t="s">
        <v>240</v>
      </c>
      <c r="AL126" s="1023"/>
      <c r="AM126" s="1023"/>
      <c r="AN126" s="1023"/>
      <c r="AO126" s="1024"/>
      <c r="AP126" s="1026" t="s">
        <v>240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436</v>
      </c>
      <c r="CQ126" s="987"/>
      <c r="CR126" s="987"/>
      <c r="CS126" s="987"/>
      <c r="CT126" s="987"/>
      <c r="CU126" s="987"/>
      <c r="CV126" s="987"/>
      <c r="CW126" s="987"/>
      <c r="CX126" s="987"/>
      <c r="CY126" s="987"/>
      <c r="CZ126" s="987"/>
      <c r="DA126" s="987"/>
      <c r="DB126" s="987"/>
      <c r="DC126" s="987"/>
      <c r="DD126" s="987"/>
      <c r="DE126" s="987"/>
      <c r="DF126" s="988"/>
      <c r="DG126" s="989" t="s">
        <v>240</v>
      </c>
      <c r="DH126" s="990"/>
      <c r="DI126" s="990"/>
      <c r="DJ126" s="990"/>
      <c r="DK126" s="990"/>
      <c r="DL126" s="990" t="s">
        <v>240</v>
      </c>
      <c r="DM126" s="990"/>
      <c r="DN126" s="990"/>
      <c r="DO126" s="990"/>
      <c r="DP126" s="990"/>
      <c r="DQ126" s="990" t="s">
        <v>240</v>
      </c>
      <c r="DR126" s="990"/>
      <c r="DS126" s="990"/>
      <c r="DT126" s="990"/>
      <c r="DU126" s="990"/>
      <c r="DV126" s="991" t="s">
        <v>240</v>
      </c>
      <c r="DW126" s="991"/>
      <c r="DX126" s="991"/>
      <c r="DY126" s="991"/>
      <c r="DZ126" s="992"/>
    </row>
    <row r="127" spans="1:130" s="226" customFormat="1" ht="26.25" customHeight="1">
      <c r="A127" s="1122"/>
      <c r="B127" s="1015"/>
      <c r="C127" s="1037" t="s">
        <v>437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89657</v>
      </c>
      <c r="AB127" s="1023"/>
      <c r="AC127" s="1023"/>
      <c r="AD127" s="1023"/>
      <c r="AE127" s="1024"/>
      <c r="AF127" s="1025">
        <v>83992</v>
      </c>
      <c r="AG127" s="1023"/>
      <c r="AH127" s="1023"/>
      <c r="AI127" s="1023"/>
      <c r="AJ127" s="1024"/>
      <c r="AK127" s="1025">
        <v>72196</v>
      </c>
      <c r="AL127" s="1023"/>
      <c r="AM127" s="1023"/>
      <c r="AN127" s="1023"/>
      <c r="AO127" s="1024"/>
      <c r="AP127" s="1026">
        <v>1.1000000000000001</v>
      </c>
      <c r="AQ127" s="1027"/>
      <c r="AR127" s="1027"/>
      <c r="AS127" s="1027"/>
      <c r="AT127" s="1028"/>
      <c r="AU127" s="228"/>
      <c r="AV127" s="228"/>
      <c r="AW127" s="228"/>
      <c r="AX127" s="1095" t="s">
        <v>438</v>
      </c>
      <c r="AY127" s="1096"/>
      <c r="AZ127" s="1096"/>
      <c r="BA127" s="1096"/>
      <c r="BB127" s="1096"/>
      <c r="BC127" s="1096"/>
      <c r="BD127" s="1096"/>
      <c r="BE127" s="1097"/>
      <c r="BF127" s="1098" t="s">
        <v>439</v>
      </c>
      <c r="BG127" s="1096"/>
      <c r="BH127" s="1096"/>
      <c r="BI127" s="1096"/>
      <c r="BJ127" s="1096"/>
      <c r="BK127" s="1096"/>
      <c r="BL127" s="1097"/>
      <c r="BM127" s="1098" t="s">
        <v>440</v>
      </c>
      <c r="BN127" s="1096"/>
      <c r="BO127" s="1096"/>
      <c r="BP127" s="1096"/>
      <c r="BQ127" s="1096"/>
      <c r="BR127" s="1096"/>
      <c r="BS127" s="1097"/>
      <c r="BT127" s="1098" t="s">
        <v>441</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442</v>
      </c>
      <c r="CQ127" s="987"/>
      <c r="CR127" s="987"/>
      <c r="CS127" s="987"/>
      <c r="CT127" s="987"/>
      <c r="CU127" s="987"/>
      <c r="CV127" s="987"/>
      <c r="CW127" s="987"/>
      <c r="CX127" s="987"/>
      <c r="CY127" s="987"/>
      <c r="CZ127" s="987"/>
      <c r="DA127" s="987"/>
      <c r="DB127" s="987"/>
      <c r="DC127" s="987"/>
      <c r="DD127" s="987"/>
      <c r="DE127" s="987"/>
      <c r="DF127" s="988"/>
      <c r="DG127" s="989" t="s">
        <v>240</v>
      </c>
      <c r="DH127" s="990"/>
      <c r="DI127" s="990"/>
      <c r="DJ127" s="990"/>
      <c r="DK127" s="990"/>
      <c r="DL127" s="990" t="s">
        <v>240</v>
      </c>
      <c r="DM127" s="990"/>
      <c r="DN127" s="990"/>
      <c r="DO127" s="990"/>
      <c r="DP127" s="990"/>
      <c r="DQ127" s="990" t="s">
        <v>240</v>
      </c>
      <c r="DR127" s="990"/>
      <c r="DS127" s="990"/>
      <c r="DT127" s="990"/>
      <c r="DU127" s="990"/>
      <c r="DV127" s="991" t="s">
        <v>240</v>
      </c>
      <c r="DW127" s="991"/>
      <c r="DX127" s="991"/>
      <c r="DY127" s="991"/>
      <c r="DZ127" s="992"/>
    </row>
    <row r="128" spans="1:130" s="226" customFormat="1" ht="26.25" customHeight="1" thickBot="1">
      <c r="A128" s="1105" t="s">
        <v>443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444</v>
      </c>
      <c r="X128" s="1107"/>
      <c r="Y128" s="1107"/>
      <c r="Z128" s="1108"/>
      <c r="AA128" s="1109">
        <v>72093</v>
      </c>
      <c r="AB128" s="1110"/>
      <c r="AC128" s="1110"/>
      <c r="AD128" s="1110"/>
      <c r="AE128" s="1111"/>
      <c r="AF128" s="1112">
        <v>54106</v>
      </c>
      <c r="AG128" s="1110"/>
      <c r="AH128" s="1110"/>
      <c r="AI128" s="1110"/>
      <c r="AJ128" s="1111"/>
      <c r="AK128" s="1112">
        <v>54066</v>
      </c>
      <c r="AL128" s="1110"/>
      <c r="AM128" s="1110"/>
      <c r="AN128" s="1110"/>
      <c r="AO128" s="1111"/>
      <c r="AP128" s="1113"/>
      <c r="AQ128" s="1114"/>
      <c r="AR128" s="1114"/>
      <c r="AS128" s="1114"/>
      <c r="AT128" s="1115"/>
      <c r="AU128" s="228"/>
      <c r="AV128" s="228"/>
      <c r="AW128" s="228"/>
      <c r="AX128" s="960" t="s">
        <v>445</v>
      </c>
      <c r="AY128" s="961"/>
      <c r="AZ128" s="961"/>
      <c r="BA128" s="961"/>
      <c r="BB128" s="961"/>
      <c r="BC128" s="961"/>
      <c r="BD128" s="961"/>
      <c r="BE128" s="962"/>
      <c r="BF128" s="1116" t="s">
        <v>240</v>
      </c>
      <c r="BG128" s="1117"/>
      <c r="BH128" s="1117"/>
      <c r="BI128" s="1117"/>
      <c r="BJ128" s="1117"/>
      <c r="BK128" s="1117"/>
      <c r="BL128" s="1118"/>
      <c r="BM128" s="1116">
        <v>13.92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446</v>
      </c>
      <c r="CQ128" s="790"/>
      <c r="CR128" s="790"/>
      <c r="CS128" s="790"/>
      <c r="CT128" s="790"/>
      <c r="CU128" s="790"/>
      <c r="CV128" s="790"/>
      <c r="CW128" s="790"/>
      <c r="CX128" s="790"/>
      <c r="CY128" s="790"/>
      <c r="CZ128" s="790"/>
      <c r="DA128" s="790"/>
      <c r="DB128" s="790"/>
      <c r="DC128" s="790"/>
      <c r="DD128" s="790"/>
      <c r="DE128" s="790"/>
      <c r="DF128" s="1100"/>
      <c r="DG128" s="1101" t="s">
        <v>240</v>
      </c>
      <c r="DH128" s="1102"/>
      <c r="DI128" s="1102"/>
      <c r="DJ128" s="1102"/>
      <c r="DK128" s="1102"/>
      <c r="DL128" s="1102" t="s">
        <v>240</v>
      </c>
      <c r="DM128" s="1102"/>
      <c r="DN128" s="1102"/>
      <c r="DO128" s="1102"/>
      <c r="DP128" s="1102"/>
      <c r="DQ128" s="1102" t="s">
        <v>240</v>
      </c>
      <c r="DR128" s="1102"/>
      <c r="DS128" s="1102"/>
      <c r="DT128" s="1102"/>
      <c r="DU128" s="1102"/>
      <c r="DV128" s="1103" t="s">
        <v>240</v>
      </c>
      <c r="DW128" s="1103"/>
      <c r="DX128" s="1103"/>
      <c r="DY128" s="1103"/>
      <c r="DZ128" s="1104"/>
    </row>
    <row r="129" spans="1:131" s="226" customFormat="1" ht="26.25" customHeight="1">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447</v>
      </c>
      <c r="X129" s="1135"/>
      <c r="Y129" s="1135"/>
      <c r="Z129" s="1136"/>
      <c r="AA129" s="1022">
        <v>6850340</v>
      </c>
      <c r="AB129" s="1023"/>
      <c r="AC129" s="1023"/>
      <c r="AD129" s="1023"/>
      <c r="AE129" s="1024"/>
      <c r="AF129" s="1025">
        <v>7126818</v>
      </c>
      <c r="AG129" s="1023"/>
      <c r="AH129" s="1023"/>
      <c r="AI129" s="1023"/>
      <c r="AJ129" s="1024"/>
      <c r="AK129" s="1025">
        <v>7402147</v>
      </c>
      <c r="AL129" s="1023"/>
      <c r="AM129" s="1023"/>
      <c r="AN129" s="1023"/>
      <c r="AO129" s="1024"/>
      <c r="AP129" s="1137"/>
      <c r="AQ129" s="1138"/>
      <c r="AR129" s="1138"/>
      <c r="AS129" s="1138"/>
      <c r="AT129" s="1139"/>
      <c r="AU129" s="229"/>
      <c r="AV129" s="229"/>
      <c r="AW129" s="229"/>
      <c r="AX129" s="1129" t="s">
        <v>448</v>
      </c>
      <c r="AY129" s="987"/>
      <c r="AZ129" s="987"/>
      <c r="BA129" s="987"/>
      <c r="BB129" s="987"/>
      <c r="BC129" s="987"/>
      <c r="BD129" s="987"/>
      <c r="BE129" s="988"/>
      <c r="BF129" s="1130" t="s">
        <v>240</v>
      </c>
      <c r="BG129" s="1131"/>
      <c r="BH129" s="1131"/>
      <c r="BI129" s="1131"/>
      <c r="BJ129" s="1131"/>
      <c r="BK129" s="1131"/>
      <c r="BL129" s="1132"/>
      <c r="BM129" s="1130">
        <v>18.920000000000002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449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450</v>
      </c>
      <c r="X130" s="1135"/>
      <c r="Y130" s="1135"/>
      <c r="Z130" s="1136"/>
      <c r="AA130" s="1022">
        <v>903415</v>
      </c>
      <c r="AB130" s="1023"/>
      <c r="AC130" s="1023"/>
      <c r="AD130" s="1023"/>
      <c r="AE130" s="1024"/>
      <c r="AF130" s="1025">
        <v>893737</v>
      </c>
      <c r="AG130" s="1023"/>
      <c r="AH130" s="1023"/>
      <c r="AI130" s="1023"/>
      <c r="AJ130" s="1024"/>
      <c r="AK130" s="1025">
        <v>872186</v>
      </c>
      <c r="AL130" s="1023"/>
      <c r="AM130" s="1023"/>
      <c r="AN130" s="1023"/>
      <c r="AO130" s="1024"/>
      <c r="AP130" s="1137"/>
      <c r="AQ130" s="1138"/>
      <c r="AR130" s="1138"/>
      <c r="AS130" s="1138"/>
      <c r="AT130" s="1139"/>
      <c r="AU130" s="229"/>
      <c r="AV130" s="229"/>
      <c r="AW130" s="229"/>
      <c r="AX130" s="1129" t="s">
        <v>451</v>
      </c>
      <c r="AY130" s="987"/>
      <c r="AZ130" s="987"/>
      <c r="BA130" s="987"/>
      <c r="BB130" s="987"/>
      <c r="BC130" s="987"/>
      <c r="BD130" s="987"/>
      <c r="BE130" s="988"/>
      <c r="BF130" s="1165">
        <v>9.1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452</v>
      </c>
      <c r="X131" s="1172"/>
      <c r="Y131" s="1172"/>
      <c r="Z131" s="1173"/>
      <c r="AA131" s="1068">
        <v>5946925</v>
      </c>
      <c r="AB131" s="1050"/>
      <c r="AC131" s="1050"/>
      <c r="AD131" s="1050"/>
      <c r="AE131" s="1051"/>
      <c r="AF131" s="1049">
        <v>6233081</v>
      </c>
      <c r="AG131" s="1050"/>
      <c r="AH131" s="1050"/>
      <c r="AI131" s="1050"/>
      <c r="AJ131" s="1051"/>
      <c r="AK131" s="1049">
        <v>6529961</v>
      </c>
      <c r="AL131" s="1050"/>
      <c r="AM131" s="1050"/>
      <c r="AN131" s="1050"/>
      <c r="AO131" s="1051"/>
      <c r="AP131" s="1174"/>
      <c r="AQ131" s="1175"/>
      <c r="AR131" s="1175"/>
      <c r="AS131" s="1175"/>
      <c r="AT131" s="1176"/>
      <c r="AU131" s="229"/>
      <c r="AV131" s="229"/>
      <c r="AW131" s="229"/>
      <c r="AX131" s="1147" t="s">
        <v>453</v>
      </c>
      <c r="AY131" s="790"/>
      <c r="AZ131" s="790"/>
      <c r="BA131" s="790"/>
      <c r="BB131" s="790"/>
      <c r="BC131" s="790"/>
      <c r="BD131" s="790"/>
      <c r="BE131" s="1100"/>
      <c r="BF131" s="1148">
        <v>20.6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454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455</v>
      </c>
      <c r="W132" s="1158"/>
      <c r="X132" s="1158"/>
      <c r="Y132" s="1158"/>
      <c r="Z132" s="1159"/>
      <c r="AA132" s="1160">
        <v>9.2803255460000003</v>
      </c>
      <c r="AB132" s="1161"/>
      <c r="AC132" s="1161"/>
      <c r="AD132" s="1161"/>
      <c r="AE132" s="1162"/>
      <c r="AF132" s="1163">
        <v>9.4718647170000008</v>
      </c>
      <c r="AG132" s="1161"/>
      <c r="AH132" s="1161"/>
      <c r="AI132" s="1161"/>
      <c r="AJ132" s="1162"/>
      <c r="AK132" s="1163">
        <v>8.8172195819999999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456</v>
      </c>
      <c r="W133" s="1141"/>
      <c r="X133" s="1141"/>
      <c r="Y133" s="1141"/>
      <c r="Z133" s="1142"/>
      <c r="AA133" s="1143">
        <v>10.199999999999999</v>
      </c>
      <c r="AB133" s="1144"/>
      <c r="AC133" s="1144"/>
      <c r="AD133" s="1144"/>
      <c r="AE133" s="1145"/>
      <c r="AF133" s="1143">
        <v>9.4</v>
      </c>
      <c r="AG133" s="1144"/>
      <c r="AH133" s="1144"/>
      <c r="AI133" s="1144"/>
      <c r="AJ133" s="1145"/>
      <c r="AK133" s="1143">
        <v>9.1</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KW36ldZollpNqL8LCTvIYl47+c1nhbm2SN0Hxs1f/j7BX/x6Zdt9z2YmBSOh3yorly5DG/P2B/qJ3RcePPzXA==" saltValue="Y0bjtvqwoilYj3pG7vAZ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8"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E0+zf7wSrkL/Nv9YH0LlQWCFDCHA6Zp0lFBxM459dcSoDuxz67S1w7CW8daPeLGp8P0LYugwxqaj8l+VN/5OA==" saltValue="rFSsN48joDQ9tmyhREbqh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9"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460</v>
      </c>
      <c r="AP7" s="268"/>
      <c r="AQ7" s="269" t="s">
        <v>461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462</v>
      </c>
      <c r="AQ8" s="275" t="s">
        <v>463</v>
      </c>
      <c r="AR8" s="276" t="s">
        <v>464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465</v>
      </c>
      <c r="AL9" s="1181"/>
      <c r="AM9" s="1181"/>
      <c r="AN9" s="1182"/>
      <c r="AO9" s="277">
        <v>2137461</v>
      </c>
      <c r="AP9" s="277">
        <v>87268</v>
      </c>
      <c r="AQ9" s="278">
        <v>87308</v>
      </c>
      <c r="AR9" s="279">
        <v>0</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466</v>
      </c>
      <c r="AL10" s="1181"/>
      <c r="AM10" s="1181"/>
      <c r="AN10" s="1182"/>
      <c r="AO10" s="280">
        <v>372004</v>
      </c>
      <c r="AP10" s="280">
        <v>15188</v>
      </c>
      <c r="AQ10" s="281">
        <v>7758</v>
      </c>
      <c r="AR10" s="282">
        <v>95.8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467</v>
      </c>
      <c r="AL11" s="1181"/>
      <c r="AM11" s="1181"/>
      <c r="AN11" s="1182"/>
      <c r="AO11" s="280">
        <v>34421</v>
      </c>
      <c r="AP11" s="280">
        <v>1405</v>
      </c>
      <c r="AQ11" s="281">
        <v>2064</v>
      </c>
      <c r="AR11" s="282">
        <v>-31.9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468</v>
      </c>
      <c r="AL12" s="1181"/>
      <c r="AM12" s="1181"/>
      <c r="AN12" s="1182"/>
      <c r="AO12" s="280" t="s">
        <v>469</v>
      </c>
      <c r="AP12" s="280" t="s">
        <v>469</v>
      </c>
      <c r="AQ12" s="281">
        <v>9</v>
      </c>
      <c r="AR12" s="282" t="s">
        <v>469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470</v>
      </c>
      <c r="AL13" s="1181"/>
      <c r="AM13" s="1181"/>
      <c r="AN13" s="1182"/>
      <c r="AO13" s="280">
        <v>58647</v>
      </c>
      <c r="AP13" s="280">
        <v>2394</v>
      </c>
      <c r="AQ13" s="281">
        <v>2858</v>
      </c>
      <c r="AR13" s="282">
        <v>-16.2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471</v>
      </c>
      <c r="AL14" s="1181"/>
      <c r="AM14" s="1181"/>
      <c r="AN14" s="1182"/>
      <c r="AO14" s="280">
        <v>29138</v>
      </c>
      <c r="AP14" s="280">
        <v>1190</v>
      </c>
      <c r="AQ14" s="281">
        <v>1616</v>
      </c>
      <c r="AR14" s="282">
        <v>-26.4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472</v>
      </c>
      <c r="AL15" s="1184"/>
      <c r="AM15" s="1184"/>
      <c r="AN15" s="1185"/>
      <c r="AO15" s="280">
        <v>-135387</v>
      </c>
      <c r="AP15" s="280">
        <v>-5528</v>
      </c>
      <c r="AQ15" s="281">
        <v>-6164</v>
      </c>
      <c r="AR15" s="282">
        <v>-10.3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2496284</v>
      </c>
      <c r="AP16" s="280">
        <v>101918</v>
      </c>
      <c r="AQ16" s="281">
        <v>95448</v>
      </c>
      <c r="AR16" s="282">
        <v>6.8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474</v>
      </c>
      <c r="AP20" s="289" t="s">
        <v>475</v>
      </c>
      <c r="AQ20" s="290" t="s">
        <v>476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477</v>
      </c>
      <c r="AL21" s="1187"/>
      <c r="AM21" s="1187"/>
      <c r="AN21" s="1188"/>
      <c r="AO21" s="293">
        <v>8.0399999999999991</v>
      </c>
      <c r="AP21" s="294">
        <v>8.85</v>
      </c>
      <c r="AQ21" s="295">
        <v>-0.81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478</v>
      </c>
      <c r="AL22" s="1187"/>
      <c r="AM22" s="1187"/>
      <c r="AN22" s="1188"/>
      <c r="AO22" s="298">
        <v>97.7</v>
      </c>
      <c r="AP22" s="299">
        <v>97.5</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479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480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460</v>
      </c>
      <c r="AP30" s="268"/>
      <c r="AQ30" s="269" t="s">
        <v>461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462</v>
      </c>
      <c r="AQ31" s="275" t="s">
        <v>463</v>
      </c>
      <c r="AR31" s="276" t="s">
        <v>464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482</v>
      </c>
      <c r="AL32" s="1195"/>
      <c r="AM32" s="1195"/>
      <c r="AN32" s="1196"/>
      <c r="AO32" s="308">
        <v>1172588</v>
      </c>
      <c r="AP32" s="308">
        <v>47874</v>
      </c>
      <c r="AQ32" s="309">
        <v>54035</v>
      </c>
      <c r="AR32" s="310">
        <v>-11.4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483</v>
      </c>
      <c r="AL33" s="1195"/>
      <c r="AM33" s="1195"/>
      <c r="AN33" s="1196"/>
      <c r="AO33" s="308" t="s">
        <v>469</v>
      </c>
      <c r="AP33" s="308" t="s">
        <v>469</v>
      </c>
      <c r="AQ33" s="309" t="s">
        <v>469</v>
      </c>
      <c r="AR33" s="310" t="s">
        <v>469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484</v>
      </c>
      <c r="AL34" s="1195"/>
      <c r="AM34" s="1195"/>
      <c r="AN34" s="1196"/>
      <c r="AO34" s="308" t="s">
        <v>469</v>
      </c>
      <c r="AP34" s="308" t="s">
        <v>469</v>
      </c>
      <c r="AQ34" s="309">
        <v>20</v>
      </c>
      <c r="AR34" s="310" t="s">
        <v>469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485</v>
      </c>
      <c r="AL35" s="1195"/>
      <c r="AM35" s="1195"/>
      <c r="AN35" s="1196"/>
      <c r="AO35" s="308">
        <v>257229</v>
      </c>
      <c r="AP35" s="308">
        <v>10502</v>
      </c>
      <c r="AQ35" s="309">
        <v>18791</v>
      </c>
      <c r="AR35" s="310">
        <v>-44.1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486</v>
      </c>
      <c r="AL36" s="1195"/>
      <c r="AM36" s="1195"/>
      <c r="AN36" s="1196"/>
      <c r="AO36" s="308" t="s">
        <v>469</v>
      </c>
      <c r="AP36" s="308" t="s">
        <v>469</v>
      </c>
      <c r="AQ36" s="309">
        <v>2664</v>
      </c>
      <c r="AR36" s="310" t="s">
        <v>469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487</v>
      </c>
      <c r="AL37" s="1195"/>
      <c r="AM37" s="1195"/>
      <c r="AN37" s="1196"/>
      <c r="AO37" s="308">
        <v>72196</v>
      </c>
      <c r="AP37" s="308">
        <v>2948</v>
      </c>
      <c r="AQ37" s="309">
        <v>620</v>
      </c>
      <c r="AR37" s="310">
        <v>375.5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488</v>
      </c>
      <c r="AL38" s="1198"/>
      <c r="AM38" s="1198"/>
      <c r="AN38" s="1199"/>
      <c r="AO38" s="311" t="s">
        <v>469</v>
      </c>
      <c r="AP38" s="311" t="s">
        <v>469</v>
      </c>
      <c r="AQ38" s="312">
        <v>2</v>
      </c>
      <c r="AR38" s="300" t="s">
        <v>469</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489</v>
      </c>
      <c r="AL39" s="1198"/>
      <c r="AM39" s="1198"/>
      <c r="AN39" s="1199"/>
      <c r="AO39" s="308">
        <v>-54066</v>
      </c>
      <c r="AP39" s="308">
        <v>-2207</v>
      </c>
      <c r="AQ39" s="309">
        <v>-4196</v>
      </c>
      <c r="AR39" s="310">
        <v>-47.4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490</v>
      </c>
      <c r="AL40" s="1195"/>
      <c r="AM40" s="1195"/>
      <c r="AN40" s="1196"/>
      <c r="AO40" s="308">
        <v>-872186</v>
      </c>
      <c r="AP40" s="308">
        <v>-35610</v>
      </c>
      <c r="AQ40" s="309">
        <v>-50476</v>
      </c>
      <c r="AR40" s="310">
        <v>-29.5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279</v>
      </c>
      <c r="AL41" s="1201"/>
      <c r="AM41" s="1201"/>
      <c r="AN41" s="1202"/>
      <c r="AO41" s="308">
        <v>575761</v>
      </c>
      <c r="AP41" s="308">
        <v>23507</v>
      </c>
      <c r="AQ41" s="309">
        <v>21460</v>
      </c>
      <c r="AR41" s="310">
        <v>9.5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460</v>
      </c>
      <c r="AN49" s="1191" t="s">
        <v>494</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495</v>
      </c>
      <c r="AO50" s="325" t="s">
        <v>496</v>
      </c>
      <c r="AP50" s="326" t="s">
        <v>497</v>
      </c>
      <c r="AQ50" s="327" t="s">
        <v>498</v>
      </c>
      <c r="AR50" s="328" t="s">
        <v>499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500</v>
      </c>
      <c r="AL51" s="321"/>
      <c r="AM51" s="329">
        <v>752970</v>
      </c>
      <c r="AN51" s="330">
        <v>28916</v>
      </c>
      <c r="AO51" s="331">
        <v>-26.7</v>
      </c>
      <c r="AP51" s="332">
        <v>68468</v>
      </c>
      <c r="AQ51" s="333">
        <v>3.9</v>
      </c>
      <c r="AR51" s="334">
        <v>-30.6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501</v>
      </c>
      <c r="AM52" s="337">
        <v>300528</v>
      </c>
      <c r="AN52" s="338">
        <v>11541</v>
      </c>
      <c r="AO52" s="339">
        <v>-33.1</v>
      </c>
      <c r="AP52" s="340">
        <v>34140</v>
      </c>
      <c r="AQ52" s="341">
        <v>-6.4</v>
      </c>
      <c r="AR52" s="342">
        <v>-26.7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502</v>
      </c>
      <c r="AL53" s="321"/>
      <c r="AM53" s="329">
        <v>843330</v>
      </c>
      <c r="AN53" s="330">
        <v>32890</v>
      </c>
      <c r="AO53" s="331">
        <v>13.7</v>
      </c>
      <c r="AP53" s="332">
        <v>69729</v>
      </c>
      <c r="AQ53" s="333">
        <v>1.8</v>
      </c>
      <c r="AR53" s="334">
        <v>11.9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501</v>
      </c>
      <c r="AM54" s="337">
        <v>525510</v>
      </c>
      <c r="AN54" s="338">
        <v>20495</v>
      </c>
      <c r="AO54" s="339">
        <v>77.599999999999994</v>
      </c>
      <c r="AP54" s="340">
        <v>38908</v>
      </c>
      <c r="AQ54" s="341">
        <v>14</v>
      </c>
      <c r="AR54" s="342">
        <v>63.6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503</v>
      </c>
      <c r="AL55" s="321"/>
      <c r="AM55" s="329">
        <v>1527656</v>
      </c>
      <c r="AN55" s="330">
        <v>60284</v>
      </c>
      <c r="AO55" s="331">
        <v>83.3</v>
      </c>
      <c r="AP55" s="332">
        <v>74581</v>
      </c>
      <c r="AQ55" s="333">
        <v>7</v>
      </c>
      <c r="AR55" s="334">
        <v>76.3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501</v>
      </c>
      <c r="AM56" s="337">
        <v>931797</v>
      </c>
      <c r="AN56" s="338">
        <v>36770</v>
      </c>
      <c r="AO56" s="339">
        <v>79.400000000000006</v>
      </c>
      <c r="AP56" s="340">
        <v>41563</v>
      </c>
      <c r="AQ56" s="341">
        <v>6.8</v>
      </c>
      <c r="AR56" s="342">
        <v>72.599999999999994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504</v>
      </c>
      <c r="AL57" s="321"/>
      <c r="AM57" s="329">
        <v>1076415</v>
      </c>
      <c r="AN57" s="330">
        <v>43160</v>
      </c>
      <c r="AO57" s="331">
        <v>-28.4</v>
      </c>
      <c r="AP57" s="332">
        <v>76347</v>
      </c>
      <c r="AQ57" s="333">
        <v>2.4</v>
      </c>
      <c r="AR57" s="334">
        <v>-30.8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501</v>
      </c>
      <c r="AM58" s="337">
        <v>696466</v>
      </c>
      <c r="AN58" s="338">
        <v>27926</v>
      </c>
      <c r="AO58" s="339">
        <v>-24.1</v>
      </c>
      <c r="AP58" s="340">
        <v>41762</v>
      </c>
      <c r="AQ58" s="341">
        <v>0.5</v>
      </c>
      <c r="AR58" s="342">
        <v>-24.6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505</v>
      </c>
      <c r="AL59" s="321"/>
      <c r="AM59" s="329">
        <v>1223847</v>
      </c>
      <c r="AN59" s="330">
        <v>49967</v>
      </c>
      <c r="AO59" s="331">
        <v>15.8</v>
      </c>
      <c r="AP59" s="332">
        <v>69604</v>
      </c>
      <c r="AQ59" s="333">
        <v>-8.8000000000000007</v>
      </c>
      <c r="AR59" s="334">
        <v>24.6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501</v>
      </c>
      <c r="AM60" s="337">
        <v>769687</v>
      </c>
      <c r="AN60" s="338">
        <v>31425</v>
      </c>
      <c r="AO60" s="339">
        <v>12.5</v>
      </c>
      <c r="AP60" s="340">
        <v>36247</v>
      </c>
      <c r="AQ60" s="341">
        <v>-13.2</v>
      </c>
      <c r="AR60" s="342">
        <v>25.7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506</v>
      </c>
      <c r="AL61" s="343"/>
      <c r="AM61" s="344">
        <v>1084844</v>
      </c>
      <c r="AN61" s="345">
        <v>43043</v>
      </c>
      <c r="AO61" s="346">
        <v>11.5</v>
      </c>
      <c r="AP61" s="347">
        <v>71746</v>
      </c>
      <c r="AQ61" s="348">
        <v>1.3</v>
      </c>
      <c r="AR61" s="334">
        <v>10.199999999999999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501</v>
      </c>
      <c r="AM62" s="337">
        <v>644798</v>
      </c>
      <c r="AN62" s="338">
        <v>25631</v>
      </c>
      <c r="AO62" s="339">
        <v>22.5</v>
      </c>
      <c r="AP62" s="340">
        <v>38524</v>
      </c>
      <c r="AQ62" s="341">
        <v>0.3</v>
      </c>
      <c r="AR62" s="342">
        <v>22.2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3/yP4jXPDJxZE8YwwbALjHTyklCK5yaliRCegfcxeeoDCL5ka54lL7V751k9mMxJ9O02zatzKYNVKJw8PWSmUg==" saltValue="isHE+oOm396eVSD/lY6g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BI45" sqref="BI45"/>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508</v>
      </c>
    </row>
    <row r="121" spans="125:125" ht="13.5" hidden="1" customHeight="1">
      <c r="DU121" s="255"/>
    </row>
  </sheetData>
  <sheetProtection algorithmName="SHA-512" hashValue="6BYYOgGtev9W5lEuEegXx8V5kG/AW5fXAquKReAzTZHLg8uZ4l8LRoypidhJeEA1pY/MI2kxPTdTW+JNP381xw==" saltValue="yrCY7LkDgvELJxOqBDjB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Normal="100" zoomScaleSheetLayoutView="55" workbookViewId="0">
      <selection activeCell="CQ95" sqref="CQ95"/>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509</v>
      </c>
    </row>
  </sheetData>
  <sheetProtection algorithmName="SHA-512" hashValue="eRQinWY/0PKTGeZ/yk2nepv6PuDF++lUHF3lTnp0hZoO0vvDlLD1ao+mb2Ut8M08EUMMfM833r3UK8wCWZsPbQ==" saltValue="NSCuFbsyMi9uDhiXNHRQ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203" t="s">
        <v>3</v>
      </c>
      <c r="D47" s="1203"/>
      <c r="E47" s="1204"/>
      <c r="F47" s="11">
        <v>21.17</v>
      </c>
      <c r="G47" s="12">
        <v>22</v>
      </c>
      <c r="H47" s="12">
        <v>22.06</v>
      </c>
      <c r="I47" s="12">
        <v>21.22</v>
      </c>
      <c r="J47" s="13">
        <v>21.12</v>
      </c>
    </row>
    <row r="48" spans="2:10" ht="57.75" customHeight="1">
      <c r="B48" s="14"/>
      <c r="C48" s="1205" t="s">
        <v>4</v>
      </c>
      <c r="D48" s="1205"/>
      <c r="E48" s="1206"/>
      <c r="F48" s="15">
        <v>0.68</v>
      </c>
      <c r="G48" s="16">
        <v>2.2000000000000002</v>
      </c>
      <c r="H48" s="16">
        <v>1.78</v>
      </c>
      <c r="I48" s="16">
        <v>2.2599999999999998</v>
      </c>
      <c r="J48" s="17">
        <v>5.98</v>
      </c>
    </row>
    <row r="49" spans="2:10" ht="57.75" customHeight="1" thickBot="1">
      <c r="B49" s="18"/>
      <c r="C49" s="1207" t="s">
        <v>5</v>
      </c>
      <c r="D49" s="1207"/>
      <c r="E49" s="1208"/>
      <c r="F49" s="19">
        <v>0.05</v>
      </c>
      <c r="G49" s="20">
        <v>1.54</v>
      </c>
      <c r="H49" s="20" t="s">
        <v>515</v>
      </c>
      <c r="I49" s="20">
        <v>0.83</v>
      </c>
      <c r="J49" s="21">
        <v>3.29</v>
      </c>
    </row>
    <row r="50" spans="2:10"/>
  </sheetData>
  <sheetProtection algorithmName="SHA-512" hashValue="dSEC+mqVVw0fFEgJTXVdW7EPkBI9aI3UEQ9KKJdeF7ZRnL2jn/7Yz+8lCYREPvYya9KrBkt11GZNSdM0yBmZSQ==" saltValue="i18pGfdmu8wpY8uYSipq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2023-10-24T01:55:54Z</cp:lastPrinted>
  <dcterms:created xsi:type="dcterms:W3CDTF">2023-02-20T07:10:37Z</dcterms:created>
  <dcterms:modified xsi:type="dcterms:W3CDTF">2023-11-01T01:18:21Z</dcterms:modified>
  <cp:category/>
</cp:coreProperties>
</file>