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4　令和４年度財政状況資料集の作成・公表について\05　修正後データ\"/>
    </mc:Choice>
  </mc:AlternateContent>
  <bookViews>
    <workbookView xWindow="-28920" yWindow="-120" windowWidth="29040" windowHeight="1572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R102" i="12" l="1"/>
  <c r="AU88" i="12"/>
  <c r="AP23" i="12" l="1"/>
  <c r="AU63" i="12"/>
  <c r="AP63" i="12"/>
  <c r="AP88" i="12"/>
  <c r="AF88" i="12"/>
  <c r="AK30" i="12" l="1"/>
  <c r="CR7" i="12"/>
  <c r="CM7" i="12"/>
  <c r="CH8" i="12"/>
  <c r="CH7" i="12"/>
  <c r="CR8" i="12"/>
  <c r="CM8" i="12"/>
  <c r="AP30" i="12"/>
  <c r="AA30" i="12"/>
  <c r="V30" i="12"/>
  <c r="Q30" i="12"/>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AM34" i="10" s="1"/>
  <c r="U35" i="10"/>
  <c r="AM35" i="10" l="1"/>
  <c r="BW34" i="10" s="1"/>
  <c r="BW35" i="10" l="1"/>
  <c r="BW36" i="10" s="1"/>
  <c r="BW37" i="10" s="1"/>
  <c r="BW38" i="10" s="1"/>
  <c r="BW39" i="10" s="1"/>
  <c r="BW40" i="10" s="1"/>
  <c r="BW41" i="10" s="1"/>
  <c r="BW42" i="10" s="1"/>
  <c r="BW43" i="10" s="1"/>
  <c r="CO34" i="10"/>
  <c r="CO35" i="10" s="1"/>
  <c r="CO36" i="10" s="1"/>
</calcChain>
</file>

<file path=xl/sharedStrings.xml><?xml version="1.0" encoding="utf-8"?>
<sst xmlns="http://schemas.openxmlformats.org/spreadsheetml/2006/main" count="1125" uniqueCount="609">
  <si>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</si>
  <si>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</si>
  <si>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</si>
  <si>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</si>
  <si>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</si>
  <si>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</si>
  <si>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</si>
  <si>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</si>
  <si>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</si>
  <si>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</si>
  <si>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</si>
  <si>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</si>
  <si>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</si>
  <si>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</si>
  <si>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</si>
  <si>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</si>
  <si>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</si>
  <si>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</si>
  <si>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</si>
  <si>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</si>
  <si>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</si>
  <si>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</si>
  <si>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</si>
  <si>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</si>
  <si>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</si>
  <si>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</si>
  <si>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</si>
  <si>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</si>
  <si>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</si>
  <si>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</si>
  <si>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</si>
  <si>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</si>
  <si>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</si>
  <si>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</si>
  <si>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</si>
  <si>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</si>
  <si>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</si>
  <si>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</si>
  <si>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</si>
  <si>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</si>
  <si>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</si>
  <si>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</si>
  <si>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</si>
  <si>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</si>
  <si>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</si>
  <si>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</si>
  <si>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</si>
  <si>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</si>
  <si>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</si>
  <si>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</si>
  <si>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</si>
  <si>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</si>
  <si>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</si>
  <si>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</si>
  <si>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</si>
  <si>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</si>
  <si>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</si>
  <si>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</si>
  <si>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</si>
  <si>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</si>
  <si>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</si>
  <si>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</si>
  <si>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</si>
  <si>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</si>
  <si>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</si>
  <si>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</si>
  <si>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</si>
  <si>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</si>
  <si>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</si>
  <si>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</si>
  <si>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</si>
  <si>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</si>
  <si>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</si>
  <si>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</si>
  <si>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</si>
  <si>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</si>
  <si>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</si>
  <si>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</si>
  <si>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</si>
  <si>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</si>
  <si>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</si>
  <si>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</si>
  <si>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</si>
  <si>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</si>
  <si>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</si>
  <si>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</si>
  <si>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</si>
  <si>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</si>
  <si>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</si>
  <si>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</si>
  <si>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</si>
  <si>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</si>
  <si>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</si>
  <si>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</si>
  <si>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</si>
  <si>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</si>
  <si>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</si>
  <si>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</si>
  <si>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</si>
  <si>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</si>
  <si>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うきは市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</si>
  <si>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</si>
  <si>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</si>
  <si>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</si>
  <si>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</si>
  <si>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</si>
  <si>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</si>
  <si>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</si>
  <si>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</si>
  <si>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</si>
  <si>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</si>
  <si>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</si>
  <si>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</si>
  <si>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</si>
  <si>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</si>
  <si>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</si>
  <si>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</si>
  <si>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</si>
  <si>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</si>
  <si>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</si>
  <si>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</si>
  <si>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</si>
  <si>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</si>
  <si>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</si>
  <si>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</si>
  <si>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</si>
  <si>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</si>
  <si>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</si>
  <si>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</si>
  <si>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</si>
  <si>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</si>
  <si>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</si>
  <si>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</si>
  <si>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</si>
  <si>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</si>
  <si>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</si>
  <si>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</si>
  <si>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</si>
  <si>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</si>
  <si>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</si>
  <si>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</si>
  <si>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</si>
  <si>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</si>
  <si>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</si>
  <si>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</si>
  <si>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</si>
  <si>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</si>
  <si>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</si>
  <si>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</si>
  <si>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</si>
  <si>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</si>
  <si>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</si>
  <si>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</si>
  <si>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</si>
  <si>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</si>
  <si>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</si>
  <si>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</si>
  <si>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</si>
  <si>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</si>
  <si>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</si>
  <si>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</si>
  <si>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</si>
  <si>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</si>
  <si>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</si>
  <si>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</si>
  <si>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</si>
  <si>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</si>
  <si>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</si>
  <si>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</si>
  <si>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</si>
  <si>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</si>
  <si>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</si>
  <si>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</si>
  <si>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</si>
  <si>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</si>
  <si>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</si>
  <si>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</si>
  <si>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</si>
  <si>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</si>
  <si>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</si>
  <si>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</si>
  <si>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</si>
  <si>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</si>
  <si>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</si>
  <si>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</si>
  <si>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</si>
  <si>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</si>
  <si>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</si>
  <si>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</si>
  <si>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</si>
  <si>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</si>
  <si>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</si>
  <si>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</si>
  <si>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</si>
  <si>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</si>
  <si>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</si>
  <si>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</si>
  <si>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</si>
  <si>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</si>
  <si>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</si>
  <si>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</si>
  <si>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</si>
  <si>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</si>
  <si>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</si>
  <si>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</si>
  <si>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</si>
  <si>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</si>
  <si>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</si>
  <si>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</si>
  <si>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</si>
  <si>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</si>
  <si>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</si>
  <si>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</si>
  <si>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</si>
  <si>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</si>
  <si>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</si>
  <si>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</si>
  <si>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福岡県うきは市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</si>
  <si>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</si>
  <si>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</si>
  <si>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</si>
  <si>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</si>
  <si>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</si>
  <si>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</si>
  <si>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</si>
  <si>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</si>
  <si>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</si>
  <si>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</si>
  <si>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</si>
  <si>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</si>
  <si>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</si>
  <si>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</si>
  <si>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</si>
  <si>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</si>
  <si>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</si>
  <si>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</si>
  <si>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</si>
  <si>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</si>
  <si>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</si>
  <si>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</si>
  <si>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</si>
  <si>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</si>
  <si>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</si>
  <si>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</si>
  <si>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</si>
  <si>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</si>
  <si>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</si>
  <si>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</si>
  <si>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</si>
  <si>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</si>
  <si>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</si>
  <si>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</si>
  <si>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</si>
  <si>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</si>
  <si>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</si>
  <si>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</si>
  <si>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</si>
  <si>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</si>
  <si>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</si>
  <si>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</si>
  <si>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t>
    <phoneticPr fontId="5"/>
  </si>
  <si>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</si>
  <si>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</si>
  <si>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</si>
  <si>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</si>
  <si>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</si>
  <si>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</si>
  <si>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</si>
  <si>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</si>
  <si>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</si>
  <si>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</si>
  <si>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</si>
  <si>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</si>
  <si>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</si>
  <si>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</si>
  <si>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</si>
  <si>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</si>
  <si>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</si>
  <si>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</si>
  <si>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</si>
  <si>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</si>
  <si>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</si>
  <si>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</si>
  <si>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</si>
  <si>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</si>
  <si>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</si>
  <si>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</si>
  <si>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</si>
  <si>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</si>
  <si>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</si>
  <si>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</si>
  <si>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</si>
  <si>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</si>
  <si>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</si>
  <si>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</si>
  <si>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</si>
  <si>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</si>
  <si>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</si>
  <si>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</si>
  <si>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</si>
  <si>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</si>
  <si>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</si>
  <si>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</si>
  <si>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</si>
  <si>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</si>
  <si>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</si>
  <si>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</si>
  <si>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</si>
  <si>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</si>
  <si>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</si>
  <si>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</si>
  <si>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</si>
  <si>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</si>
  <si>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</si>
  <si>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</si>
  <si>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</si>
  <si>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</si>
  <si>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</si>
  <si>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</si>
  <si>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</si>
  <si>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</si>
  <si>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</si>
  <si>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</si>
  <si>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</si>
  <si>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</si>
  <si>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</si>
  <si>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</si>
  <si>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</si>
  <si>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</si>
  <si>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</si>
  <si>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</si>
  <si>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</si>
  <si>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</si>
  <si>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</si>
  <si>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</si>
  <si>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</si>
  <si>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</si>
  <si>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</si>
  <si>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</si>
  <si>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</si>
  <si>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</si>
  <si>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</si>
  <si>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</si>
  <si>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</si>
  <si>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</si>
  <si>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</si>
  <si>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</si>
  <si>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</si>
  <si>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</si>
  <si>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</si>
  <si>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</si>
  <si>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</si>
  <si>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</si>
  <si>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</si>
  <si>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</si>
  <si>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</si>
  <si>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</si>
  <si>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</si>
  <si>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</si>
  <si>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</si>
  <si>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</si>
  <si>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</si>
  <si>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</si>
  <si>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</si>
  <si>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</si>
  <si>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</si>
  <si>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</si>
  <si>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</si>
  <si>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</si>
  <si>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</si>
  <si>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</si>
  <si>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福岡県うきは市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</si>
  <si>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</si>
  <si>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</si>
  <si>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</si>
  <si>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</si>
  <si>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</si>
  <si>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</si>
  <si>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</si>
  <si>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</si>
  <si>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</si>
  <si>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</si>
  <si>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</si>
  <si>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</si>
  <si>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</si>
  <si>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</si>
  <si>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</si>
  <si>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</si>
  <si>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</si>
  <si>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</si>
  <si>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</si>
  <si>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</si>
  <si>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自動車学校特別会計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</si>
  <si>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</si>
  <si>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</si>
  <si>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</si>
  <si>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</si>
  <si>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</si>
  <si>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</si>
  <si>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</si>
  <si>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</si>
  <si>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</si>
  <si>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</si>
  <si>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</si>
  <si>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</si>
  <si>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</si>
  <si>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</si>
  <si>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</si>
  <si>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下水道事業会計</t>
    <phoneticPr fontId="5"/>
  </si>
  <si>
    <t>法適用企業</t>
    <phoneticPr fontId="5"/>
  </si>
  <si>
    <t>簡易水道事業会計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</si>
  <si>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</si>
  <si>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</si>
  <si>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</si>
  <si>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</si>
  <si>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</si>
  <si>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</si>
  <si>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</si>
  <si>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</si>
  <si>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</si>
  <si>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</si>
  <si>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</si>
  <si>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</si>
  <si>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</si>
  <si>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</si>
  <si>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</si>
  <si>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</si>
  <si>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</si>
  <si>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</si>
  <si>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</si>
  <si>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</si>
  <si>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</si>
  <si>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</si>
  <si>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</si>
  <si>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</si>
  <si>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</si>
  <si>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</si>
  <si>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</si>
  <si>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</si>
  <si>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</si>
  <si>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</si>
  <si>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</si>
  <si>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</si>
  <si>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</si>
  <si>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</si>
  <si>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</si>
  <si>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</si>
  <si>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</si>
  <si>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</si>
  <si>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</si>
  <si>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</si>
  <si>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</si>
  <si>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</si>
  <si>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</si>
  <si>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</si>
  <si>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</si>
  <si>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</si>
  <si>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</si>
  <si>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</si>
  <si>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</si>
  <si>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</si>
  <si>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</si>
  <si>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</si>
  <si>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</si>
  <si>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</si>
  <si>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</si>
  <si>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</si>
  <si>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</si>
  <si>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</si>
  <si>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</si>
  <si>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</si>
  <si>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</si>
  <si>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</si>
  <si>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</si>
  <si>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</si>
  <si>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</si>
  <si>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</si>
  <si>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</si>
  <si>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</si>
  <si>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</si>
  <si>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</si>
  <si>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</si>
  <si>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</si>
  <si>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</si>
  <si>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</si>
  <si>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</si>
  <si>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</si>
  <si>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</si>
  <si>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</si>
  <si>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</si>
  <si>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</si>
  <si>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</si>
  <si>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</si>
  <si>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</si>
  <si>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</si>
  <si>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</si>
  <si>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</si>
  <si>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</si>
  <si>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</si>
  <si>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</si>
  <si>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</si>
  <si>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</si>
  <si>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</si>
  <si>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</si>
  <si>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</si>
  <si>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</si>
  <si>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</si>
  <si>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</si>
  <si>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</si>
  <si>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</si>
  <si>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</si>
  <si>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</si>
  <si>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</si>
  <si>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</si>
  <si>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</si>
  <si>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</si>
  <si>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</si>
  <si>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</si>
  <si>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</si>
  <si>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</si>
  <si>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</si>
  <si>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</si>
  <si>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</si>
  <si>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</si>
  <si>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</si>
  <si>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</si>
  <si>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</si>
  <si>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</si>
  <si>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</si>
  <si>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</si>
  <si>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</si>
  <si>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</si>
  <si>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</si>
  <si>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</si>
  <si>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</si>
  <si>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</si>
  <si>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</si>
  <si>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</si>
  <si>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</si>
  <si>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</si>
  <si>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</si>
  <si>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</si>
  <si>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</si>
  <si>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</si>
  <si>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</si>
  <si>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</si>
  <si>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</si>
  <si>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</si>
  <si>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</si>
  <si>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</si>
  <si>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</si>
  <si>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</si>
  <si>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</si>
  <si>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</si>
  <si>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</si>
  <si>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</si>
  <si>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</si>
  <si>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</si>
  <si>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</si>
  <si>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</si>
  <si>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</si>
  <si>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3.88</t>
  </si>
  <si>
    <t>一般会計</t>
  </si>
  <si>
    <t>下水道事業会計</t>
  </si>
  <si>
    <t>簡易水道事業会計</t>
  </si>
  <si>
    <t>国民健康保険事業特別会計</t>
  </si>
  <si>
    <t>自動車学校特別会計</t>
  </si>
  <si>
    <t>後期高齢者医療事業特別会計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</si>
  <si>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</si>
  <si>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</si>
  <si>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</si>
  <si>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</si>
  <si>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</si>
  <si>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</si>
  <si>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</si>
  <si>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</si>
  <si>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</si>
  <si>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うきは市土地開発公社</t>
  </si>
  <si>
    <t>公共施設等整備基金</t>
    <rPh sb="0" eb="5">
      <t>コウキョウシセツトウ</t>
    </rPh>
    <rPh sb="5" eb="9">
      <t>セイビキキン</t>
    </rPh>
    <phoneticPr fontId="5"/>
  </si>
  <si>
    <t>振興基金</t>
    <rPh sb="0" eb="2">
      <t>シンコウ</t>
    </rPh>
    <rPh sb="2" eb="4">
      <t>キキン</t>
    </rPh>
    <phoneticPr fontId="2"/>
  </si>
  <si>
    <t>地域振興基金</t>
    <rPh sb="0" eb="4">
      <t>チイキシンコウ</t>
    </rPh>
    <rPh sb="4" eb="6">
      <t>キキン</t>
    </rPh>
    <phoneticPr fontId="2"/>
  </si>
  <si>
    <t>地域福祉基金</t>
    <rPh sb="0" eb="6">
      <t>チイキフクシキキン</t>
    </rPh>
    <phoneticPr fontId="2"/>
  </si>
  <si>
    <t>ふるさと・まごころ基金</t>
    <phoneticPr fontId="2"/>
  </si>
  <si>
    <t xml:space="preserve"> </t>
    <phoneticPr fontId="5"/>
  </si>
  <si>
    <t>うきは久留米環境施設組合</t>
    <rPh sb="3" eb="6">
      <t>クルメ</t>
    </rPh>
    <rPh sb="6" eb="8">
      <t>カンキョウ</t>
    </rPh>
    <rPh sb="8" eb="10">
      <t>シセツ</t>
    </rPh>
    <rPh sb="10" eb="12">
      <t>クミアイ</t>
    </rPh>
    <phoneticPr fontId="2"/>
  </si>
  <si>
    <t>福岡県市町村消防団員等公務災害補償組合</t>
    <phoneticPr fontId="2"/>
  </si>
  <si>
    <t>福岡県市町村職員退職手当組合（一般会計）</t>
    <rPh sb="15" eb="17">
      <t>イッパン</t>
    </rPh>
    <rPh sb="17" eb="19">
      <t>カイケイ</t>
    </rPh>
    <phoneticPr fontId="2"/>
  </si>
  <si>
    <t>福岡県市町村職員退職手当組合（基金特別会計）</t>
    <rPh sb="15" eb="17">
      <t>キキン</t>
    </rPh>
    <rPh sb="17" eb="19">
      <t>トクベツ</t>
    </rPh>
    <rPh sb="19" eb="21">
      <t>カイケイ</t>
    </rPh>
    <phoneticPr fontId="2"/>
  </si>
  <si>
    <t>久留米広域市町村圏事務組合（一般会計）</t>
    <rPh sb="14" eb="18">
      <t>イッパンカイケイ</t>
    </rPh>
    <phoneticPr fontId="2"/>
  </si>
  <si>
    <t>久留米広域市町村圏事務組合（小児救急医療支援事業特別会計）</t>
    <rPh sb="14" eb="16">
      <t>ショウニ</t>
    </rPh>
    <rPh sb="16" eb="18">
      <t>キュウキュウ</t>
    </rPh>
    <rPh sb="18" eb="20">
      <t>イリョウ</t>
    </rPh>
    <rPh sb="20" eb="22">
      <t>シエン</t>
    </rPh>
    <rPh sb="22" eb="24">
      <t>ジギョウ</t>
    </rPh>
    <rPh sb="24" eb="26">
      <t>トクベツ</t>
    </rPh>
    <rPh sb="26" eb="28">
      <t>カイケイ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</si>
  <si>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</si>
  <si>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20">
      <t>コウブンショカンジギョウトクベツカイケイ</t>
    </rPh>
    <phoneticPr fontId="2"/>
  </si>
  <si>
    <t>福岡県介護保険広域連合（一般会計）</t>
    <rPh sb="0" eb="2">
      <t>フクオカ</t>
    </rPh>
    <rPh sb="2" eb="3">
      <t>ケン</t>
    </rPh>
    <rPh sb="3" eb="5">
      <t>カイゴ</t>
    </rPh>
    <rPh sb="5" eb="7">
      <t>ホケン</t>
    </rPh>
    <rPh sb="7" eb="9">
      <t>コウイキ</t>
    </rPh>
    <rPh sb="9" eb="11">
      <t>レンゴウ</t>
    </rPh>
    <rPh sb="12" eb="16">
      <t>イッパンカイケイ</t>
    </rPh>
    <phoneticPr fontId="2"/>
  </si>
  <si>
    <t>福岡県後期高齢者医療広域連合（一般会計）</t>
    <rPh sb="15" eb="17">
      <t>イッパン</t>
    </rPh>
    <rPh sb="17" eb="19">
      <t>カイケイ</t>
    </rPh>
    <phoneticPr fontId="2"/>
  </si>
  <si>
    <t>福岡県後期高齢者医療広域連合（後期高齢者医療特別会計）</t>
    <rPh sb="15" eb="17">
      <t>コウキ</t>
    </rPh>
    <rPh sb="17" eb="20">
      <t>コウレイシャ</t>
    </rPh>
    <rPh sb="20" eb="22">
      <t>イリョウ</t>
    </rPh>
    <rPh sb="22" eb="24">
      <t>トクベツ</t>
    </rPh>
    <rPh sb="24" eb="26">
      <t>カイケイ</t>
    </rPh>
    <phoneticPr fontId="2"/>
  </si>
  <si>
    <t>久留米広域市町村圏事務組合（広域消防特別会計）</t>
    <rPh sb="14" eb="18">
      <t>コウイキショウボウ</t>
    </rPh>
    <rPh sb="18" eb="20">
      <t>トクベツ</t>
    </rPh>
    <rPh sb="20" eb="22">
      <t>カイケイ</t>
    </rPh>
    <phoneticPr fontId="2"/>
  </si>
  <si>
    <t>福岡県介護保険広域連合（介護保険事業特別会計）</t>
    <rPh sb="0" eb="3">
      <t>フクオカケン</t>
    </rPh>
    <rPh sb="3" eb="5">
      <t>カイゴ</t>
    </rPh>
    <rPh sb="5" eb="7">
      <t>ホケン</t>
    </rPh>
    <rPh sb="7" eb="11">
      <t>コウイキレンゴウ</t>
    </rPh>
    <rPh sb="12" eb="14">
      <t>カイゴ</t>
    </rPh>
    <rPh sb="14" eb="16">
      <t>ホケン</t>
    </rPh>
    <rPh sb="16" eb="18">
      <t>ジギョウ</t>
    </rPh>
    <rPh sb="18" eb="20">
      <t>トクベツ</t>
    </rPh>
    <rPh sb="20" eb="22">
      <t>カイケイ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</si>
  <si>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</si>
  <si>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</si>
  <si>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</si>
  <si>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</si>
  <si>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</si>
  <si>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</si>
  <si>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</si>
  <si>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</si>
  <si>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</si>
  <si>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</si>
  <si>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株式会社うきはレインボーファーム</t>
    <rPh sb="0" eb="4">
      <t>カブシキガイシャ</t>
    </rPh>
    <phoneticPr fontId="2"/>
  </si>
  <si>
    <t>うきはの里株式会社</t>
    <rPh sb="5" eb="9">
      <t>カブシキガイシャ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</si>
</sst>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xmlns:c16r2="http://schemas.microsoft.com/office/drawing/2015/06/chart">
            <c:ext xmlns:c16="http://schemas.microsoft.com/office/drawing/2014/chart" uri="{C3380CC4-5D6E-409C-BE32-E72D297353CC}">
              <c16:uniqueId val="{00000000-0D35-4B9D-8747-8A6ADEEAAF3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71927</c:v>
                </c:pt>
                <c:pt idx="1">
                  <c:v>98601</c:v>
                </c:pt>
                <c:pt idx="2">
                  <c:v>51685</c:v>
                </c:pt>
                <c:pt idx="3">
                  <c:v>59413</c:v>
                </c:pt>
                <c:pt idx="4">
                  <c:v>45950</c:v>
                </c:pt>
              </c:numCache>
            </c:numRef>
          </c:val>
          <c:smooth val="0"/>
          <c:extLst xmlns:c16r2="http://schemas.microsoft.com/office/drawing/2015/06/chart">
            <c:ext xmlns:c16="http://schemas.microsoft.com/office/drawing/2014/chart" uri="{C3380CC4-5D6E-409C-BE32-E72D297353CC}">
              <c16:uniqueId val="{00000001-0D35-4B9D-8747-8A6ADEEAAF3B}"/>
            </c:ext>
          </c:extLst>
        </c:ser>
        <c:dLbls>
          <c:showLegendKey val="0"/>
          <c:showVal val="0"/>
          <c:showCatName val="0"/>
          <c:showSerName val="0"/>
          <c:showPercent val="0"/>
          <c:showBubbleSize val="0"/>
        </c:dLbls>
        <c:marker val="1"/>
        <c:smooth val="0"/>
        <c:axId val="495819832"/>
        <c:axId val="495820216"/>
      </c:lineChart>
      <c:catAx>
        <c:axId val="4958198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5820216"/>
        <c:crosses val="autoZero"/>
        <c:auto val="1"/>
        <c:lblAlgn val="ctr"/>
        <c:lblOffset val="100"/>
        <c:tickLblSkip val="1"/>
        <c:tickMarkSkip val="1"/>
        <c:noMultiLvlLbl val="0"/>
      </c:catAx>
      <c:valAx>
        <c:axId val="49582021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58198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1.98</c:v>
                </c:pt>
                <c:pt idx="1">
                  <c:v>3.69</c:v>
                </c:pt>
                <c:pt idx="2">
                  <c:v>7.86</c:v>
                </c:pt>
                <c:pt idx="3">
                  <c:v>9.7200000000000006</c:v>
                </c:pt>
                <c:pt idx="4">
                  <c:v>7.71</c:v>
                </c:pt>
              </c:numCache>
            </c:numRef>
          </c:val>
          <c:extLst xmlns:c16r2="http://schemas.microsoft.com/office/drawing/2015/06/chart">
            <c:ext xmlns:c16="http://schemas.microsoft.com/office/drawing/2014/chart" uri="{C3380CC4-5D6E-409C-BE32-E72D297353CC}">
              <c16:uniqueId val="{00000000-3A5D-46AD-9D50-8E230AE827E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58.6</c:v>
                </c:pt>
                <c:pt idx="1">
                  <c:v>62.79</c:v>
                </c:pt>
                <c:pt idx="2">
                  <c:v>63.08</c:v>
                </c:pt>
                <c:pt idx="3">
                  <c:v>63.43</c:v>
                </c:pt>
                <c:pt idx="4">
                  <c:v>65.209999999999994</c:v>
                </c:pt>
              </c:numCache>
            </c:numRef>
          </c:val>
          <c:extLst xmlns:c16r2="http://schemas.microsoft.com/office/drawing/2015/06/chart">
            <c:ext xmlns:c16="http://schemas.microsoft.com/office/drawing/2014/chart" uri="{C3380CC4-5D6E-409C-BE32-E72D297353CC}">
              <c16:uniqueId val="{00000001-3A5D-46AD-9D50-8E230AE827E3}"/>
            </c:ext>
          </c:extLst>
        </c:ser>
        <c:dLbls>
          <c:showLegendKey val="0"/>
          <c:showVal val="0"/>
          <c:showCatName val="0"/>
          <c:showSerName val="0"/>
          <c:showPercent val="0"/>
          <c:showBubbleSize val="0"/>
        </c:dLbls>
        <c:gapWidth val="250"/>
        <c:overlap val="100"/>
        <c:axId val="503737384"/>
        <c:axId val="5037377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-3.88</c:v>
                </c:pt>
                <c:pt idx="1">
                  <c:v>6.04</c:v>
                </c:pt>
                <c:pt idx="2">
                  <c:v>6.47</c:v>
                </c:pt>
                <c:pt idx="3">
                  <c:v>5.1100000000000003</c:v>
                </c:pt>
                <c:pt idx="4">
                  <c:v>2.81</c:v>
                </c:pt>
              </c:numCache>
            </c:numRef>
          </c:val>
          <c:smooth val="0"/>
          <c:extLst xmlns:c16r2="http://schemas.microsoft.com/office/drawing/2015/06/chart">
            <c:ext xmlns:c16="http://schemas.microsoft.com/office/drawing/2014/chart" uri="{C3380CC4-5D6E-409C-BE32-E72D297353CC}">
              <c16:uniqueId val="{00000002-3A5D-46AD-9D50-8E230AE827E3}"/>
            </c:ext>
          </c:extLst>
        </c:ser>
        <c:dLbls>
          <c:showLegendKey val="0"/>
          <c:showVal val="0"/>
          <c:showCatName val="0"/>
          <c:showSerName val="0"/>
          <c:showPercent val="0"/>
          <c:showBubbleSize val="0"/>
        </c:dLbls>
        <c:marker val="1"/>
        <c:smooth val="0"/>
        <c:axId val="503737384"/>
        <c:axId val="503737768"/>
      </c:lineChart>
      <c:catAx>
        <c:axId val="503737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3737768"/>
        <c:crosses val="autoZero"/>
        <c:auto val="1"/>
        <c:lblAlgn val="ctr"/>
        <c:lblOffset val="100"/>
        <c:tickLblSkip val="1"/>
        <c:tickMarkSkip val="1"/>
        <c:noMultiLvlLbl val="0"/>
      </c:catAx>
      <c:valAx>
        <c:axId val="503737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3737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0.59</c:v>
                </c:pt>
                <c:pt idx="2">
                  <c:v>#N/A</c:v>
                </c:pt>
                <c:pt idx="3">
                  <c:v>2.21</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A7F1-4295-94A4-91ADB3FA614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7F1-4295-94A4-91ADB3FA614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A7F1-4295-94A4-91ADB3FA614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A7F1-4295-94A4-91ADB3FA614C}"/>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4-A7F1-4295-94A4-91ADB3FA614C}"/>
            </c:ext>
          </c:extLst>
        </c:ser>
        <c:ser>
          <c:idx val="5"/>
          <c:order val="5"/>
          <c:tx>
            <c:strRef>
              <c:f>データシート!$A$32</c:f>
              <c:strCache>
                <c:ptCount val="1"/>
                <c:pt idx="0">
                  <c:v>自動車学校特別会計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0.04</c:v>
                </c:pt>
                <c:pt idx="2">
                  <c:v>#N/A</c:v>
                </c:pt>
                <c:pt idx="3">
                  <c:v>0.1</c:v>
                </c:pt>
                <c:pt idx="4">
                  <c:v>#N/A</c:v>
                </c:pt>
                <c:pt idx="5">
                  <c:v>0.23</c:v>
                </c:pt>
                <c:pt idx="6">
                  <c:v>#N/A</c:v>
                </c:pt>
                <c:pt idx="7">
                  <c:v>0.31</c:v>
                </c:pt>
                <c:pt idx="8">
                  <c:v>#N/A</c:v>
                </c:pt>
                <c:pt idx="9">
                  <c:v>0.05</c:v>
                </c:pt>
              </c:numCache>
            </c:numRef>
          </c:val>
          <c:extLst xmlns:c16r2="http://schemas.microsoft.com/office/drawing/2015/06/chart">
            <c:ext xmlns:c16="http://schemas.microsoft.com/office/drawing/2014/chart" uri="{C3380CC4-5D6E-409C-BE32-E72D297353CC}">
              <c16:uniqueId val="{00000005-A7F1-4295-94A4-91ADB3FA614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0.83</c:v>
                </c:pt>
                <c:pt idx="2">
                  <c:v>#N/A</c:v>
                </c:pt>
                <c:pt idx="3">
                  <c:v>0.79</c:v>
                </c:pt>
                <c:pt idx="4">
                  <c:v>#N/A</c:v>
                </c:pt>
                <c:pt idx="5">
                  <c:v>1.66</c:v>
                </c:pt>
                <c:pt idx="6">
                  <c:v>#N/A</c:v>
                </c:pt>
                <c:pt idx="7">
                  <c:v>1.54</c:v>
                </c:pt>
                <c:pt idx="8">
                  <c:v>#N/A</c:v>
                </c:pt>
                <c:pt idx="9">
                  <c:v>1.45</c:v>
                </c:pt>
              </c:numCache>
            </c:numRef>
          </c:val>
          <c:extLst xmlns:c16r2="http://schemas.microsoft.com/office/drawing/2015/06/chart">
            <c:ext xmlns:c16="http://schemas.microsoft.com/office/drawing/2014/chart" uri="{C3380CC4-5D6E-409C-BE32-E72D297353CC}">
              <c16:uniqueId val="{00000006-A7F1-4295-94A4-91ADB3FA614C}"/>
            </c:ext>
          </c:extLst>
        </c:ser>
        <c:ser>
          <c:idx val="7"/>
          <c:order val="7"/>
          <c:tx>
            <c:strRef>
              <c:f>データシート!$A$34</c:f>
              <c:strCache>
                <c:ptCount val="1"/>
                <c:pt idx="0">
                  <c:v>簡易水道事業会計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0.99</c:v>
                </c:pt>
                <c:pt idx="6">
                  <c:v>#N/A</c:v>
                </c:pt>
                <c:pt idx="7">
                  <c:v>1.31</c:v>
                </c:pt>
                <c:pt idx="8">
                  <c:v>#N/A</c:v>
                </c:pt>
                <c:pt idx="9">
                  <c:v>1.59</c:v>
                </c:pt>
              </c:numCache>
            </c:numRef>
          </c:val>
          <c:extLst xmlns:c16r2="http://schemas.microsoft.com/office/drawing/2015/06/chart">
            <c:ext xmlns:c16="http://schemas.microsoft.com/office/drawing/2014/chart" uri="{C3380CC4-5D6E-409C-BE32-E72D297353CC}">
              <c16:uniqueId val="{00000007-A7F1-4295-94A4-91ADB3FA614C}"/>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0</c:v>
                </c:pt>
                <c:pt idx="3">
                  <c:v>0</c:v>
                </c:pt>
                <c:pt idx="4">
                  <c:v>#N/A</c:v>
                </c:pt>
                <c:pt idx="5">
                  <c:v>1.21</c:v>
                </c:pt>
                <c:pt idx="6">
                  <c:v>#N/A</c:v>
                </c:pt>
                <c:pt idx="7">
                  <c:v>2.27</c:v>
                </c:pt>
                <c:pt idx="8">
                  <c:v>#N/A</c:v>
                </c:pt>
                <c:pt idx="9">
                  <c:v>4.04</c:v>
                </c:pt>
              </c:numCache>
            </c:numRef>
          </c:val>
          <c:extLst xmlns:c16r2="http://schemas.microsoft.com/office/drawing/2015/06/chart">
            <c:ext xmlns:c16="http://schemas.microsoft.com/office/drawing/2014/chart" uri="{C3380CC4-5D6E-409C-BE32-E72D297353CC}">
              <c16:uniqueId val="{00000008-A7F1-4295-94A4-91ADB3FA614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1.67</c:v>
                </c:pt>
                <c:pt idx="2">
                  <c:v>#N/A</c:v>
                </c:pt>
                <c:pt idx="3">
                  <c:v>3.29</c:v>
                </c:pt>
                <c:pt idx="4">
                  <c:v>#N/A</c:v>
                </c:pt>
                <c:pt idx="5">
                  <c:v>7.63</c:v>
                </c:pt>
                <c:pt idx="6">
                  <c:v>#N/A</c:v>
                </c:pt>
                <c:pt idx="7">
                  <c:v>9.4</c:v>
                </c:pt>
                <c:pt idx="8">
                  <c:v>#N/A</c:v>
                </c:pt>
                <c:pt idx="9">
                  <c:v>7.65</c:v>
                </c:pt>
              </c:numCache>
            </c:numRef>
          </c:val>
          <c:extLst xmlns:c16r2="http://schemas.microsoft.com/office/drawing/2015/06/chart">
            <c:ext xmlns:c16="http://schemas.microsoft.com/office/drawing/2014/chart" uri="{C3380CC4-5D6E-409C-BE32-E72D297353CC}">
              <c16:uniqueId val="{00000009-A7F1-4295-94A4-91ADB3FA614C}"/>
            </c:ext>
          </c:extLst>
        </c:ser>
        <c:dLbls>
          <c:showLegendKey val="0"/>
          <c:showVal val="0"/>
          <c:showCatName val="0"/>
          <c:showSerName val="0"/>
          <c:showPercent val="0"/>
          <c:showBubbleSize val="0"/>
        </c:dLbls>
        <c:gapWidth val="150"/>
        <c:overlap val="100"/>
        <c:axId val="504071416"/>
        <c:axId val="495610968"/>
      </c:barChart>
      <c:catAx>
        <c:axId val="504071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5610968"/>
        <c:crosses val="autoZero"/>
        <c:auto val="1"/>
        <c:lblAlgn val="ctr"/>
        <c:lblOffset val="100"/>
        <c:tickLblSkip val="1"/>
        <c:tickMarkSkip val="1"/>
        <c:noMultiLvlLbl val="0"/>
      </c:catAx>
      <c:valAx>
        <c:axId val="495610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4071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1667</c:v>
                </c:pt>
                <c:pt idx="5">
                  <c:v>1476</c:v>
                </c:pt>
                <c:pt idx="8">
                  <c:v>1439</c:v>
                </c:pt>
                <c:pt idx="11">
                  <c:v>1492</c:v>
                </c:pt>
                <c:pt idx="14">
                  <c:v>1502</c:v>
                </c:pt>
              </c:numCache>
            </c:numRef>
          </c:val>
          <c:extLst xmlns:c16r2="http://schemas.microsoft.com/office/drawing/2015/06/chart">
            <c:ext xmlns:c16="http://schemas.microsoft.com/office/drawing/2014/chart" uri="{C3380CC4-5D6E-409C-BE32-E72D297353CC}">
              <c16:uniqueId val="{00000000-DE8F-4E0C-8CFE-715BAED52EA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E8F-4E0C-8CFE-715BAED52EA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52</c:v>
                </c:pt>
                <c:pt idx="3">
                  <c:v>5</c:v>
                </c:pt>
                <c:pt idx="6">
                  <c:v>6</c:v>
                </c:pt>
                <c:pt idx="9">
                  <c:v>0</c:v>
                </c:pt>
                <c:pt idx="12">
                  <c:v>0</c:v>
                </c:pt>
              </c:numCache>
            </c:numRef>
          </c:val>
          <c:extLst xmlns:c16r2="http://schemas.microsoft.com/office/drawing/2015/06/chart">
            <c:ext xmlns:c16="http://schemas.microsoft.com/office/drawing/2014/chart" uri="{C3380CC4-5D6E-409C-BE32-E72D297353CC}">
              <c16:uniqueId val="{00000002-DE8F-4E0C-8CFE-715BAED52EA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165</c:v>
                </c:pt>
                <c:pt idx="3">
                  <c:v>76</c:v>
                </c:pt>
                <c:pt idx="6">
                  <c:v>19</c:v>
                </c:pt>
                <c:pt idx="9">
                  <c:v>21</c:v>
                </c:pt>
                <c:pt idx="12">
                  <c:v>48</c:v>
                </c:pt>
              </c:numCache>
            </c:numRef>
          </c:val>
          <c:extLst xmlns:c16r2="http://schemas.microsoft.com/office/drawing/2015/06/chart">
            <c:ext xmlns:c16="http://schemas.microsoft.com/office/drawing/2014/chart" uri="{C3380CC4-5D6E-409C-BE32-E72D297353CC}">
              <c16:uniqueId val="{00000003-DE8F-4E0C-8CFE-715BAED52EA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742</c:v>
                </c:pt>
                <c:pt idx="3">
                  <c:v>633</c:v>
                </c:pt>
                <c:pt idx="6">
                  <c:v>555</c:v>
                </c:pt>
                <c:pt idx="9">
                  <c:v>526</c:v>
                </c:pt>
                <c:pt idx="12">
                  <c:v>522</c:v>
                </c:pt>
              </c:numCache>
            </c:numRef>
          </c:val>
          <c:extLst xmlns:c16r2="http://schemas.microsoft.com/office/drawing/2015/06/chart">
            <c:ext xmlns:c16="http://schemas.microsoft.com/office/drawing/2014/chart" uri="{C3380CC4-5D6E-409C-BE32-E72D297353CC}">
              <c16:uniqueId val="{00000004-DE8F-4E0C-8CFE-715BAED52EA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E8F-4E0C-8CFE-715BAED52EA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E8F-4E0C-8CFE-715BAED52EA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1603</c:v>
                </c:pt>
                <c:pt idx="3">
                  <c:v>1377</c:v>
                </c:pt>
                <c:pt idx="6">
                  <c:v>1343</c:v>
                </c:pt>
                <c:pt idx="9">
                  <c:v>1417</c:v>
                </c:pt>
                <c:pt idx="12">
                  <c:v>1492</c:v>
                </c:pt>
              </c:numCache>
            </c:numRef>
          </c:val>
          <c:extLst xmlns:c16r2="http://schemas.microsoft.com/office/drawing/2015/06/chart">
            <c:ext xmlns:c16="http://schemas.microsoft.com/office/drawing/2014/chart" uri="{C3380CC4-5D6E-409C-BE32-E72D297353CC}">
              <c16:uniqueId val="{00000007-DE8F-4E0C-8CFE-715BAED52EA7}"/>
            </c:ext>
          </c:extLst>
        </c:ser>
        <c:dLbls>
          <c:showLegendKey val="0"/>
          <c:showVal val="0"/>
          <c:showCatName val="0"/>
          <c:showSerName val="0"/>
          <c:showPercent val="0"/>
          <c:showBubbleSize val="0"/>
        </c:dLbls>
        <c:gapWidth val="100"/>
        <c:overlap val="100"/>
        <c:axId val="499572256"/>
        <c:axId val="509252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895</c:v>
                </c:pt>
                <c:pt idx="2">
                  <c:v>#N/A</c:v>
                </c:pt>
                <c:pt idx="3">
                  <c:v>#N/A</c:v>
                </c:pt>
                <c:pt idx="4">
                  <c:v>615</c:v>
                </c:pt>
                <c:pt idx="5">
                  <c:v>#N/A</c:v>
                </c:pt>
                <c:pt idx="6">
                  <c:v>#N/A</c:v>
                </c:pt>
                <c:pt idx="7">
                  <c:v>484</c:v>
                </c:pt>
                <c:pt idx="8">
                  <c:v>#N/A</c:v>
                </c:pt>
                <c:pt idx="9">
                  <c:v>#N/A</c:v>
                </c:pt>
                <c:pt idx="10">
                  <c:v>472</c:v>
                </c:pt>
                <c:pt idx="11">
                  <c:v>#N/A</c:v>
                </c:pt>
                <c:pt idx="12">
                  <c:v>#N/A</c:v>
                </c:pt>
                <c:pt idx="13">
                  <c:v>560</c:v>
                </c:pt>
                <c:pt idx="14">
                  <c:v>#N/A</c:v>
                </c:pt>
              </c:numCache>
            </c:numRef>
          </c:val>
          <c:smooth val="0"/>
          <c:extLst xmlns:c16r2="http://schemas.microsoft.com/office/drawing/2015/06/chart">
            <c:ext xmlns:c16="http://schemas.microsoft.com/office/drawing/2014/chart" uri="{C3380CC4-5D6E-409C-BE32-E72D297353CC}">
              <c16:uniqueId val="{00000008-DE8F-4E0C-8CFE-715BAED52EA7}"/>
            </c:ext>
          </c:extLst>
        </c:ser>
        <c:dLbls>
          <c:showLegendKey val="0"/>
          <c:showVal val="0"/>
          <c:showCatName val="0"/>
          <c:showSerName val="0"/>
          <c:showPercent val="0"/>
          <c:showBubbleSize val="0"/>
        </c:dLbls>
        <c:marker val="1"/>
        <c:smooth val="0"/>
        <c:axId val="499572256"/>
        <c:axId val="509252960"/>
      </c:lineChart>
      <c:catAx>
        <c:axId val="499572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9252960"/>
        <c:crosses val="autoZero"/>
        <c:auto val="1"/>
        <c:lblAlgn val="ctr"/>
        <c:lblOffset val="100"/>
        <c:tickLblSkip val="1"/>
        <c:tickMarkSkip val="1"/>
        <c:noMultiLvlLbl val="0"/>
      </c:catAx>
      <c:valAx>
        <c:axId val="509252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9572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14281</c:v>
                </c:pt>
                <c:pt idx="5">
                  <c:v>14345</c:v>
                </c:pt>
                <c:pt idx="8">
                  <c:v>13837</c:v>
                </c:pt>
                <c:pt idx="11">
                  <c:v>13184</c:v>
                </c:pt>
                <c:pt idx="14">
                  <c:v>12421</c:v>
                </c:pt>
              </c:numCache>
            </c:numRef>
          </c:val>
          <c:extLst xmlns:c16r2="http://schemas.microsoft.com/office/drawing/2015/06/chart">
            <c:ext xmlns:c16="http://schemas.microsoft.com/office/drawing/2014/chart" uri="{C3380CC4-5D6E-409C-BE32-E72D297353CC}">
              <c16:uniqueId val="{00000000-B27B-4FDD-A43D-A2FDBF7338B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901</c:v>
                </c:pt>
                <c:pt idx="5">
                  <c:v>774</c:v>
                </c:pt>
                <c:pt idx="8">
                  <c:v>699</c:v>
                </c:pt>
                <c:pt idx="11">
                  <c:v>849</c:v>
                </c:pt>
                <c:pt idx="14">
                  <c:v>743</c:v>
                </c:pt>
              </c:numCache>
            </c:numRef>
          </c:val>
          <c:extLst xmlns:c16r2="http://schemas.microsoft.com/office/drawing/2015/06/chart">
            <c:ext xmlns:c16="http://schemas.microsoft.com/office/drawing/2014/chart" uri="{C3380CC4-5D6E-409C-BE32-E72D297353CC}">
              <c16:uniqueId val="{00000001-B27B-4FDD-A43D-A2FDBF7338B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10646</c:v>
                </c:pt>
                <c:pt idx="5">
                  <c:v>10607</c:v>
                </c:pt>
                <c:pt idx="8">
                  <c:v>11146</c:v>
                </c:pt>
                <c:pt idx="11">
                  <c:v>12336</c:v>
                </c:pt>
                <c:pt idx="14">
                  <c:v>13011</c:v>
                </c:pt>
              </c:numCache>
            </c:numRef>
          </c:val>
          <c:extLst xmlns:c16r2="http://schemas.microsoft.com/office/drawing/2015/06/chart">
            <c:ext xmlns:c16="http://schemas.microsoft.com/office/drawing/2014/chart" uri="{C3380CC4-5D6E-409C-BE32-E72D297353CC}">
              <c16:uniqueId val="{00000002-B27B-4FDD-A43D-A2FDBF7338B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27B-4FDD-A43D-A2FDBF7338B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27B-4FDD-A43D-A2FDBF7338B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27B-4FDD-A43D-A2FDBF7338B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2831</c:v>
                </c:pt>
                <c:pt idx="3">
                  <c:v>2910</c:v>
                </c:pt>
                <c:pt idx="6">
                  <c:v>2751</c:v>
                </c:pt>
                <c:pt idx="9">
                  <c:v>2709</c:v>
                </c:pt>
                <c:pt idx="12">
                  <c:v>2743</c:v>
                </c:pt>
              </c:numCache>
            </c:numRef>
          </c:val>
          <c:extLst xmlns:c16r2="http://schemas.microsoft.com/office/drawing/2015/06/chart">
            <c:ext xmlns:c16="http://schemas.microsoft.com/office/drawing/2014/chart" uri="{C3380CC4-5D6E-409C-BE32-E72D297353CC}">
              <c16:uniqueId val="{00000006-B27B-4FDD-A43D-A2FDBF7338B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157</c:v>
                </c:pt>
                <c:pt idx="3">
                  <c:v>90</c:v>
                </c:pt>
                <c:pt idx="6">
                  <c:v>74</c:v>
                </c:pt>
                <c:pt idx="9">
                  <c:v>77</c:v>
                </c:pt>
                <c:pt idx="12">
                  <c:v>77</c:v>
                </c:pt>
              </c:numCache>
            </c:numRef>
          </c:val>
          <c:extLst xmlns:c16r2="http://schemas.microsoft.com/office/drawing/2015/06/chart">
            <c:ext xmlns:c16="http://schemas.microsoft.com/office/drawing/2014/chart" uri="{C3380CC4-5D6E-409C-BE32-E72D297353CC}">
              <c16:uniqueId val="{00000007-B27B-4FDD-A43D-A2FDBF7338B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8998</c:v>
                </c:pt>
                <c:pt idx="3">
                  <c:v>8949</c:v>
                </c:pt>
                <c:pt idx="6">
                  <c:v>8691</c:v>
                </c:pt>
                <c:pt idx="9">
                  <c:v>7800</c:v>
                </c:pt>
                <c:pt idx="12">
                  <c:v>7036</c:v>
                </c:pt>
              </c:numCache>
            </c:numRef>
          </c:val>
          <c:extLst xmlns:c16r2="http://schemas.microsoft.com/office/drawing/2015/06/chart">
            <c:ext xmlns:c16="http://schemas.microsoft.com/office/drawing/2014/chart" uri="{C3380CC4-5D6E-409C-BE32-E72D297353CC}">
              <c16:uniqueId val="{00000008-B27B-4FDD-A43D-A2FDBF7338B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10</c:v>
                </c:pt>
                <c:pt idx="3">
                  <c:v>6</c:v>
                </c:pt>
                <c:pt idx="6">
                  <c:v>6</c:v>
                </c:pt>
                <c:pt idx="9">
                  <c:v>0</c:v>
                </c:pt>
                <c:pt idx="12">
                  <c:v>0</c:v>
                </c:pt>
              </c:numCache>
            </c:numRef>
          </c:val>
          <c:extLst xmlns:c16r2="http://schemas.microsoft.com/office/drawing/2015/06/chart">
            <c:ext xmlns:c16="http://schemas.microsoft.com/office/drawing/2014/chart" uri="{C3380CC4-5D6E-409C-BE32-E72D297353CC}">
              <c16:uniqueId val="{00000009-B27B-4FDD-A43D-A2FDBF7338B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12503</c:v>
                </c:pt>
                <c:pt idx="3">
                  <c:v>12663</c:v>
                </c:pt>
                <c:pt idx="6">
                  <c:v>12501</c:v>
                </c:pt>
                <c:pt idx="9">
                  <c:v>12206</c:v>
                </c:pt>
                <c:pt idx="12">
                  <c:v>11085</c:v>
                </c:pt>
              </c:numCache>
            </c:numRef>
          </c:val>
          <c:extLst xmlns:c16r2="http://schemas.microsoft.com/office/drawing/2015/06/chart">
            <c:ext xmlns:c16="http://schemas.microsoft.com/office/drawing/2014/chart" uri="{C3380CC4-5D6E-409C-BE32-E72D297353CC}">
              <c16:uniqueId val="{0000000A-B27B-4FDD-A43D-A2FDBF7338B5}"/>
            </c:ext>
          </c:extLst>
        </c:ser>
        <c:dLbls>
          <c:showLegendKey val="0"/>
          <c:showVal val="0"/>
          <c:showCatName val="0"/>
          <c:showSerName val="0"/>
          <c:showPercent val="0"/>
          <c:showBubbleSize val="0"/>
        </c:dLbls>
        <c:gapWidth val="100"/>
        <c:overlap val="100"/>
        <c:axId val="495585720"/>
        <c:axId val="4995671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B27B-4FDD-A43D-A2FDBF7338B5}"/>
            </c:ext>
          </c:extLst>
        </c:ser>
        <c:dLbls>
          <c:showLegendKey val="0"/>
          <c:showVal val="0"/>
          <c:showCatName val="0"/>
          <c:showSerName val="0"/>
          <c:showPercent val="0"/>
          <c:showBubbleSize val="0"/>
        </c:dLbls>
        <c:marker val="1"/>
        <c:smooth val="0"/>
        <c:axId val="495585720"/>
        <c:axId val="499567168"/>
      </c:lineChart>
      <c:catAx>
        <c:axId val="495585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9567168"/>
        <c:crosses val="autoZero"/>
        <c:auto val="1"/>
        <c:lblAlgn val="ctr"/>
        <c:lblOffset val="100"/>
        <c:tickLblSkip val="1"/>
        <c:tickMarkSkip val="1"/>
        <c:noMultiLvlLbl val="0"/>
      </c:catAx>
      <c:valAx>
        <c:axId val="499567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5585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5539</c:v>
                </c:pt>
                <c:pt idx="1">
                  <c:v>5806</c:v>
                </c:pt>
                <c:pt idx="2">
                  <c:v>5894</c:v>
                </c:pt>
              </c:numCache>
            </c:numRef>
          </c:val>
          <c:extLst xmlns:c16r2="http://schemas.microsoft.com/office/drawing/2015/06/chart">
            <c:ext xmlns:c16="http://schemas.microsoft.com/office/drawing/2014/chart" uri="{C3380CC4-5D6E-409C-BE32-E72D297353CC}">
              <c16:uniqueId val="{00000000-F232-4384-AE76-92A064F123B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763</c:v>
                </c:pt>
                <c:pt idx="1">
                  <c:v>1107</c:v>
                </c:pt>
                <c:pt idx="2">
                  <c:v>1187</c:v>
                </c:pt>
              </c:numCache>
            </c:numRef>
          </c:val>
          <c:extLst xmlns:c16r2="http://schemas.microsoft.com/office/drawing/2015/06/chart">
            <c:ext xmlns:c16="http://schemas.microsoft.com/office/drawing/2014/chart" uri="{C3380CC4-5D6E-409C-BE32-E72D297353CC}">
              <c16:uniqueId val="{00000001-F232-4384-AE76-92A064F123B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5658</c:v>
                </c:pt>
                <c:pt idx="1">
                  <c:v>6064</c:v>
                </c:pt>
                <c:pt idx="2">
                  <c:v>6372</c:v>
                </c:pt>
              </c:numCache>
            </c:numRef>
          </c:val>
          <c:extLst xmlns:c16r2="http://schemas.microsoft.com/office/drawing/2015/06/chart">
            <c:ext xmlns:c16="http://schemas.microsoft.com/office/drawing/2014/chart" uri="{C3380CC4-5D6E-409C-BE32-E72D297353CC}">
              <c16:uniqueId val="{00000002-F232-4384-AE76-92A064F123B3}"/>
            </c:ext>
          </c:extLst>
        </c:ser>
        <c:dLbls>
          <c:showLegendKey val="0"/>
          <c:showVal val="0"/>
          <c:showCatName val="0"/>
          <c:showSerName val="0"/>
          <c:showPercent val="0"/>
          <c:showBubbleSize val="0"/>
        </c:dLbls>
        <c:gapWidth val="120"/>
        <c:overlap val="100"/>
        <c:axId val="509641096"/>
        <c:axId val="509233800"/>
      </c:barChart>
      <c:catAx>
        <c:axId val="509641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9233800"/>
        <c:crosses val="autoZero"/>
        <c:auto val="1"/>
        <c:lblAlgn val="ctr"/>
        <c:lblOffset val="100"/>
        <c:tickLblSkip val="1"/>
        <c:tickMarkSkip val="1"/>
        <c:noMultiLvlLbl val="0"/>
      </c:catAx>
      <c:valAx>
        <c:axId val="5092338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9641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福岡県うきは市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合併特例事業債を活用し大規模建設事業を実施してきた。その元利償還が平成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年度をピークに逓次完了しており、起債残高は減少していたため、元利償還金は令和元年度及び令和２年度は減少していた。しかしながら、平成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年度発行起債（新生涯学習センター建設）の元金償還が開始され</a:t>
          </a:r>
          <a:r>
            <a:rPr kumimoji="1" lang="ja-JP" altLang="en-US" sz="1100">
              <a:solidFill>
                <a:schemeClr val="dk1"/>
              </a:solidFill>
              <a:effectLst/>
              <a:latin typeface="+mn-lt"/>
              <a:ea typeface="+mn-ea"/>
              <a:cs typeface="+mn-cs"/>
            </a:rPr>
            <a:t>、令和４年度で</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繰上償還を実施したため元利償還金が増加</a:t>
          </a:r>
          <a:r>
            <a:rPr kumimoji="1" lang="ja-JP" altLang="ja-JP" sz="1100">
              <a:solidFill>
                <a:schemeClr val="dk1"/>
              </a:solidFill>
              <a:effectLst/>
              <a:latin typeface="+mn-lt"/>
              <a:ea typeface="+mn-ea"/>
              <a:cs typeface="+mn-cs"/>
            </a:rPr>
            <a:t>となった。施設の老朽化に伴う修繕工事等が増大しており、うきは市公共施設等総合管理計画に基づき個別計画を作成し、計画的に老朽化対策を進めていく。</a:t>
          </a:r>
          <a:endParaRPr lang="ja-JP" altLang="ja-JP" sz="1400">
            <a:effectLst/>
          </a:endParaRPr>
        </a:p>
        <a:p>
          <a:r>
            <a:rPr kumimoji="1" lang="ja-JP" altLang="ja-JP" sz="1100">
              <a:solidFill>
                <a:schemeClr val="dk1"/>
              </a:solidFill>
              <a:effectLst/>
              <a:latin typeface="+mn-lt"/>
              <a:ea typeface="+mn-ea"/>
              <a:cs typeface="+mn-cs"/>
            </a:rPr>
            <a:t>公営企業債の元利償還金に対する繰入金は、ほとんどが下水道事業債の償還に対するものである。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福岡県うきは市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地方債残高は▲</a:t>
          </a:r>
          <a:r>
            <a:rPr kumimoji="1" lang="en-US" altLang="ja-JP" sz="1100">
              <a:solidFill>
                <a:schemeClr val="dk1"/>
              </a:solidFill>
              <a:effectLst/>
              <a:latin typeface="+mn-lt"/>
              <a:ea typeface="+mn-ea"/>
              <a:cs typeface="+mn-cs"/>
            </a:rPr>
            <a:t>1,121</a:t>
          </a:r>
          <a:r>
            <a:rPr kumimoji="1" lang="ja-JP" altLang="ja-JP" sz="1100">
              <a:solidFill>
                <a:schemeClr val="dk1"/>
              </a:solidFill>
              <a:effectLst/>
              <a:latin typeface="+mn-lt"/>
              <a:ea typeface="+mn-ea"/>
              <a:cs typeface="+mn-cs"/>
            </a:rPr>
            <a:t>百万円の減となった。また、充当可能基金は</a:t>
          </a:r>
          <a:r>
            <a:rPr kumimoji="1" lang="en-US" altLang="ja-JP" sz="1100">
              <a:solidFill>
                <a:schemeClr val="dk1"/>
              </a:solidFill>
              <a:effectLst/>
              <a:latin typeface="+mn-lt"/>
              <a:ea typeface="+mn-ea"/>
              <a:cs typeface="+mn-cs"/>
            </a:rPr>
            <a:t>+675</a:t>
          </a:r>
          <a:r>
            <a:rPr kumimoji="1" lang="ja-JP" altLang="ja-JP" sz="1100">
              <a:solidFill>
                <a:schemeClr val="dk1"/>
              </a:solidFill>
              <a:effectLst/>
              <a:latin typeface="+mn-lt"/>
              <a:ea typeface="+mn-ea"/>
              <a:cs typeface="+mn-cs"/>
            </a:rPr>
            <a:t>百万円の増となり、充当可能財源等が将来負担額を上回り、将来負担比率はなしの状況となっている。しかしながら、度重なる災害や老朽化した施設の維持管理等、将来の負担に備え健全な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福岡県うきは市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年度末の基金残高は、普通会計で</a:t>
          </a:r>
          <a:r>
            <a:rPr kumimoji="1" lang="en-US" altLang="ja-JP" sz="1100">
              <a:solidFill>
                <a:schemeClr val="dk1"/>
              </a:solidFill>
              <a:effectLst/>
              <a:latin typeface="+mn-lt"/>
              <a:ea typeface="+mn-ea"/>
              <a:cs typeface="+mn-cs"/>
            </a:rPr>
            <a:t>13,452</a:t>
          </a:r>
          <a:r>
            <a:rPr kumimoji="1" lang="ja-JP" altLang="ja-JP" sz="1100">
              <a:solidFill>
                <a:schemeClr val="dk1"/>
              </a:solidFill>
              <a:effectLst/>
              <a:latin typeface="+mn-lt"/>
              <a:ea typeface="+mn-ea"/>
              <a:cs typeface="+mn-cs"/>
            </a:rPr>
            <a:t>百万円となっており、前年度から</a:t>
          </a:r>
          <a:r>
            <a:rPr kumimoji="1" lang="en-US" altLang="ja-JP" sz="1100">
              <a:solidFill>
                <a:schemeClr val="dk1"/>
              </a:solidFill>
              <a:effectLst/>
              <a:latin typeface="+mn-lt"/>
              <a:ea typeface="+mn-ea"/>
              <a:cs typeface="+mn-cs"/>
            </a:rPr>
            <a:t>474</a:t>
          </a:r>
          <a:r>
            <a:rPr kumimoji="1" lang="ja-JP" altLang="ja-JP" sz="1100">
              <a:solidFill>
                <a:schemeClr val="dk1"/>
              </a:solidFill>
              <a:effectLst/>
              <a:latin typeface="+mn-lt"/>
              <a:ea typeface="+mn-ea"/>
              <a:cs typeface="+mn-cs"/>
            </a:rPr>
            <a:t>百万円の増加となっている。</a:t>
          </a:r>
          <a:endParaRPr lang="ja-JP" altLang="ja-JP" sz="1400">
            <a:effectLst/>
          </a:endParaRPr>
        </a:p>
        <a:p>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減債基金</a:t>
          </a:r>
          <a:r>
            <a:rPr kumimoji="1" lang="ja-JP" altLang="ja-JP" sz="1100">
              <a:solidFill>
                <a:schemeClr val="dk1"/>
              </a:solidFill>
              <a:effectLst/>
              <a:latin typeface="+mn-lt"/>
              <a:ea typeface="+mn-ea"/>
              <a:cs typeface="+mn-cs"/>
            </a:rPr>
            <a:t>で</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百万円の増加及び</a:t>
          </a:r>
          <a:r>
            <a:rPr kumimoji="1" lang="ja-JP" altLang="en-US" sz="1100">
              <a:solidFill>
                <a:schemeClr val="dk1"/>
              </a:solidFill>
              <a:effectLst/>
              <a:latin typeface="+mn-lt"/>
              <a:ea typeface="+mn-ea"/>
              <a:cs typeface="+mn-cs"/>
            </a:rPr>
            <a:t>公共施設等整備基金で取崩しを行いつつ最終的に</a:t>
          </a:r>
          <a:r>
            <a:rPr kumimoji="1" lang="en-US" altLang="ja-JP" sz="1100">
              <a:solidFill>
                <a:schemeClr val="dk1"/>
              </a:solidFill>
              <a:effectLst/>
              <a:latin typeface="+mn-lt"/>
              <a:ea typeface="+mn-ea"/>
              <a:cs typeface="+mn-cs"/>
            </a:rPr>
            <a:t>431</a:t>
          </a:r>
          <a:r>
            <a:rPr kumimoji="1" lang="ja-JP" altLang="ja-JP" sz="1100">
              <a:solidFill>
                <a:schemeClr val="dk1"/>
              </a:solidFill>
              <a:effectLst/>
              <a:latin typeface="+mn-lt"/>
              <a:ea typeface="+mn-ea"/>
              <a:cs typeface="+mn-cs"/>
            </a:rPr>
            <a:t>百万円を積み立てたのが大きな要因である。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各基金の使途目的に基づいて積み立て取崩しを行っている。また、基金の一部を国債等の債券により運用しており、運用益を積み立てしている。今後の財政需要の増大にも適切に対応していけるように収支のバランスを見ながら積み立て、取崩しを行って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各基金の目的に基づいて使途を定めている。</a:t>
          </a:r>
          <a:endParaRPr lang="ja-JP" altLang="ja-JP" sz="1400">
            <a:effectLst/>
          </a:endParaRPr>
        </a:p>
        <a:p>
          <a:r>
            <a:rPr kumimoji="1" lang="ja-JP" altLang="ja-JP" sz="1100">
              <a:solidFill>
                <a:schemeClr val="dk1"/>
              </a:solidFill>
              <a:effectLst/>
              <a:latin typeface="+mn-lt"/>
              <a:ea typeface="+mn-ea"/>
              <a:cs typeface="+mn-cs"/>
            </a:rPr>
            <a:t>公共施設等整備基金：公共施設の計画的な整備促進</a:t>
          </a:r>
          <a:endParaRPr lang="ja-JP" altLang="ja-JP" sz="1400">
            <a:effectLst/>
          </a:endParaRPr>
        </a:p>
        <a:p>
          <a:r>
            <a:rPr kumimoji="1" lang="ja-JP" altLang="ja-JP" sz="1100">
              <a:solidFill>
                <a:schemeClr val="dk1"/>
              </a:solidFill>
              <a:effectLst/>
              <a:latin typeface="+mn-lt"/>
              <a:ea typeface="+mn-ea"/>
              <a:cs typeface="+mn-cs"/>
            </a:rPr>
            <a:t>振興基金：市民の連携の強化及び一体感の醸成を図り、本市の振興に資するもの</a:t>
          </a:r>
          <a:endParaRPr lang="ja-JP" altLang="ja-JP" sz="1400">
            <a:effectLst/>
          </a:endParaRPr>
        </a:p>
        <a:p>
          <a:r>
            <a:rPr kumimoji="1" lang="ja-JP" altLang="ja-JP" sz="1100">
              <a:solidFill>
                <a:schemeClr val="dk1"/>
              </a:solidFill>
              <a:effectLst/>
              <a:latin typeface="+mn-lt"/>
              <a:ea typeface="+mn-ea"/>
              <a:cs typeface="+mn-cs"/>
            </a:rPr>
            <a:t>地域振興基金：地域の振興及び快適な生活環境の形成を図る</a:t>
          </a:r>
          <a:endParaRPr lang="ja-JP" altLang="ja-JP" sz="1400">
            <a:effectLst/>
          </a:endParaRPr>
        </a:p>
        <a:p>
          <a:r>
            <a:rPr kumimoji="1" lang="ja-JP" altLang="ja-JP" sz="1100">
              <a:solidFill>
                <a:schemeClr val="dk1"/>
              </a:solidFill>
              <a:effectLst/>
              <a:latin typeface="+mn-lt"/>
              <a:ea typeface="+mn-ea"/>
              <a:cs typeface="+mn-cs"/>
            </a:rPr>
            <a:t>地域福祉基金：地域における高齢者保健福祉及びその他住民の福祉の増進を図る</a:t>
          </a:r>
          <a:endParaRPr lang="ja-JP" altLang="ja-JP" sz="1400">
            <a:effectLst/>
          </a:endParaRPr>
        </a:p>
        <a:p>
          <a:r>
            <a:rPr kumimoji="1" lang="ja-JP" altLang="ja-JP" sz="1100">
              <a:solidFill>
                <a:schemeClr val="dk1"/>
              </a:solidFill>
              <a:effectLst/>
              <a:latin typeface="+mn-lt"/>
              <a:ea typeface="+mn-ea"/>
              <a:cs typeface="+mn-cs"/>
            </a:rPr>
            <a:t>ふるさと創生基金：市民による自主的なまちづくり及び人材育成を助長し、自ら考え自ら行う地域づくりの推進を図る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昨年度より</a:t>
          </a:r>
          <a:r>
            <a:rPr kumimoji="1" lang="en-US" altLang="ja-JP" sz="1100">
              <a:solidFill>
                <a:schemeClr val="dk1"/>
              </a:solidFill>
              <a:effectLst/>
              <a:latin typeface="+mn-lt"/>
              <a:ea typeface="+mn-ea"/>
              <a:cs typeface="+mn-cs"/>
            </a:rPr>
            <a:t>308</a:t>
          </a:r>
          <a:r>
            <a:rPr kumimoji="1" lang="ja-JP" altLang="ja-JP" sz="1100">
              <a:solidFill>
                <a:schemeClr val="dk1"/>
              </a:solidFill>
              <a:effectLst/>
              <a:latin typeface="+mn-lt"/>
              <a:ea typeface="+mn-ea"/>
              <a:cs typeface="+mn-cs"/>
            </a:rPr>
            <a:t>百万円の増額となった。主な要因としては、今後の老朽化した施設の改修に備え公共施設等整備基金へ</a:t>
          </a:r>
          <a:r>
            <a:rPr kumimoji="1" lang="en-US" altLang="ja-JP" sz="1100">
              <a:solidFill>
                <a:schemeClr val="dk1"/>
              </a:solidFill>
              <a:effectLst/>
              <a:latin typeface="+mn-lt"/>
              <a:ea typeface="+mn-ea"/>
              <a:cs typeface="+mn-cs"/>
            </a:rPr>
            <a:t>431</a:t>
          </a:r>
          <a:r>
            <a:rPr kumimoji="1" lang="ja-JP" altLang="ja-JP" sz="1100">
              <a:solidFill>
                <a:schemeClr val="dk1"/>
              </a:solidFill>
              <a:effectLst/>
              <a:latin typeface="+mn-lt"/>
              <a:ea typeface="+mn-ea"/>
              <a:cs typeface="+mn-cs"/>
            </a:rPr>
            <a:t>百万円を積み立てたのが大きな要因である。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それぞれの基金使途目的に基づき計画的に積み立て、取崩しを行う。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財政調整基金については、基金残高</a:t>
          </a:r>
          <a:r>
            <a:rPr kumimoji="1" lang="en-US" altLang="ja-JP" sz="1100">
              <a:solidFill>
                <a:schemeClr val="dk1"/>
              </a:solidFill>
              <a:effectLst/>
              <a:latin typeface="+mn-lt"/>
              <a:ea typeface="+mn-ea"/>
              <a:cs typeface="+mn-cs"/>
            </a:rPr>
            <a:t>5,894</a:t>
          </a:r>
          <a:r>
            <a:rPr kumimoji="1" lang="ja-JP" altLang="ja-JP" sz="1100">
              <a:solidFill>
                <a:schemeClr val="dk1"/>
              </a:solidFill>
              <a:effectLst/>
              <a:latin typeface="+mn-lt"/>
              <a:ea typeface="+mn-ea"/>
              <a:cs typeface="+mn-cs"/>
            </a:rPr>
            <a:t>百万円となり、</a:t>
          </a:r>
          <a:r>
            <a:rPr kumimoji="1" lang="en-US" altLang="ja-JP" sz="1100">
              <a:solidFill>
                <a:schemeClr val="dk1"/>
              </a:solidFill>
              <a:effectLst/>
              <a:latin typeface="+mn-lt"/>
              <a:ea typeface="+mn-ea"/>
              <a:cs typeface="+mn-cs"/>
            </a:rPr>
            <a:t>88</a:t>
          </a:r>
          <a:r>
            <a:rPr kumimoji="1" lang="ja-JP" altLang="ja-JP" sz="1100">
              <a:solidFill>
                <a:schemeClr val="dk1"/>
              </a:solidFill>
              <a:effectLst/>
              <a:latin typeface="+mn-lt"/>
              <a:ea typeface="+mn-ea"/>
              <a:cs typeface="+mn-cs"/>
            </a:rPr>
            <a:t>百万円の増額となった。</a:t>
          </a:r>
          <a:endParaRPr lang="ja-JP" altLang="ja-JP" sz="1400">
            <a:effectLst/>
          </a:endParaRPr>
        </a:p>
        <a:p>
          <a:r>
            <a:rPr kumimoji="1" lang="ja-JP" altLang="ja-JP" sz="1100">
              <a:solidFill>
                <a:schemeClr val="dk1"/>
              </a:solidFill>
              <a:effectLst/>
              <a:latin typeface="+mn-lt"/>
              <a:ea typeface="+mn-ea"/>
              <a:cs typeface="+mn-cs"/>
            </a:rPr>
            <a:t>決算剰余金の一部を積み立てる一方で、安易な取崩しは行わないように努めたため、年々増加傾向にある。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老朽化施設の更新等の影響で大幅な取崩しが懸念される。安易な取崩しを行わないよう、適切な業務管理を行う。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年度は繰上償還</a:t>
          </a:r>
          <a:r>
            <a:rPr kumimoji="1" lang="ja-JP" altLang="en-US" sz="1100">
              <a:solidFill>
                <a:schemeClr val="dk1"/>
              </a:solidFill>
              <a:effectLst/>
              <a:latin typeface="+mn-lt"/>
              <a:ea typeface="+mn-ea"/>
              <a:cs typeface="+mn-cs"/>
            </a:rPr>
            <a:t>を実施したため</a:t>
          </a:r>
          <a:r>
            <a:rPr kumimoji="1" lang="en-US" altLang="ja-JP" sz="1100">
              <a:solidFill>
                <a:schemeClr val="dk1"/>
              </a:solidFill>
              <a:effectLst/>
              <a:latin typeface="+mn-lt"/>
              <a:ea typeface="+mn-ea"/>
              <a:cs typeface="+mn-cs"/>
            </a:rPr>
            <a:t>359</a:t>
          </a:r>
          <a:r>
            <a:rPr kumimoji="1" lang="ja-JP" altLang="en-US" sz="1100">
              <a:solidFill>
                <a:schemeClr val="dk1"/>
              </a:solidFill>
              <a:effectLst/>
              <a:latin typeface="+mn-lt"/>
              <a:ea typeface="+mn-ea"/>
              <a:cs typeface="+mn-cs"/>
            </a:rPr>
            <a:t>百万円の取崩しを行った。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基金利子の積立を</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百万円するとともに、令和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年度の剰余金の一部（</a:t>
          </a:r>
          <a:r>
            <a:rPr kumimoji="1" lang="en-US" altLang="ja-JP" sz="1100">
              <a:solidFill>
                <a:schemeClr val="dk1"/>
              </a:solidFill>
              <a:effectLst/>
              <a:latin typeface="+mn-lt"/>
              <a:ea typeface="+mn-ea"/>
              <a:cs typeface="+mn-cs"/>
            </a:rPr>
            <a:t>431</a:t>
          </a:r>
          <a:r>
            <a:rPr kumimoji="1" lang="ja-JP" altLang="ja-JP" sz="1100">
              <a:solidFill>
                <a:schemeClr val="dk1"/>
              </a:solidFill>
              <a:effectLst/>
              <a:latin typeface="+mn-lt"/>
              <a:ea typeface="+mn-ea"/>
              <a:cs typeface="+mn-cs"/>
            </a:rPr>
            <a:t>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地方債の償還計画に基づき、収支のバランスを見ながら積み立て、取崩しを行ってく。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福岡県うきは市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28,213
27,870
117.46
18,351,157
17,538,049
696,868
9,037,952
11,084,526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人口減少（平成</a:t>
          </a:r>
          <a:r>
            <a:rPr kumimoji="1" lang="en-US" altLang="ja-JP" sz="1100" b="0" i="0" u="none" strike="noStrike" kern="0" cap="none" spc="0" normalizeH="0" baseline="0" noProof="0">
              <a:ln>
                <a:noFill/>
              </a:ln>
              <a:solidFill>
                <a:prstClr val="black"/>
              </a:solidFill>
              <a:effectLst/>
              <a:uLnTx/>
              <a:uFillTx/>
              <a:latin typeface="+mn-lt"/>
              <a:ea typeface="+mn-ea"/>
              <a:cs typeface="+mn-cs"/>
            </a:rPr>
            <a:t>30</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年度より▲</a:t>
          </a:r>
          <a:r>
            <a:rPr kumimoji="1" lang="en-US" altLang="ja-JP" sz="1100" b="0" i="0" u="none" strike="noStrike" kern="0" cap="none" spc="0" normalizeH="0" baseline="0" noProof="0">
              <a:ln>
                <a:noFill/>
              </a:ln>
              <a:solidFill>
                <a:prstClr val="black"/>
              </a:solidFill>
              <a:effectLst/>
              <a:uLnTx/>
              <a:uFillTx/>
              <a:latin typeface="+mn-lt"/>
              <a:ea typeface="+mn-ea"/>
              <a:cs typeface="+mn-cs"/>
            </a:rPr>
            <a:t>5.2%</a:t>
          </a:r>
          <a:r>
            <a:rPr kumimoji="1" lang="ja-JP" altLang="ja-JP" sz="1100" b="0" i="0" u="none" strike="noStrike" kern="0" cap="none" spc="0" normalizeH="0" baseline="0" noProof="0">
              <a:ln>
                <a:noFill/>
              </a:ln>
              <a:solidFill>
                <a:prstClr val="black"/>
              </a:solidFill>
              <a:effectLst/>
              <a:uLnTx/>
              <a:uFillTx/>
              <a:latin typeface="+mn-lt"/>
              <a:ea typeface="+mn-ea"/>
              <a:cs typeface="+mn-cs"/>
            </a:rPr>
            <a:t>）や高齢化率の上昇（平成</a:t>
          </a:r>
          <a:r>
            <a:rPr kumimoji="1" lang="en-US" altLang="ja-JP" sz="1100" b="0" i="0" u="none" strike="noStrike" kern="0" cap="none" spc="0" normalizeH="0" baseline="0" noProof="0">
              <a:ln>
                <a:noFill/>
              </a:ln>
              <a:solidFill>
                <a:prstClr val="black"/>
              </a:solidFill>
              <a:effectLst/>
              <a:uLnTx/>
              <a:uFillTx/>
              <a:latin typeface="+mn-lt"/>
              <a:ea typeface="+mn-ea"/>
              <a:cs typeface="+mn-cs"/>
            </a:rPr>
            <a:t>30</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年度より</a:t>
          </a:r>
          <a:r>
            <a:rPr kumimoji="1" lang="en-US" altLang="ja-JP" sz="1100" b="0" i="0" u="none" strike="noStrike" kern="0" cap="none" spc="0" normalizeH="0" baseline="0" noProof="0">
              <a:ln>
                <a:noFill/>
              </a:ln>
              <a:solidFill>
                <a:prstClr val="black"/>
              </a:solidFill>
              <a:effectLst/>
              <a:uLnTx/>
              <a:uFillTx/>
              <a:latin typeface="+mn-lt"/>
              <a:ea typeface="+mn-ea"/>
              <a:cs typeface="+mn-cs"/>
            </a:rPr>
            <a:t>+2.4</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等で財政力指数は全国平均より低くなっているが、類似団体と比較すると平均的な数字となっており、ほぼ横ばいで推移している。財政力指数を上げるため、定員管理・給与の適正化並びに投資的経費を抑制する等による歳出削減を図るとともに、企業誘致や移住定住の促進等による税収の増を図り、滞納者への徴収強化等を行い財政基盤の強化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a:extLst>
            <a:ext uri="{FF2B5EF4-FFF2-40B4-BE49-F238E27FC236}">
              <a16:creationId xmlns="" xmlns:a16="http://schemas.microsoft.com/office/drawing/2014/main" id="{00000000-0008-0000-0300-00003E000000}"/>
            </a:ext>
          </a:extLst>
        </xdr:cNvPr>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 xmlns:a16="http://schemas.microsoft.com/office/drawing/2014/main" id="{00000000-0008-0000-0300-00003F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 xmlns:a16="http://schemas.microsoft.com/office/drawing/2014/main" id="{00000000-0008-0000-0300-000040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a:extLst>
            <a:ext uri="{FF2B5EF4-FFF2-40B4-BE49-F238E27FC236}">
              <a16:creationId xmlns="" xmlns:a16="http://schemas.microsoft.com/office/drawing/2014/main" id="{00000000-0008-0000-0300-000041000000}"/>
            </a:ext>
          </a:extLst>
        </xdr:cNvPr>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a:extLst>
            <a:ext uri="{FF2B5EF4-FFF2-40B4-BE49-F238E27FC236}">
              <a16:creationId xmlns="" xmlns:a16="http://schemas.microsoft.com/office/drawing/2014/main" id="{00000000-0008-0000-0300-000042000000}"/>
            </a:ext>
          </a:extLst>
        </xdr:cNvPr>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49530</xdr:rowOff>
    </xdr:from>
    <xdr:to>
      <xdr:col>23</xdr:col>
      <xdr:colOff>133350</xdr:colOff>
      <xdr:row>42</xdr:row>
      <xdr:rowOff>73660</xdr:rowOff>
    </xdr:to>
    <xdr:cxnSp macro="">
      <xdr:nvCxnSpPr>
        <xdr:cNvPr id="67" name="直線コネクタ 66">
          <a:extLst>
            <a:ext uri="{FF2B5EF4-FFF2-40B4-BE49-F238E27FC236}">
              <a16:creationId xmlns="" xmlns:a16="http://schemas.microsoft.com/office/drawing/2014/main" id="{00000000-0008-0000-0300-000043000000}"/>
            </a:ext>
          </a:extLst>
        </xdr:cNvPr>
        <xdr:cNvCxnSpPr/>
      </xdr:nvCxnSpPr>
      <xdr:spPr>
        <a:xfrm>
          <a:off x="4114800" y="725043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a:extLst>
            <a:ext uri="{FF2B5EF4-FFF2-40B4-BE49-F238E27FC236}">
              <a16:creationId xmlns="" xmlns:a16="http://schemas.microsoft.com/office/drawing/2014/main" id="{00000000-0008-0000-0300-000044000000}"/>
            </a:ext>
          </a:extLst>
        </xdr:cNvPr>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49530</xdr:rowOff>
    </xdr:from>
    <xdr:to>
      <xdr:col>19</xdr:col>
      <xdr:colOff>133350</xdr:colOff>
      <xdr:row>42</xdr:row>
      <xdr:rowOff>49530</xdr:rowOff>
    </xdr:to>
    <xdr:cxnSp macro="">
      <xdr:nvCxnSpPr>
        <xdr:cNvPr id="70" name="直線コネクタ 69">
          <a:extLst>
            <a:ext uri="{FF2B5EF4-FFF2-40B4-BE49-F238E27FC236}">
              <a16:creationId xmlns="" xmlns:a16="http://schemas.microsoft.com/office/drawing/2014/main" id="{00000000-0008-0000-0300-000046000000}"/>
            </a:ext>
          </a:extLst>
        </xdr:cNvPr>
        <xdr:cNvCxnSpPr/>
      </xdr:nvCxnSpPr>
      <xdr:spPr>
        <a:xfrm>
          <a:off x="3225800" y="7250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a:extLst>
            <a:ext uri="{FF2B5EF4-FFF2-40B4-BE49-F238E27FC236}">
              <a16:creationId xmlns="" xmlns:a16="http://schemas.microsoft.com/office/drawing/2014/main" id="{00000000-0008-0000-0300-000047000000}"/>
            </a:ext>
          </a:extLst>
        </xdr:cNvPr>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109237</xdr:rowOff>
    </xdr:from>
    <xdr:ext cx="736600" cy="259045"/>
    <xdr:sp macro="" textlink="">
      <xdr:nvSpPr>
        <xdr:cNvPr id="72" name="テキスト ボックス 71">
          <a:extLst>
            <a:ext uri="{FF2B5EF4-FFF2-40B4-BE49-F238E27FC236}">
              <a16:creationId xmlns="" xmlns:a16="http://schemas.microsoft.com/office/drawing/2014/main" id="{00000000-0008-0000-0300-000048000000}"/>
            </a:ext>
          </a:extLst>
        </xdr:cNvPr>
        <xdr:cNvSpPr txBox="1"/>
      </xdr:nvSpPr>
      <xdr:spPr>
        <a:xfrm>
          <a:off x="3733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49530</xdr:rowOff>
    </xdr:from>
    <xdr:to>
      <xdr:col>15</xdr:col>
      <xdr:colOff>82550</xdr:colOff>
      <xdr:row>42</xdr:row>
      <xdr:rowOff>73660</xdr:rowOff>
    </xdr:to>
    <xdr:cxnSp macro="">
      <xdr:nvCxnSpPr>
        <xdr:cNvPr id="73" name="直線コネクタ 72">
          <a:extLst>
            <a:ext uri="{FF2B5EF4-FFF2-40B4-BE49-F238E27FC236}">
              <a16:creationId xmlns="" xmlns:a16="http://schemas.microsoft.com/office/drawing/2014/main" id="{00000000-0008-0000-0300-000049000000}"/>
            </a:ext>
          </a:extLst>
        </xdr:cNvPr>
        <xdr:cNvCxnSpPr/>
      </xdr:nvCxnSpPr>
      <xdr:spPr>
        <a:xfrm flipV="1">
          <a:off x="2336800" y="72504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a:extLst>
            <a:ext uri="{FF2B5EF4-FFF2-40B4-BE49-F238E27FC236}">
              <a16:creationId xmlns="" xmlns:a16="http://schemas.microsoft.com/office/drawing/2014/main" id="{00000000-0008-0000-0300-00004B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73660</xdr:rowOff>
    </xdr:from>
    <xdr:to>
      <xdr:col>11</xdr:col>
      <xdr:colOff>31750</xdr:colOff>
      <xdr:row>42</xdr:row>
      <xdr:rowOff>73660</xdr:rowOff>
    </xdr:to>
    <xdr:cxnSp macro="">
      <xdr:nvCxnSpPr>
        <xdr:cNvPr id="76" name="直線コネクタ 75">
          <a:extLst>
            <a:ext uri="{FF2B5EF4-FFF2-40B4-BE49-F238E27FC236}">
              <a16:creationId xmlns="" xmlns:a16="http://schemas.microsoft.com/office/drawing/2014/main" id="{00000000-0008-0000-0300-00004C000000}"/>
            </a:ext>
          </a:extLst>
        </xdr:cNvPr>
        <xdr:cNvCxnSpPr/>
      </xdr:nvCxnSpPr>
      <xdr:spPr>
        <a:xfrm>
          <a:off x="1447800" y="7274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a:extLst>
            <a:ext uri="{FF2B5EF4-FFF2-40B4-BE49-F238E27FC236}">
              <a16:creationId xmlns="" xmlns:a16="http://schemas.microsoft.com/office/drawing/2014/main" id="{00000000-0008-0000-0300-00004D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78" name="テキスト ボックス 77">
          <a:extLst>
            <a:ext uri="{FF2B5EF4-FFF2-40B4-BE49-F238E27FC236}">
              <a16:creationId xmlns="" xmlns:a16="http://schemas.microsoft.com/office/drawing/2014/main" id="{00000000-0008-0000-0300-00004E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a:extLst>
            <a:ext uri="{FF2B5EF4-FFF2-40B4-BE49-F238E27FC236}">
              <a16:creationId xmlns="" xmlns:a16="http://schemas.microsoft.com/office/drawing/2014/main" id="{00000000-0008-0000-0300-000050000000}"/>
            </a:ext>
          </a:extLst>
        </xdr:cNvPr>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86" name="楕円 85">
          <a:extLst>
            <a:ext uri="{FF2B5EF4-FFF2-40B4-BE49-F238E27FC236}">
              <a16:creationId xmlns="" xmlns:a16="http://schemas.microsoft.com/office/drawing/2014/main" id="{00000000-0008-0000-0300-000056000000}"/>
            </a:ext>
          </a:extLst>
        </xdr:cNvPr>
        <xdr:cNvSpPr/>
      </xdr:nvSpPr>
      <xdr:spPr>
        <a:xfrm>
          <a:off x="4902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39387</xdr:rowOff>
    </xdr:from>
    <xdr:ext cx="762000" cy="259045"/>
    <xdr:sp macro="" textlink="">
      <xdr:nvSpPr>
        <xdr:cNvPr id="87" name="財政力該当値テキスト">
          <a:extLst>
            <a:ext uri="{FF2B5EF4-FFF2-40B4-BE49-F238E27FC236}">
              <a16:creationId xmlns="" xmlns:a16="http://schemas.microsoft.com/office/drawing/2014/main" id="{00000000-0008-0000-0300-000057000000}"/>
            </a:ext>
          </a:extLst>
        </xdr:cNvPr>
        <xdr:cNvSpPr txBox="1"/>
      </xdr:nvSpPr>
      <xdr:spPr>
        <a:xfrm>
          <a:off x="50419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170180</xdr:rowOff>
    </xdr:from>
    <xdr:to>
      <xdr:col>19</xdr:col>
      <xdr:colOff>184150</xdr:colOff>
      <xdr:row>42</xdr:row>
      <xdr:rowOff>100330</xdr:rowOff>
    </xdr:to>
    <xdr:sp macro="" textlink="">
      <xdr:nvSpPr>
        <xdr:cNvPr id="88" name="楕円 87">
          <a:extLst>
            <a:ext uri="{FF2B5EF4-FFF2-40B4-BE49-F238E27FC236}">
              <a16:creationId xmlns="" xmlns:a16="http://schemas.microsoft.com/office/drawing/2014/main" id="{00000000-0008-0000-0300-000058000000}"/>
            </a:ext>
          </a:extLst>
        </xdr:cNvPr>
        <xdr:cNvSpPr/>
      </xdr:nvSpPr>
      <xdr:spPr>
        <a:xfrm>
          <a:off x="4064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110507</xdr:rowOff>
    </xdr:from>
    <xdr:ext cx="736600" cy="259045"/>
    <xdr:sp macro="" textlink="">
      <xdr:nvSpPr>
        <xdr:cNvPr id="89" name="テキスト ボックス 88">
          <a:extLst>
            <a:ext uri="{FF2B5EF4-FFF2-40B4-BE49-F238E27FC236}">
              <a16:creationId xmlns="" xmlns:a16="http://schemas.microsoft.com/office/drawing/2014/main" id="{00000000-0008-0000-0300-000059000000}"/>
            </a:ext>
          </a:extLst>
        </xdr:cNvPr>
        <xdr:cNvSpPr txBox="1"/>
      </xdr:nvSpPr>
      <xdr:spPr>
        <a:xfrm>
          <a:off x="3733800" y="696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170180</xdr:rowOff>
    </xdr:from>
    <xdr:to>
      <xdr:col>15</xdr:col>
      <xdr:colOff>133350</xdr:colOff>
      <xdr:row>42</xdr:row>
      <xdr:rowOff>100330</xdr:rowOff>
    </xdr:to>
    <xdr:sp macro="" textlink="">
      <xdr:nvSpPr>
        <xdr:cNvPr id="90" name="楕円 89">
          <a:extLst>
            <a:ext uri="{FF2B5EF4-FFF2-40B4-BE49-F238E27FC236}">
              <a16:creationId xmlns="" xmlns:a16="http://schemas.microsoft.com/office/drawing/2014/main" id="{00000000-0008-0000-0300-00005A000000}"/>
            </a:ext>
          </a:extLst>
        </xdr:cNvPr>
        <xdr:cNvSpPr/>
      </xdr:nvSpPr>
      <xdr:spPr>
        <a:xfrm>
          <a:off x="3175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85107</xdr:rowOff>
    </xdr:from>
    <xdr:ext cx="762000" cy="259045"/>
    <xdr:sp macro="" textlink="">
      <xdr:nvSpPr>
        <xdr:cNvPr id="91" name="テキスト ボックス 90">
          <a:extLst>
            <a:ext uri="{FF2B5EF4-FFF2-40B4-BE49-F238E27FC236}">
              <a16:creationId xmlns="" xmlns:a16="http://schemas.microsoft.com/office/drawing/2014/main" id="{00000000-0008-0000-0300-00005B000000}"/>
            </a:ext>
          </a:extLst>
        </xdr:cNvPr>
        <xdr:cNvSpPr txBox="1"/>
      </xdr:nvSpPr>
      <xdr:spPr>
        <a:xfrm>
          <a:off x="2844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22860</xdr:rowOff>
    </xdr:from>
    <xdr:to>
      <xdr:col>11</xdr:col>
      <xdr:colOff>82550</xdr:colOff>
      <xdr:row>42</xdr:row>
      <xdr:rowOff>124460</xdr:rowOff>
    </xdr:to>
    <xdr:sp macro="" textlink="">
      <xdr:nvSpPr>
        <xdr:cNvPr id="92" name="楕円 91">
          <a:extLst>
            <a:ext uri="{FF2B5EF4-FFF2-40B4-BE49-F238E27FC236}">
              <a16:creationId xmlns="" xmlns:a16="http://schemas.microsoft.com/office/drawing/2014/main" id="{00000000-0008-0000-0300-00005C000000}"/>
            </a:ext>
          </a:extLst>
        </xdr:cNvPr>
        <xdr:cNvSpPr/>
      </xdr:nvSpPr>
      <xdr:spPr>
        <a:xfrm>
          <a:off x="2286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109237</xdr:rowOff>
    </xdr:from>
    <xdr:ext cx="762000" cy="259045"/>
    <xdr:sp macro="" textlink="">
      <xdr:nvSpPr>
        <xdr:cNvPr id="93" name="テキスト ボックス 92">
          <a:extLst>
            <a:ext uri="{FF2B5EF4-FFF2-40B4-BE49-F238E27FC236}">
              <a16:creationId xmlns="" xmlns:a16="http://schemas.microsoft.com/office/drawing/2014/main" id="{00000000-0008-0000-0300-00005D000000}"/>
            </a:ext>
          </a:extLst>
        </xdr:cNvPr>
        <xdr:cNvSpPr txBox="1"/>
      </xdr:nvSpPr>
      <xdr:spPr>
        <a:xfrm>
          <a:off x="1955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22860</xdr:rowOff>
    </xdr:from>
    <xdr:to>
      <xdr:col>7</xdr:col>
      <xdr:colOff>31750</xdr:colOff>
      <xdr:row>42</xdr:row>
      <xdr:rowOff>124460</xdr:rowOff>
    </xdr:to>
    <xdr:sp macro="" textlink="">
      <xdr:nvSpPr>
        <xdr:cNvPr id="94" name="楕円 93">
          <a:extLst>
            <a:ext uri="{FF2B5EF4-FFF2-40B4-BE49-F238E27FC236}">
              <a16:creationId xmlns="" xmlns:a16="http://schemas.microsoft.com/office/drawing/2014/main" id="{00000000-0008-0000-0300-00005E000000}"/>
            </a:ext>
          </a:extLst>
        </xdr:cNvPr>
        <xdr:cNvSpPr/>
      </xdr:nvSpPr>
      <xdr:spPr>
        <a:xfrm>
          <a:off x="1397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109237</xdr:rowOff>
    </xdr:from>
    <xdr:ext cx="762000" cy="259045"/>
    <xdr:sp macro="" textlink="">
      <xdr:nvSpPr>
        <xdr:cNvPr id="95" name="テキスト ボックス 94">
          <a:extLst>
            <a:ext uri="{FF2B5EF4-FFF2-40B4-BE49-F238E27FC236}">
              <a16:creationId xmlns="" xmlns:a16="http://schemas.microsoft.com/office/drawing/2014/main" id="{00000000-0008-0000-0300-00005F000000}"/>
            </a:ext>
          </a:extLst>
        </xdr:cNvPr>
        <xdr:cNvSpPr txBox="1"/>
      </xdr:nvSpPr>
      <xdr:spPr>
        <a:xfrm>
          <a:off x="1066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平成</a:t>
          </a:r>
          <a:r>
            <a:rPr kumimoji="1" lang="en-US" altLang="ja-JP" sz="1100" b="0" i="0" u="none" strike="noStrike" kern="0" cap="none" spc="0" normalizeH="0" baseline="0" noProof="0">
              <a:ln>
                <a:noFill/>
              </a:ln>
              <a:solidFill>
                <a:prstClr val="black"/>
              </a:solidFill>
              <a:effectLst/>
              <a:uLnTx/>
              <a:uFillTx/>
              <a:latin typeface="+mn-lt"/>
              <a:ea typeface="+mn-ea"/>
              <a:cs typeface="+mn-cs"/>
            </a:rPr>
            <a:t>30</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年度は臨時財政対策債を借り入れず、一般財源が減少したことにより一時的に経常収支比率が上昇したが、令和元年度は臨時経済対策債を借り入れたことで経常収支比率は改善された。令和</a:t>
          </a:r>
          <a:r>
            <a:rPr kumimoji="1" lang="ja-JP" altLang="en-US" sz="1100" b="0" i="0" u="none" strike="noStrike" kern="0" cap="none" spc="0" normalizeH="0" baseline="0" noProof="0">
              <a:ln>
                <a:noFill/>
              </a:ln>
              <a:solidFill>
                <a:prstClr val="black"/>
              </a:solidFill>
              <a:effectLst/>
              <a:uLnTx/>
              <a:uFillTx/>
              <a:latin typeface="+mn-lt"/>
              <a:ea typeface="+mn-ea"/>
              <a:cs typeface="+mn-cs"/>
            </a:rPr>
            <a:t>４</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年度は</a:t>
          </a:r>
          <a:r>
            <a:rPr kumimoji="1" lang="ja-JP" altLang="en-US" sz="1100" b="0" i="0" u="none" strike="noStrike" kern="0" cap="none" spc="0" normalizeH="0" baseline="0" noProof="0">
              <a:ln>
                <a:noFill/>
              </a:ln>
              <a:solidFill>
                <a:prstClr val="black"/>
              </a:solidFill>
              <a:effectLst/>
              <a:uLnTx/>
              <a:uFillTx/>
              <a:latin typeface="+mn-lt"/>
              <a:ea typeface="+mn-ea"/>
              <a:cs typeface="+mn-cs"/>
            </a:rPr>
            <a:t>扶助費</a:t>
          </a:r>
          <a:r>
            <a:rPr kumimoji="1" lang="ja-JP" altLang="ja-JP" sz="1100" b="0" i="0" u="none" strike="noStrike" kern="0" cap="none" spc="0" normalizeH="0" baseline="0" noProof="0">
              <a:ln>
                <a:noFill/>
              </a:ln>
              <a:solidFill>
                <a:prstClr val="black"/>
              </a:solidFill>
              <a:effectLst/>
              <a:uLnTx/>
              <a:uFillTx/>
              <a:latin typeface="+mn-lt"/>
              <a:ea typeface="+mn-ea"/>
              <a:cs typeface="+mn-cs"/>
            </a:rPr>
            <a:t>及び</a:t>
          </a:r>
          <a:r>
            <a:rPr kumimoji="1" lang="ja-JP" altLang="en-US" sz="1100" b="0" i="0" u="none" strike="noStrike" kern="0" cap="none" spc="0" normalizeH="0" baseline="0" noProof="0">
              <a:ln>
                <a:noFill/>
              </a:ln>
              <a:solidFill>
                <a:prstClr val="black"/>
              </a:solidFill>
              <a:effectLst/>
              <a:uLnTx/>
              <a:uFillTx/>
              <a:latin typeface="+mn-lt"/>
              <a:ea typeface="+mn-ea"/>
              <a:cs typeface="+mn-cs"/>
            </a:rPr>
            <a:t>物件費</a:t>
          </a:r>
          <a:r>
            <a:rPr kumimoji="1" lang="ja-JP" altLang="ja-JP" sz="1100" b="0" i="0" u="none" strike="noStrike" kern="0" cap="none" spc="0" normalizeH="0" baseline="0" noProof="0">
              <a:ln>
                <a:noFill/>
              </a:ln>
              <a:solidFill>
                <a:prstClr val="black"/>
              </a:solidFill>
              <a:effectLst/>
              <a:uLnTx/>
              <a:uFillTx/>
              <a:latin typeface="+mn-lt"/>
              <a:ea typeface="+mn-ea"/>
              <a:cs typeface="+mn-cs"/>
            </a:rPr>
            <a:t>の経常的</a:t>
          </a:r>
          <a:r>
            <a:rPr kumimoji="1" lang="ja-JP" altLang="en-US" sz="1100" b="0" i="0" u="none" strike="noStrike" kern="0" cap="none" spc="0" normalizeH="0" baseline="0" noProof="0">
              <a:ln>
                <a:noFill/>
              </a:ln>
              <a:solidFill>
                <a:prstClr val="black"/>
              </a:solidFill>
              <a:effectLst/>
              <a:uLnTx/>
              <a:uFillTx/>
              <a:latin typeface="+mn-lt"/>
              <a:ea typeface="+mn-ea"/>
              <a:cs typeface="+mn-cs"/>
            </a:rPr>
            <a:t>な費用</a:t>
          </a:r>
          <a:r>
            <a:rPr kumimoji="1" lang="ja-JP" altLang="ja-JP" sz="1100" b="0" i="0" u="none" strike="noStrike" kern="0" cap="none" spc="0" normalizeH="0" baseline="0" noProof="0">
              <a:ln>
                <a:noFill/>
              </a:ln>
              <a:solidFill>
                <a:prstClr val="black"/>
              </a:solidFill>
              <a:effectLst/>
              <a:uLnTx/>
              <a:uFillTx/>
              <a:latin typeface="+mn-lt"/>
              <a:ea typeface="+mn-ea"/>
              <a:cs typeface="+mn-cs"/>
            </a:rPr>
            <a:t>の</a:t>
          </a:r>
          <a:r>
            <a:rPr kumimoji="1" lang="ja-JP" altLang="en-US" sz="1100" b="0" i="0" u="none" strike="noStrike" kern="0" cap="none" spc="0" normalizeH="0" baseline="0" noProof="0">
              <a:ln>
                <a:noFill/>
              </a:ln>
              <a:solidFill>
                <a:prstClr val="black"/>
              </a:solidFill>
              <a:effectLst/>
              <a:uLnTx/>
              <a:uFillTx/>
              <a:latin typeface="+mn-lt"/>
              <a:ea typeface="+mn-ea"/>
              <a:cs typeface="+mn-cs"/>
            </a:rPr>
            <a:t>増加</a:t>
          </a:r>
          <a:r>
            <a:rPr kumimoji="1" lang="ja-JP" altLang="ja-JP" sz="1100" b="0" i="0" u="none" strike="noStrike" kern="0" cap="none" spc="0" normalizeH="0" baseline="0" noProof="0">
              <a:ln>
                <a:noFill/>
              </a:ln>
              <a:solidFill>
                <a:prstClr val="black"/>
              </a:solidFill>
              <a:effectLst/>
              <a:uLnTx/>
              <a:uFillTx/>
              <a:latin typeface="+mn-lt"/>
              <a:ea typeface="+mn-ea"/>
              <a:cs typeface="+mn-cs"/>
            </a:rPr>
            <a:t>が改</a:t>
          </a:r>
          <a:r>
            <a:rPr kumimoji="1" lang="ja-JP" altLang="en-US" sz="1100" b="0" i="0" u="none" strike="noStrike" kern="0" cap="none" spc="0" normalizeH="0" baseline="0" noProof="0">
              <a:ln>
                <a:noFill/>
              </a:ln>
              <a:solidFill>
                <a:prstClr val="black"/>
              </a:solidFill>
              <a:effectLst/>
              <a:uLnTx/>
              <a:uFillTx/>
              <a:latin typeface="+mn-lt"/>
              <a:ea typeface="+mn-ea"/>
              <a:cs typeface="+mn-cs"/>
            </a:rPr>
            <a:t>悪</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en-US" altLang="ja-JP" sz="1100" b="0" i="0" u="none" strike="noStrike" kern="0" cap="none" spc="0" normalizeH="0" baseline="0" noProof="0">
              <a:ln>
                <a:noFill/>
              </a:ln>
              <a:solidFill>
                <a:prstClr val="black"/>
              </a:solidFill>
              <a:effectLst/>
              <a:uLnTx/>
              <a:uFillTx/>
              <a:latin typeface="+mn-lt"/>
              <a:ea typeface="+mn-ea"/>
              <a:cs typeface="+mn-cs"/>
            </a:rPr>
            <a:t>+3.3</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ポイント）した要因である。今後も事務事業の見直しを進めるとともに、優先度の低い事務事業については廃止、縮小を進め、経常経費の削減に努める。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 xmlns:a16="http://schemas.microsoft.com/office/drawing/2014/main" id="{00000000-0008-0000-0300-000070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 xmlns:a16="http://schemas.microsoft.com/office/drawing/2014/main" id="{00000000-0008-0000-0300-000071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 xmlns:a16="http://schemas.microsoft.com/office/drawing/2014/main" id="{00000000-0008-0000-0300-000072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 xmlns:a16="http://schemas.microsoft.com/office/drawing/2014/main" id="{00000000-0008-0000-0300-000073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 xmlns:a16="http://schemas.microsoft.com/office/drawing/2014/main" id="{00000000-0008-0000-0300-000074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 xmlns:a16="http://schemas.microsoft.com/office/drawing/2014/main" id="{00000000-0008-0000-0300-000075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 xmlns:a16="http://schemas.microsoft.com/office/drawing/2014/main" id="{00000000-0008-0000-0300-000076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 xmlns:a16="http://schemas.microsoft.com/office/drawing/2014/main" id="{00000000-0008-0000-0300-000077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 xmlns:a16="http://schemas.microsoft.com/office/drawing/2014/main" id="{00000000-0008-0000-0300-000078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 xmlns:a16="http://schemas.microsoft.com/office/drawing/2014/main" id="{00000000-0008-0000-0300-000079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 xmlns:a16="http://schemas.microsoft.com/office/drawing/2014/main" id="{00000000-0008-0000-0300-00007A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 xmlns:a16="http://schemas.microsoft.com/office/drawing/2014/main" id="{00000000-0008-0000-0300-00007B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a:extLst>
            <a:ext uri="{FF2B5EF4-FFF2-40B4-BE49-F238E27FC236}">
              <a16:creationId xmlns="" xmlns:a16="http://schemas.microsoft.com/office/drawing/2014/main" id="{00000000-0008-0000-0300-00007F000000}"/>
            </a:ext>
          </a:extLst>
        </xdr:cNvPr>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a:extLst>
            <a:ext uri="{FF2B5EF4-FFF2-40B4-BE49-F238E27FC236}">
              <a16:creationId xmlns="" xmlns:a16="http://schemas.microsoft.com/office/drawing/2014/main" id="{00000000-0008-0000-0300-000080000000}"/>
            </a:ext>
          </a:extLst>
        </xdr:cNvPr>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a:extLst>
            <a:ext uri="{FF2B5EF4-FFF2-40B4-BE49-F238E27FC236}">
              <a16:creationId xmlns="" xmlns:a16="http://schemas.microsoft.com/office/drawing/2014/main" id="{00000000-0008-0000-0300-000081000000}"/>
            </a:ext>
          </a:extLst>
        </xdr:cNvPr>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a:extLst>
            <a:ext uri="{FF2B5EF4-FFF2-40B4-BE49-F238E27FC236}">
              <a16:creationId xmlns="" xmlns:a16="http://schemas.microsoft.com/office/drawing/2014/main" id="{00000000-0008-0000-0300-000082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a:extLst>
            <a:ext uri="{FF2B5EF4-FFF2-40B4-BE49-F238E27FC236}">
              <a16:creationId xmlns="" xmlns:a16="http://schemas.microsoft.com/office/drawing/2014/main" id="{00000000-0008-0000-0300-000083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57</xdr:row>
      <xdr:rowOff>136434</xdr:rowOff>
    </xdr:from>
    <xdr:to>
      <xdr:col>23</xdr:col>
      <xdr:colOff>133350</xdr:colOff>
      <xdr:row>58</xdr:row>
      <xdr:rowOff>78740</xdr:rowOff>
    </xdr:to>
    <xdr:cxnSp macro="">
      <xdr:nvCxnSpPr>
        <xdr:cNvPr id="132" name="直線コネクタ 131">
          <a:extLst>
            <a:ext uri="{FF2B5EF4-FFF2-40B4-BE49-F238E27FC236}">
              <a16:creationId xmlns="" xmlns:a16="http://schemas.microsoft.com/office/drawing/2014/main" id="{00000000-0008-0000-0300-000084000000}"/>
            </a:ext>
          </a:extLst>
        </xdr:cNvPr>
        <xdr:cNvCxnSpPr/>
      </xdr:nvCxnSpPr>
      <xdr:spPr>
        <a:xfrm>
          <a:off x="4114800" y="9909084"/>
          <a:ext cx="8382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162940</xdr:rowOff>
    </xdr:from>
    <xdr:ext cx="762000" cy="259045"/>
    <xdr:sp macro="" textlink="">
      <xdr:nvSpPr>
        <xdr:cNvPr id="133" name="財政構造の弾力性平均値テキスト">
          <a:extLst>
            <a:ext uri="{FF2B5EF4-FFF2-40B4-BE49-F238E27FC236}">
              <a16:creationId xmlns="" xmlns:a16="http://schemas.microsoft.com/office/drawing/2014/main" id="{00000000-0008-0000-0300-000085000000}"/>
            </a:ext>
          </a:extLst>
        </xdr:cNvPr>
        <xdr:cNvSpPr txBox="1"/>
      </xdr:nvSpPr>
      <xdr:spPr>
        <a:xfrm>
          <a:off x="5041900" y="10278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a:extLst>
            <a:ext uri="{FF2B5EF4-FFF2-40B4-BE49-F238E27FC236}">
              <a16:creationId xmlns="" xmlns:a16="http://schemas.microsoft.com/office/drawing/2014/main" id="{00000000-0008-0000-0300-000086000000}"/>
            </a:ext>
          </a:extLst>
        </xdr:cNvPr>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57</xdr:row>
      <xdr:rowOff>136434</xdr:rowOff>
    </xdr:from>
    <xdr:to>
      <xdr:col>19</xdr:col>
      <xdr:colOff>133350</xdr:colOff>
      <xdr:row>59</xdr:row>
      <xdr:rowOff>110672</xdr:rowOff>
    </xdr:to>
    <xdr:cxnSp macro="">
      <xdr:nvCxnSpPr>
        <xdr:cNvPr id="135" name="直線コネクタ 134">
          <a:extLst>
            <a:ext uri="{FF2B5EF4-FFF2-40B4-BE49-F238E27FC236}">
              <a16:creationId xmlns="" xmlns:a16="http://schemas.microsoft.com/office/drawing/2014/main" id="{00000000-0008-0000-0300-000087000000}"/>
            </a:ext>
          </a:extLst>
        </xdr:cNvPr>
        <xdr:cNvCxnSpPr/>
      </xdr:nvCxnSpPr>
      <xdr:spPr>
        <a:xfrm flipV="1">
          <a:off x="3225800" y="9909084"/>
          <a:ext cx="889000" cy="31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a:extLst>
            <a:ext uri="{FF2B5EF4-FFF2-40B4-BE49-F238E27FC236}">
              <a16:creationId xmlns="" xmlns:a16="http://schemas.microsoft.com/office/drawing/2014/main" id="{00000000-0008-0000-0300-000088000000}"/>
            </a:ext>
          </a:extLst>
        </xdr:cNvPr>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146249</xdr:rowOff>
    </xdr:from>
    <xdr:ext cx="736600" cy="259045"/>
    <xdr:sp macro="" textlink="">
      <xdr:nvSpPr>
        <xdr:cNvPr id="137" name="テキスト ボックス 136">
          <a:extLst>
            <a:ext uri="{FF2B5EF4-FFF2-40B4-BE49-F238E27FC236}">
              <a16:creationId xmlns="" xmlns:a16="http://schemas.microsoft.com/office/drawing/2014/main" id="{00000000-0008-0000-0300-000089000000}"/>
            </a:ext>
          </a:extLst>
        </xdr:cNvPr>
        <xdr:cNvSpPr txBox="1"/>
      </xdr:nvSpPr>
      <xdr:spPr>
        <a:xfrm>
          <a:off x="3733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110672</xdr:rowOff>
    </xdr:from>
    <xdr:to>
      <xdr:col>15</xdr:col>
      <xdr:colOff>82550</xdr:colOff>
      <xdr:row>60</xdr:row>
      <xdr:rowOff>49530</xdr:rowOff>
    </xdr:to>
    <xdr:cxnSp macro="">
      <xdr:nvCxnSpPr>
        <xdr:cNvPr id="138" name="直線コネクタ 137">
          <a:extLst>
            <a:ext uri="{FF2B5EF4-FFF2-40B4-BE49-F238E27FC236}">
              <a16:creationId xmlns="" xmlns:a16="http://schemas.microsoft.com/office/drawing/2014/main" id="{00000000-0008-0000-0300-00008A000000}"/>
            </a:ext>
          </a:extLst>
        </xdr:cNvPr>
        <xdr:cNvCxnSpPr/>
      </xdr:nvCxnSpPr>
      <xdr:spPr>
        <a:xfrm flipV="1">
          <a:off x="2336800" y="10226222"/>
          <a:ext cx="8890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a:extLst>
            <a:ext uri="{FF2B5EF4-FFF2-40B4-BE49-F238E27FC236}">
              <a16:creationId xmlns="" xmlns:a16="http://schemas.microsoft.com/office/drawing/2014/main" id="{00000000-0008-0000-0300-00008B000000}"/>
            </a:ext>
          </a:extLst>
        </xdr:cNvPr>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112684</xdr:rowOff>
    </xdr:from>
    <xdr:ext cx="762000" cy="259045"/>
    <xdr:sp macro="" textlink="">
      <xdr:nvSpPr>
        <xdr:cNvPr id="140" name="テキスト ボックス 139">
          <a:extLst>
            <a:ext uri="{FF2B5EF4-FFF2-40B4-BE49-F238E27FC236}">
              <a16:creationId xmlns="" xmlns:a16="http://schemas.microsoft.com/office/drawing/2014/main" id="{00000000-0008-0000-0300-00008C000000}"/>
            </a:ext>
          </a:extLst>
        </xdr:cNvPr>
        <xdr:cNvSpPr txBox="1"/>
      </xdr:nvSpPr>
      <xdr:spPr>
        <a:xfrm>
          <a:off x="2844800" y="1039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49530</xdr:rowOff>
    </xdr:from>
    <xdr:to>
      <xdr:col>11</xdr:col>
      <xdr:colOff>31750</xdr:colOff>
      <xdr:row>61</xdr:row>
      <xdr:rowOff>98697</xdr:rowOff>
    </xdr:to>
    <xdr:cxnSp macro="">
      <xdr:nvCxnSpPr>
        <xdr:cNvPr id="141" name="直線コネクタ 140">
          <a:extLst>
            <a:ext uri="{FF2B5EF4-FFF2-40B4-BE49-F238E27FC236}">
              <a16:creationId xmlns="" xmlns:a16="http://schemas.microsoft.com/office/drawing/2014/main" id="{00000000-0008-0000-0300-00008D000000}"/>
            </a:ext>
          </a:extLst>
        </xdr:cNvPr>
        <xdr:cNvCxnSpPr/>
      </xdr:nvCxnSpPr>
      <xdr:spPr>
        <a:xfrm flipV="1">
          <a:off x="1447800" y="10336530"/>
          <a:ext cx="889000" cy="22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a:extLst>
            <a:ext uri="{FF2B5EF4-FFF2-40B4-BE49-F238E27FC236}">
              <a16:creationId xmlns="" xmlns:a16="http://schemas.microsoft.com/office/drawing/2014/main" id="{00000000-0008-0000-0300-00008E000000}"/>
            </a:ext>
          </a:extLst>
        </xdr:cNvPr>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154050</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1955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a:extLst>
            <a:ext uri="{FF2B5EF4-FFF2-40B4-BE49-F238E27FC236}">
              <a16:creationId xmlns="" xmlns:a16="http://schemas.microsoft.com/office/drawing/2014/main" id="{00000000-0008-0000-0300-000090000000}"/>
            </a:ext>
          </a:extLst>
        </xdr:cNvPr>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155320</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1066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27940</xdr:rowOff>
    </xdr:from>
    <xdr:to>
      <xdr:col>23</xdr:col>
      <xdr:colOff>184150</xdr:colOff>
      <xdr:row>58</xdr:row>
      <xdr:rowOff>129540</xdr:rowOff>
    </xdr:to>
    <xdr:sp macro="" textlink="">
      <xdr:nvSpPr>
        <xdr:cNvPr id="151" name="楕円 150">
          <a:extLst>
            <a:ext uri="{FF2B5EF4-FFF2-40B4-BE49-F238E27FC236}">
              <a16:creationId xmlns="" xmlns:a16="http://schemas.microsoft.com/office/drawing/2014/main" id="{00000000-0008-0000-0300-000097000000}"/>
            </a:ext>
          </a:extLst>
        </xdr:cNvPr>
        <xdr:cNvSpPr/>
      </xdr:nvSpPr>
      <xdr:spPr>
        <a:xfrm>
          <a:off x="4902200" y="99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120667</xdr:rowOff>
    </xdr:from>
    <xdr:ext cx="762000" cy="259045"/>
    <xdr:sp macro="" textlink="">
      <xdr:nvSpPr>
        <xdr:cNvPr id="152" name="財政構造の弾力性該当値テキスト">
          <a:extLst>
            <a:ext uri="{FF2B5EF4-FFF2-40B4-BE49-F238E27FC236}">
              <a16:creationId xmlns="" xmlns:a16="http://schemas.microsoft.com/office/drawing/2014/main" id="{00000000-0008-0000-0300-000098000000}"/>
            </a:ext>
          </a:extLst>
        </xdr:cNvPr>
        <xdr:cNvSpPr txBox="1"/>
      </xdr:nvSpPr>
      <xdr:spPr>
        <a:xfrm>
          <a:off x="50419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57</xdr:row>
      <xdr:rowOff>85634</xdr:rowOff>
    </xdr:from>
    <xdr:to>
      <xdr:col>19</xdr:col>
      <xdr:colOff>184150</xdr:colOff>
      <xdr:row>58</xdr:row>
      <xdr:rowOff>15784</xdr:rowOff>
    </xdr:to>
    <xdr:sp macro="" textlink="">
      <xdr:nvSpPr>
        <xdr:cNvPr id="153" name="楕円 152">
          <a:extLst>
            <a:ext uri="{FF2B5EF4-FFF2-40B4-BE49-F238E27FC236}">
              <a16:creationId xmlns="" xmlns:a16="http://schemas.microsoft.com/office/drawing/2014/main" id="{00000000-0008-0000-0300-000099000000}"/>
            </a:ext>
          </a:extLst>
        </xdr:cNvPr>
        <xdr:cNvSpPr/>
      </xdr:nvSpPr>
      <xdr:spPr>
        <a:xfrm>
          <a:off x="4064000" y="985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25961</xdr:rowOff>
    </xdr:from>
    <xdr:ext cx="736600" cy="259045"/>
    <xdr:sp macro="" textlink="">
      <xdr:nvSpPr>
        <xdr:cNvPr id="154" name="テキスト ボックス 153">
          <a:extLst>
            <a:ext uri="{FF2B5EF4-FFF2-40B4-BE49-F238E27FC236}">
              <a16:creationId xmlns="" xmlns:a16="http://schemas.microsoft.com/office/drawing/2014/main" id="{00000000-0008-0000-0300-00009A000000}"/>
            </a:ext>
          </a:extLst>
        </xdr:cNvPr>
        <xdr:cNvSpPr txBox="1"/>
      </xdr:nvSpPr>
      <xdr:spPr>
        <a:xfrm>
          <a:off x="3733800" y="962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59872</xdr:rowOff>
    </xdr:from>
    <xdr:to>
      <xdr:col>15</xdr:col>
      <xdr:colOff>133350</xdr:colOff>
      <xdr:row>59</xdr:row>
      <xdr:rowOff>161472</xdr:rowOff>
    </xdr:to>
    <xdr:sp macro="" textlink="">
      <xdr:nvSpPr>
        <xdr:cNvPr id="155" name="楕円 154">
          <a:extLst>
            <a:ext uri="{FF2B5EF4-FFF2-40B4-BE49-F238E27FC236}">
              <a16:creationId xmlns="" xmlns:a16="http://schemas.microsoft.com/office/drawing/2014/main" id="{00000000-0008-0000-0300-00009B000000}"/>
            </a:ext>
          </a:extLst>
        </xdr:cNvPr>
        <xdr:cNvSpPr/>
      </xdr:nvSpPr>
      <xdr:spPr>
        <a:xfrm>
          <a:off x="3175000" y="1017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199</xdr:rowOff>
    </xdr:from>
    <xdr:ext cx="762000" cy="259045"/>
    <xdr:sp macro="" textlink="">
      <xdr:nvSpPr>
        <xdr:cNvPr id="156" name="テキスト ボックス 155">
          <a:extLst>
            <a:ext uri="{FF2B5EF4-FFF2-40B4-BE49-F238E27FC236}">
              <a16:creationId xmlns="" xmlns:a16="http://schemas.microsoft.com/office/drawing/2014/main" id="{00000000-0008-0000-0300-00009C000000}"/>
            </a:ext>
          </a:extLst>
        </xdr:cNvPr>
        <xdr:cNvSpPr txBox="1"/>
      </xdr:nvSpPr>
      <xdr:spPr>
        <a:xfrm>
          <a:off x="2844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170180</xdr:rowOff>
    </xdr:from>
    <xdr:to>
      <xdr:col>11</xdr:col>
      <xdr:colOff>82550</xdr:colOff>
      <xdr:row>60</xdr:row>
      <xdr:rowOff>100330</xdr:rowOff>
    </xdr:to>
    <xdr:sp macro="" textlink="">
      <xdr:nvSpPr>
        <xdr:cNvPr id="157" name="楕円 156">
          <a:extLst>
            <a:ext uri="{FF2B5EF4-FFF2-40B4-BE49-F238E27FC236}">
              <a16:creationId xmlns="" xmlns:a16="http://schemas.microsoft.com/office/drawing/2014/main" id="{00000000-0008-0000-0300-00009D000000}"/>
            </a:ext>
          </a:extLst>
        </xdr:cNvPr>
        <xdr:cNvSpPr/>
      </xdr:nvSpPr>
      <xdr:spPr>
        <a:xfrm>
          <a:off x="2286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110507</xdr:rowOff>
    </xdr:from>
    <xdr:ext cx="762000" cy="259045"/>
    <xdr:sp macro="" textlink="">
      <xdr:nvSpPr>
        <xdr:cNvPr id="158" name="テキスト ボックス 157">
          <a:extLst>
            <a:ext uri="{FF2B5EF4-FFF2-40B4-BE49-F238E27FC236}">
              <a16:creationId xmlns="" xmlns:a16="http://schemas.microsoft.com/office/drawing/2014/main" id="{00000000-0008-0000-0300-00009E000000}"/>
            </a:ext>
          </a:extLst>
        </xdr:cNvPr>
        <xdr:cNvSpPr txBox="1"/>
      </xdr:nvSpPr>
      <xdr:spPr>
        <a:xfrm>
          <a:off x="1955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47897</xdr:rowOff>
    </xdr:from>
    <xdr:to>
      <xdr:col>7</xdr:col>
      <xdr:colOff>31750</xdr:colOff>
      <xdr:row>61</xdr:row>
      <xdr:rowOff>149497</xdr:rowOff>
    </xdr:to>
    <xdr:sp macro="" textlink="">
      <xdr:nvSpPr>
        <xdr:cNvPr id="159" name="楕円 158">
          <a:extLst>
            <a:ext uri="{FF2B5EF4-FFF2-40B4-BE49-F238E27FC236}">
              <a16:creationId xmlns="" xmlns:a16="http://schemas.microsoft.com/office/drawing/2014/main" id="{00000000-0008-0000-0300-00009F000000}"/>
            </a:ext>
          </a:extLst>
        </xdr:cNvPr>
        <xdr:cNvSpPr/>
      </xdr:nvSpPr>
      <xdr:spPr>
        <a:xfrm>
          <a:off x="13970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134274</xdr:rowOff>
    </xdr:from>
    <xdr:ext cx="762000" cy="259045"/>
    <xdr:sp macro="" textlink="">
      <xdr:nvSpPr>
        <xdr:cNvPr id="160" name="テキスト ボックス 159">
          <a:extLst>
            <a:ext uri="{FF2B5EF4-FFF2-40B4-BE49-F238E27FC236}">
              <a16:creationId xmlns="" xmlns:a16="http://schemas.microsoft.com/office/drawing/2014/main" id="{00000000-0008-0000-0300-0000A0000000}"/>
            </a:ext>
          </a:extLst>
        </xdr:cNvPr>
        <xdr:cNvSpPr txBox="1"/>
      </xdr:nvSpPr>
      <xdr:spPr>
        <a:xfrm>
          <a:off x="1066800" y="1059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[162,577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年々増加傾向にあるものの、類似団体と比較すると▲</a:t>
          </a:r>
          <a:r>
            <a:rPr kumimoji="1" lang="en-US" altLang="ja-JP" sz="1100" b="0" i="0" u="none" strike="noStrike" kern="0" cap="none" spc="0" normalizeH="0" baseline="0" noProof="0">
              <a:ln>
                <a:noFill/>
              </a:ln>
              <a:solidFill>
                <a:prstClr val="black"/>
              </a:solidFill>
              <a:effectLst/>
              <a:uLnTx/>
              <a:uFillTx/>
              <a:latin typeface="+mn-lt"/>
              <a:ea typeface="+mn-ea"/>
              <a:cs typeface="+mn-cs"/>
            </a:rPr>
            <a:t>50,832</a:t>
          </a:r>
          <a:r>
            <a:rPr kumimoji="1" lang="ja-JP" altLang="ja-JP" sz="1100" b="0" i="0" u="none" strike="noStrike" kern="0" cap="none" spc="0" normalizeH="0" baseline="0" noProof="0">
              <a:ln>
                <a:noFill/>
              </a:ln>
              <a:solidFill>
                <a:prstClr val="black"/>
              </a:solidFill>
              <a:effectLst/>
              <a:uLnTx/>
              <a:uFillTx/>
              <a:latin typeface="+mn-lt"/>
              <a:ea typeface="+mn-ea"/>
              <a:cs typeface="+mn-cs"/>
            </a:rPr>
            <a:t>円少ない状況にある。これは合併による定員管理に加え、ごみ処理業務と消防業務を一部事務組合で運営しているため、経費節減に大きな効果を与えている。</a:t>
          </a:r>
          <a:r>
            <a:rPr kumimoji="1" lang="ja-JP" altLang="en-US" sz="1100" b="0" i="0" u="none" strike="noStrike" kern="0" cap="none" spc="0" normalizeH="0" baseline="0" noProof="0">
              <a:ln>
                <a:noFill/>
              </a:ln>
              <a:solidFill>
                <a:prstClr val="black"/>
              </a:solidFill>
              <a:effectLst/>
              <a:uLnTx/>
              <a:uFillTx/>
              <a:latin typeface="+mn-lt"/>
              <a:ea typeface="+mn-ea"/>
              <a:cs typeface="+mn-cs"/>
            </a:rPr>
            <a:t>一方で会計年度任用職員に係る費用が増加していること、施設維持管理等委託料の増加により年々増加してきている。</a:t>
          </a:r>
          <a:r>
            <a:rPr kumimoji="1" lang="ja-JP" altLang="ja-JP" sz="1100" b="0" i="0" u="none" strike="noStrike" kern="0" cap="none" spc="0" normalizeH="0" baseline="0" noProof="0">
              <a:ln>
                <a:noFill/>
              </a:ln>
              <a:solidFill>
                <a:prstClr val="black"/>
              </a:solidFill>
              <a:effectLst/>
              <a:uLnTx/>
              <a:uFillTx/>
              <a:latin typeface="+mn-lt"/>
              <a:ea typeface="+mn-ea"/>
              <a:cs typeface="+mn-cs"/>
            </a:rPr>
            <a:t>今後も適切な定員管理及び施設の民営化や指定管理に移行することでコスト削減を図っていく。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a:extLst>
            <a:ext uri="{FF2B5EF4-FFF2-40B4-BE49-F238E27FC236}">
              <a16:creationId xmlns="" xmlns:a16="http://schemas.microsoft.com/office/drawing/2014/main" id="{00000000-0008-0000-0300-0000BF000000}"/>
            </a:ext>
          </a:extLst>
        </xdr:cNvPr>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a:extLst>
            <a:ext uri="{FF2B5EF4-FFF2-40B4-BE49-F238E27FC236}">
              <a16:creationId xmlns="" xmlns:a16="http://schemas.microsoft.com/office/drawing/2014/main" id="{00000000-0008-0000-0300-0000C0000000}"/>
            </a:ext>
          </a:extLst>
        </xdr:cNvPr>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a:extLst>
            <a:ext uri="{FF2B5EF4-FFF2-40B4-BE49-F238E27FC236}">
              <a16:creationId xmlns="" xmlns:a16="http://schemas.microsoft.com/office/drawing/2014/main" id="{00000000-0008-0000-0300-0000C1000000}"/>
            </a:ext>
          </a:extLst>
        </xdr:cNvPr>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a:extLst>
            <a:ext uri="{FF2B5EF4-FFF2-40B4-BE49-F238E27FC236}">
              <a16:creationId xmlns="" xmlns:a16="http://schemas.microsoft.com/office/drawing/2014/main" id="{00000000-0008-0000-0300-0000C2000000}"/>
            </a:ext>
          </a:extLst>
        </xdr:cNvPr>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a:extLst>
            <a:ext uri="{FF2B5EF4-FFF2-40B4-BE49-F238E27FC236}">
              <a16:creationId xmlns="" xmlns:a16="http://schemas.microsoft.com/office/drawing/2014/main" id="{00000000-0008-0000-0300-0000C3000000}"/>
            </a:ext>
          </a:extLst>
        </xdr:cNvPr>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119431</xdr:rowOff>
    </xdr:from>
    <xdr:to>
      <xdr:col>23</xdr:col>
      <xdr:colOff>133350</xdr:colOff>
      <xdr:row>81</xdr:row>
      <xdr:rowOff>135978</xdr:rowOff>
    </xdr:to>
    <xdr:cxnSp macro="">
      <xdr:nvCxnSpPr>
        <xdr:cNvPr id="196" name="直線コネクタ 195">
          <a:extLst>
            <a:ext uri="{FF2B5EF4-FFF2-40B4-BE49-F238E27FC236}">
              <a16:creationId xmlns="" xmlns:a16="http://schemas.microsoft.com/office/drawing/2014/main" id="{00000000-0008-0000-0300-0000C4000000}"/>
            </a:ext>
          </a:extLst>
        </xdr:cNvPr>
        <xdr:cNvCxnSpPr/>
      </xdr:nvCxnSpPr>
      <xdr:spPr>
        <a:xfrm>
          <a:off x="4114800" y="14006881"/>
          <a:ext cx="838200" cy="1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144866</xdr:rowOff>
    </xdr:from>
    <xdr:ext cx="762000" cy="259045"/>
    <xdr:sp macro="" textlink="">
      <xdr:nvSpPr>
        <xdr:cNvPr id="197" name="人件費・物件費等の状況平均値テキスト">
          <a:extLst>
            <a:ext uri="{FF2B5EF4-FFF2-40B4-BE49-F238E27FC236}">
              <a16:creationId xmlns="" xmlns:a16="http://schemas.microsoft.com/office/drawing/2014/main" id="{00000000-0008-0000-0300-0000C5000000}"/>
            </a:ext>
          </a:extLst>
        </xdr:cNvPr>
        <xdr:cNvSpPr txBox="1"/>
      </xdr:nvSpPr>
      <xdr:spPr>
        <a:xfrm>
          <a:off x="5041900" y="1403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a:extLst>
            <a:ext uri="{FF2B5EF4-FFF2-40B4-BE49-F238E27FC236}">
              <a16:creationId xmlns="" xmlns:a16="http://schemas.microsoft.com/office/drawing/2014/main" id="{00000000-0008-0000-0300-0000C6000000}"/>
            </a:ext>
          </a:extLst>
        </xdr:cNvPr>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112502</xdr:rowOff>
    </xdr:from>
    <xdr:to>
      <xdr:col>19</xdr:col>
      <xdr:colOff>133350</xdr:colOff>
      <xdr:row>81</xdr:row>
      <xdr:rowOff>119431</xdr:rowOff>
    </xdr:to>
    <xdr:cxnSp macro="">
      <xdr:nvCxnSpPr>
        <xdr:cNvPr id="199" name="直線コネクタ 198">
          <a:extLst>
            <a:ext uri="{FF2B5EF4-FFF2-40B4-BE49-F238E27FC236}">
              <a16:creationId xmlns="" xmlns:a16="http://schemas.microsoft.com/office/drawing/2014/main" id="{00000000-0008-0000-0300-0000C7000000}"/>
            </a:ext>
          </a:extLst>
        </xdr:cNvPr>
        <xdr:cNvCxnSpPr/>
      </xdr:nvCxnSpPr>
      <xdr:spPr>
        <a:xfrm>
          <a:off x="3225800" y="13999952"/>
          <a:ext cx="889000" cy="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a:extLst>
            <a:ext uri="{FF2B5EF4-FFF2-40B4-BE49-F238E27FC236}">
              <a16:creationId xmlns="" xmlns:a16="http://schemas.microsoft.com/office/drawing/2014/main" id="{00000000-0008-0000-0300-0000C8000000}"/>
            </a:ext>
          </a:extLst>
        </xdr:cNvPr>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76182</xdr:rowOff>
    </xdr:from>
    <xdr:ext cx="736600" cy="259045"/>
    <xdr:sp macro="" textlink="">
      <xdr:nvSpPr>
        <xdr:cNvPr id="201" name="テキスト ボックス 200">
          <a:extLst>
            <a:ext uri="{FF2B5EF4-FFF2-40B4-BE49-F238E27FC236}">
              <a16:creationId xmlns="" xmlns:a16="http://schemas.microsoft.com/office/drawing/2014/main" id="{00000000-0008-0000-0300-0000C9000000}"/>
            </a:ext>
          </a:extLst>
        </xdr:cNvPr>
        <xdr:cNvSpPr txBox="1"/>
      </xdr:nvSpPr>
      <xdr:spPr>
        <a:xfrm>
          <a:off x="3733800" y="14135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86885</xdr:rowOff>
    </xdr:from>
    <xdr:to>
      <xdr:col>15</xdr:col>
      <xdr:colOff>82550</xdr:colOff>
      <xdr:row>81</xdr:row>
      <xdr:rowOff>112502</xdr:rowOff>
    </xdr:to>
    <xdr:cxnSp macro="">
      <xdr:nvCxnSpPr>
        <xdr:cNvPr id="202" name="直線コネクタ 201">
          <a:extLst>
            <a:ext uri="{FF2B5EF4-FFF2-40B4-BE49-F238E27FC236}">
              <a16:creationId xmlns="" xmlns:a16="http://schemas.microsoft.com/office/drawing/2014/main" id="{00000000-0008-0000-0300-0000CA000000}"/>
            </a:ext>
          </a:extLst>
        </xdr:cNvPr>
        <xdr:cNvCxnSpPr/>
      </xdr:nvCxnSpPr>
      <xdr:spPr>
        <a:xfrm>
          <a:off x="2336800" y="13974335"/>
          <a:ext cx="889000" cy="2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a:extLst>
            <a:ext uri="{FF2B5EF4-FFF2-40B4-BE49-F238E27FC236}">
              <a16:creationId xmlns="" xmlns:a16="http://schemas.microsoft.com/office/drawing/2014/main" id="{00000000-0008-0000-0300-0000CB000000}"/>
            </a:ext>
          </a:extLst>
        </xdr:cNvPr>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56055</xdr:rowOff>
    </xdr:from>
    <xdr:ext cx="762000" cy="259045"/>
    <xdr:sp macro="" textlink="">
      <xdr:nvSpPr>
        <xdr:cNvPr id="204" name="テキスト ボックス 203">
          <a:extLst>
            <a:ext uri="{FF2B5EF4-FFF2-40B4-BE49-F238E27FC236}">
              <a16:creationId xmlns="" xmlns:a16="http://schemas.microsoft.com/office/drawing/2014/main" id="{00000000-0008-0000-0300-0000CC000000}"/>
            </a:ext>
          </a:extLst>
        </xdr:cNvPr>
        <xdr:cNvSpPr txBox="1"/>
      </xdr:nvSpPr>
      <xdr:spPr>
        <a:xfrm>
          <a:off x="2844800" y="1411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79096</xdr:rowOff>
    </xdr:from>
    <xdr:to>
      <xdr:col>11</xdr:col>
      <xdr:colOff>31750</xdr:colOff>
      <xdr:row>81</xdr:row>
      <xdr:rowOff>86885</xdr:rowOff>
    </xdr:to>
    <xdr:cxnSp macro="">
      <xdr:nvCxnSpPr>
        <xdr:cNvPr id="205" name="直線コネクタ 204">
          <a:extLst>
            <a:ext uri="{FF2B5EF4-FFF2-40B4-BE49-F238E27FC236}">
              <a16:creationId xmlns="" xmlns:a16="http://schemas.microsoft.com/office/drawing/2014/main" id="{00000000-0008-0000-0300-0000CD000000}"/>
            </a:ext>
          </a:extLst>
        </xdr:cNvPr>
        <xdr:cNvCxnSpPr/>
      </xdr:nvCxnSpPr>
      <xdr:spPr>
        <a:xfrm>
          <a:off x="1447800" y="13966546"/>
          <a:ext cx="889000" cy="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a:extLst>
            <a:ext uri="{FF2B5EF4-FFF2-40B4-BE49-F238E27FC236}">
              <a16:creationId xmlns="" xmlns:a16="http://schemas.microsoft.com/office/drawing/2014/main" id="{00000000-0008-0000-0300-0000CE000000}"/>
            </a:ext>
          </a:extLst>
        </xdr:cNvPr>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27942</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1955800" y="14086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a:extLst>
            <a:ext uri="{FF2B5EF4-FFF2-40B4-BE49-F238E27FC236}">
              <a16:creationId xmlns="" xmlns:a16="http://schemas.microsoft.com/office/drawing/2014/main" id="{00000000-0008-0000-0300-0000D0000000}"/>
            </a:ext>
          </a:extLst>
        </xdr:cNvPr>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17046</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1066800" y="1407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85178</xdr:rowOff>
    </xdr:from>
    <xdr:to>
      <xdr:col>23</xdr:col>
      <xdr:colOff>184150</xdr:colOff>
      <xdr:row>82</xdr:row>
      <xdr:rowOff>15328</xdr:rowOff>
    </xdr:to>
    <xdr:sp macro="" textlink="">
      <xdr:nvSpPr>
        <xdr:cNvPr id="215" name="楕円 214">
          <a:extLst>
            <a:ext uri="{FF2B5EF4-FFF2-40B4-BE49-F238E27FC236}">
              <a16:creationId xmlns="" xmlns:a16="http://schemas.microsoft.com/office/drawing/2014/main" id="{00000000-0008-0000-0300-0000D7000000}"/>
            </a:ext>
          </a:extLst>
        </xdr:cNvPr>
        <xdr:cNvSpPr/>
      </xdr:nvSpPr>
      <xdr:spPr>
        <a:xfrm>
          <a:off x="4902200" y="1397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6455</xdr:rowOff>
    </xdr:from>
    <xdr:ext cx="762000" cy="259045"/>
    <xdr:sp macro="" textlink="">
      <xdr:nvSpPr>
        <xdr:cNvPr id="216" name="人件費・物件費等の状況該当値テキスト">
          <a:extLst>
            <a:ext uri="{FF2B5EF4-FFF2-40B4-BE49-F238E27FC236}">
              <a16:creationId xmlns="" xmlns:a16="http://schemas.microsoft.com/office/drawing/2014/main" id="{00000000-0008-0000-0300-0000D8000000}"/>
            </a:ext>
          </a:extLst>
        </xdr:cNvPr>
        <xdr:cNvSpPr txBox="1"/>
      </xdr:nvSpPr>
      <xdr:spPr>
        <a:xfrm>
          <a:off x="5041900" y="1389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68631</xdr:rowOff>
    </xdr:from>
    <xdr:to>
      <xdr:col>19</xdr:col>
      <xdr:colOff>184150</xdr:colOff>
      <xdr:row>81</xdr:row>
      <xdr:rowOff>170231</xdr:rowOff>
    </xdr:to>
    <xdr:sp macro="" textlink="">
      <xdr:nvSpPr>
        <xdr:cNvPr id="217" name="楕円 216">
          <a:extLst>
            <a:ext uri="{FF2B5EF4-FFF2-40B4-BE49-F238E27FC236}">
              <a16:creationId xmlns="" xmlns:a16="http://schemas.microsoft.com/office/drawing/2014/main" id="{00000000-0008-0000-0300-0000D9000000}"/>
            </a:ext>
          </a:extLst>
        </xdr:cNvPr>
        <xdr:cNvSpPr/>
      </xdr:nvSpPr>
      <xdr:spPr>
        <a:xfrm>
          <a:off x="4064000" y="1395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8958</xdr:rowOff>
    </xdr:from>
    <xdr:ext cx="736600" cy="259045"/>
    <xdr:sp macro="" textlink="">
      <xdr:nvSpPr>
        <xdr:cNvPr id="218" name="テキスト ボックス 217">
          <a:extLst>
            <a:ext uri="{FF2B5EF4-FFF2-40B4-BE49-F238E27FC236}">
              <a16:creationId xmlns="" xmlns:a16="http://schemas.microsoft.com/office/drawing/2014/main" id="{00000000-0008-0000-0300-0000DA000000}"/>
            </a:ext>
          </a:extLst>
        </xdr:cNvPr>
        <xdr:cNvSpPr txBox="1"/>
      </xdr:nvSpPr>
      <xdr:spPr>
        <a:xfrm>
          <a:off x="3733800" y="137249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61702</xdr:rowOff>
    </xdr:from>
    <xdr:to>
      <xdr:col>15</xdr:col>
      <xdr:colOff>133350</xdr:colOff>
      <xdr:row>81</xdr:row>
      <xdr:rowOff>163302</xdr:rowOff>
    </xdr:to>
    <xdr:sp macro="" textlink="">
      <xdr:nvSpPr>
        <xdr:cNvPr id="219" name="楕円 218">
          <a:extLst>
            <a:ext uri="{FF2B5EF4-FFF2-40B4-BE49-F238E27FC236}">
              <a16:creationId xmlns="" xmlns:a16="http://schemas.microsoft.com/office/drawing/2014/main" id="{00000000-0008-0000-0300-0000DB000000}"/>
            </a:ext>
          </a:extLst>
        </xdr:cNvPr>
        <xdr:cNvSpPr/>
      </xdr:nvSpPr>
      <xdr:spPr>
        <a:xfrm>
          <a:off x="3175000" y="1394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2029</xdr:rowOff>
    </xdr:from>
    <xdr:ext cx="762000" cy="259045"/>
    <xdr:sp macro="" textlink="">
      <xdr:nvSpPr>
        <xdr:cNvPr id="220" name="テキスト ボックス 219">
          <a:extLst>
            <a:ext uri="{FF2B5EF4-FFF2-40B4-BE49-F238E27FC236}">
              <a16:creationId xmlns="" xmlns:a16="http://schemas.microsoft.com/office/drawing/2014/main" id="{00000000-0008-0000-0300-0000DC000000}"/>
            </a:ext>
          </a:extLst>
        </xdr:cNvPr>
        <xdr:cNvSpPr txBox="1"/>
      </xdr:nvSpPr>
      <xdr:spPr>
        <a:xfrm>
          <a:off x="2844800" y="1371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36085</xdr:rowOff>
    </xdr:from>
    <xdr:to>
      <xdr:col>11</xdr:col>
      <xdr:colOff>82550</xdr:colOff>
      <xdr:row>81</xdr:row>
      <xdr:rowOff>137685</xdr:rowOff>
    </xdr:to>
    <xdr:sp macro="" textlink="">
      <xdr:nvSpPr>
        <xdr:cNvPr id="221" name="楕円 220">
          <a:extLst>
            <a:ext uri="{FF2B5EF4-FFF2-40B4-BE49-F238E27FC236}">
              <a16:creationId xmlns="" xmlns:a16="http://schemas.microsoft.com/office/drawing/2014/main" id="{00000000-0008-0000-0300-0000DD000000}"/>
            </a:ext>
          </a:extLst>
        </xdr:cNvPr>
        <xdr:cNvSpPr/>
      </xdr:nvSpPr>
      <xdr:spPr>
        <a:xfrm>
          <a:off x="2286000" y="1392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147862</xdr:rowOff>
    </xdr:from>
    <xdr:ext cx="762000" cy="259045"/>
    <xdr:sp macro="" textlink="">
      <xdr:nvSpPr>
        <xdr:cNvPr id="222" name="テキスト ボックス 221">
          <a:extLst>
            <a:ext uri="{FF2B5EF4-FFF2-40B4-BE49-F238E27FC236}">
              <a16:creationId xmlns="" xmlns:a16="http://schemas.microsoft.com/office/drawing/2014/main" id="{00000000-0008-0000-0300-0000DE000000}"/>
            </a:ext>
          </a:extLst>
        </xdr:cNvPr>
        <xdr:cNvSpPr txBox="1"/>
      </xdr:nvSpPr>
      <xdr:spPr>
        <a:xfrm>
          <a:off x="1955800" y="13692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28296</xdr:rowOff>
    </xdr:from>
    <xdr:to>
      <xdr:col>7</xdr:col>
      <xdr:colOff>31750</xdr:colOff>
      <xdr:row>81</xdr:row>
      <xdr:rowOff>129896</xdr:rowOff>
    </xdr:to>
    <xdr:sp macro="" textlink="">
      <xdr:nvSpPr>
        <xdr:cNvPr id="223" name="楕円 222">
          <a:extLst>
            <a:ext uri="{FF2B5EF4-FFF2-40B4-BE49-F238E27FC236}">
              <a16:creationId xmlns="" xmlns:a16="http://schemas.microsoft.com/office/drawing/2014/main" id="{00000000-0008-0000-0300-0000DF000000}"/>
            </a:ext>
          </a:extLst>
        </xdr:cNvPr>
        <xdr:cNvSpPr/>
      </xdr:nvSpPr>
      <xdr:spPr>
        <a:xfrm>
          <a:off x="1397000" y="1391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140073</xdr:rowOff>
    </xdr:from>
    <xdr:ext cx="762000" cy="259045"/>
    <xdr:sp macro="" textlink="">
      <xdr:nvSpPr>
        <xdr:cNvPr id="224" name="テキスト ボックス 223">
          <a:extLst>
            <a:ext uri="{FF2B5EF4-FFF2-40B4-BE49-F238E27FC236}">
              <a16:creationId xmlns="" xmlns:a16="http://schemas.microsoft.com/office/drawing/2014/main" id="{00000000-0008-0000-0300-0000E0000000}"/>
            </a:ext>
          </a:extLst>
        </xdr:cNvPr>
        <xdr:cNvSpPr txBox="1"/>
      </xdr:nvSpPr>
      <xdr:spPr>
        <a:xfrm>
          <a:off x="1066800" y="13684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ラスパイレス指数は類似団体平均水準にあるが、人口１，０００人当たり職員数は類似団体よりも少ないため、人件費の抑制につながっている。今後も定員管理と同様、職員給与も適正な管理に努める。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 xmlns:a16="http://schemas.microsoft.com/office/drawing/2014/main" id="{00000000-0008-0000-0300-0000F0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 xmlns:a16="http://schemas.microsoft.com/office/drawing/2014/main" id="{00000000-0008-0000-0300-0000F1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 xmlns:a16="http://schemas.microsoft.com/office/drawing/2014/main" id="{00000000-0008-0000-0300-0000F2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 xmlns:a16="http://schemas.microsoft.com/office/drawing/2014/main" id="{00000000-0008-0000-0300-0000F3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 xmlns:a16="http://schemas.microsoft.com/office/drawing/2014/main" id="{00000000-0008-0000-0300-0000F6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 xmlns:a16="http://schemas.microsoft.com/office/drawing/2014/main" id="{00000000-0008-0000-0300-0000F7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 xmlns:a16="http://schemas.microsoft.com/office/drawing/2014/main" id="{00000000-0008-0000-0300-0000F8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 xmlns:a16="http://schemas.microsoft.com/office/drawing/2014/main" id="{00000000-0008-0000-0300-0000F9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a:extLst>
            <a:ext uri="{FF2B5EF4-FFF2-40B4-BE49-F238E27FC236}">
              <a16:creationId xmlns="" xmlns:a16="http://schemas.microsoft.com/office/drawing/2014/main" id="{00000000-0008-0000-0300-0000FD000000}"/>
            </a:ext>
          </a:extLst>
        </xdr:cNvPr>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a:extLst>
            <a:ext uri="{FF2B5EF4-FFF2-40B4-BE49-F238E27FC236}">
              <a16:creationId xmlns="" xmlns:a16="http://schemas.microsoft.com/office/drawing/2014/main" id="{00000000-0008-0000-0300-0000FE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a:extLst>
            <a:ext uri="{FF2B5EF4-FFF2-40B4-BE49-F238E27FC236}">
              <a16:creationId xmlns="" xmlns:a16="http://schemas.microsoft.com/office/drawing/2014/main" id="{00000000-0008-0000-0300-0000FF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a:extLst>
            <a:ext uri="{FF2B5EF4-FFF2-40B4-BE49-F238E27FC236}">
              <a16:creationId xmlns="" xmlns:a16="http://schemas.microsoft.com/office/drawing/2014/main" id="{00000000-0008-0000-0300-000000010000}"/>
            </a:ext>
          </a:extLst>
        </xdr:cNvPr>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a:extLst>
            <a:ext uri="{FF2B5EF4-FFF2-40B4-BE49-F238E27FC236}">
              <a16:creationId xmlns="" xmlns:a16="http://schemas.microsoft.com/office/drawing/2014/main" id="{00000000-0008-0000-0300-000001010000}"/>
            </a:ext>
          </a:extLst>
        </xdr:cNvPr>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88195</xdr:rowOff>
    </xdr:from>
    <xdr:to>
      <xdr:col>81</xdr:col>
      <xdr:colOff>44450</xdr:colOff>
      <xdr:row>86</xdr:row>
      <xdr:rowOff>141816</xdr:rowOff>
    </xdr:to>
    <xdr:cxnSp macro="">
      <xdr:nvCxnSpPr>
        <xdr:cNvPr id="258" name="直線コネクタ 257">
          <a:extLst>
            <a:ext uri="{FF2B5EF4-FFF2-40B4-BE49-F238E27FC236}">
              <a16:creationId xmlns="" xmlns:a16="http://schemas.microsoft.com/office/drawing/2014/main" id="{00000000-0008-0000-0300-000002010000}"/>
            </a:ext>
          </a:extLst>
        </xdr:cNvPr>
        <xdr:cNvCxnSpPr/>
      </xdr:nvCxnSpPr>
      <xdr:spPr>
        <a:xfrm flipV="1">
          <a:off x="16179800" y="14832895"/>
          <a:ext cx="8382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13705</xdr:rowOff>
    </xdr:from>
    <xdr:ext cx="762000" cy="259045"/>
    <xdr:sp macro="" textlink="">
      <xdr:nvSpPr>
        <xdr:cNvPr id="259" name="給与水準   （国との比較）平均値テキスト">
          <a:extLst>
            <a:ext uri="{FF2B5EF4-FFF2-40B4-BE49-F238E27FC236}">
              <a16:creationId xmlns="" xmlns:a16="http://schemas.microsoft.com/office/drawing/2014/main" id="{00000000-0008-0000-0300-000003010000}"/>
            </a:ext>
          </a:extLst>
        </xdr:cNvPr>
        <xdr:cNvSpPr txBox="1"/>
      </xdr:nvSpPr>
      <xdr:spPr>
        <a:xfrm>
          <a:off x="17106900" y="14586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a:extLst>
            <a:ext uri="{FF2B5EF4-FFF2-40B4-BE49-F238E27FC236}">
              <a16:creationId xmlns="" xmlns:a16="http://schemas.microsoft.com/office/drawing/2014/main" id="{00000000-0008-0000-0300-000004010000}"/>
            </a:ext>
          </a:extLst>
        </xdr:cNvPr>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115005</xdr:rowOff>
    </xdr:from>
    <xdr:to>
      <xdr:col>77</xdr:col>
      <xdr:colOff>44450</xdr:colOff>
      <xdr:row>86</xdr:row>
      <xdr:rowOff>141816</xdr:rowOff>
    </xdr:to>
    <xdr:cxnSp macro="">
      <xdr:nvCxnSpPr>
        <xdr:cNvPr id="261" name="直線コネクタ 260">
          <a:extLst>
            <a:ext uri="{FF2B5EF4-FFF2-40B4-BE49-F238E27FC236}">
              <a16:creationId xmlns="" xmlns:a16="http://schemas.microsoft.com/office/drawing/2014/main" id="{00000000-0008-0000-0300-000005010000}"/>
            </a:ext>
          </a:extLst>
        </xdr:cNvPr>
        <xdr:cNvCxnSpPr/>
      </xdr:nvCxnSpPr>
      <xdr:spPr>
        <a:xfrm>
          <a:off x="15290800" y="14859705"/>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a:extLst>
            <a:ext uri="{FF2B5EF4-FFF2-40B4-BE49-F238E27FC236}">
              <a16:creationId xmlns="" xmlns:a16="http://schemas.microsoft.com/office/drawing/2014/main" id="{00000000-0008-0000-0300-000006010000}"/>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3" name="テキスト ボックス 262">
          <a:extLst>
            <a:ext uri="{FF2B5EF4-FFF2-40B4-BE49-F238E27FC236}">
              <a16:creationId xmlns="" xmlns:a16="http://schemas.microsoft.com/office/drawing/2014/main" id="{00000000-0008-0000-0300-000007010000}"/>
            </a:ext>
          </a:extLst>
        </xdr:cNvPr>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47978</xdr:rowOff>
    </xdr:from>
    <xdr:to>
      <xdr:col>72</xdr:col>
      <xdr:colOff>203200</xdr:colOff>
      <xdr:row>86</xdr:row>
      <xdr:rowOff>115005</xdr:rowOff>
    </xdr:to>
    <xdr:cxnSp macro="">
      <xdr:nvCxnSpPr>
        <xdr:cNvPr id="264" name="直線コネクタ 263">
          <a:extLst>
            <a:ext uri="{FF2B5EF4-FFF2-40B4-BE49-F238E27FC236}">
              <a16:creationId xmlns="" xmlns:a16="http://schemas.microsoft.com/office/drawing/2014/main" id="{00000000-0008-0000-0300-000008010000}"/>
            </a:ext>
          </a:extLst>
        </xdr:cNvPr>
        <xdr:cNvCxnSpPr/>
      </xdr:nvCxnSpPr>
      <xdr:spPr>
        <a:xfrm>
          <a:off x="14401800" y="14792678"/>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a:extLst>
            <a:ext uri="{FF2B5EF4-FFF2-40B4-BE49-F238E27FC236}">
              <a16:creationId xmlns="" xmlns:a16="http://schemas.microsoft.com/office/drawing/2014/main" id="{00000000-0008-0000-0300-000009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6" name="テキスト ボックス 265">
          <a:extLst>
            <a:ext uri="{FF2B5EF4-FFF2-40B4-BE49-F238E27FC236}">
              <a16:creationId xmlns="" xmlns:a16="http://schemas.microsoft.com/office/drawing/2014/main" id="{00000000-0008-0000-0300-00000A010000}"/>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47978</xdr:rowOff>
    </xdr:from>
    <xdr:to>
      <xdr:col>68</xdr:col>
      <xdr:colOff>152400</xdr:colOff>
      <xdr:row>86</xdr:row>
      <xdr:rowOff>88195</xdr:rowOff>
    </xdr:to>
    <xdr:cxnSp macro="">
      <xdr:nvCxnSpPr>
        <xdr:cNvPr id="267" name="直線コネクタ 266">
          <a:extLst>
            <a:ext uri="{FF2B5EF4-FFF2-40B4-BE49-F238E27FC236}">
              <a16:creationId xmlns="" xmlns:a16="http://schemas.microsoft.com/office/drawing/2014/main" id="{00000000-0008-0000-0300-00000B010000}"/>
            </a:ext>
          </a:extLst>
        </xdr:cNvPr>
        <xdr:cNvCxnSpPr/>
      </xdr:nvCxnSpPr>
      <xdr:spPr>
        <a:xfrm flipV="1">
          <a:off x="13512800" y="1479267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a:extLst>
            <a:ext uri="{FF2B5EF4-FFF2-40B4-BE49-F238E27FC236}">
              <a16:creationId xmlns="" xmlns:a16="http://schemas.microsoft.com/office/drawing/2014/main" id="{00000000-0008-0000-0300-00000C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9" name="テキスト ボックス 268">
          <a:extLst>
            <a:ext uri="{FF2B5EF4-FFF2-40B4-BE49-F238E27FC236}">
              <a16:creationId xmlns="" xmlns:a16="http://schemas.microsoft.com/office/drawing/2014/main" id="{00000000-0008-0000-0300-00000D010000}"/>
            </a:ext>
          </a:extLst>
        </xdr:cNvPr>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a:extLst>
            <a:ext uri="{FF2B5EF4-FFF2-40B4-BE49-F238E27FC236}">
              <a16:creationId xmlns="" xmlns:a16="http://schemas.microsoft.com/office/drawing/2014/main" id="{00000000-0008-0000-0300-00000E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77" name="楕円 276">
          <a:extLst>
            <a:ext uri="{FF2B5EF4-FFF2-40B4-BE49-F238E27FC236}">
              <a16:creationId xmlns="" xmlns:a16="http://schemas.microsoft.com/office/drawing/2014/main" id="{00000000-0008-0000-0300-000015010000}"/>
            </a:ext>
          </a:extLst>
        </xdr:cNvPr>
        <xdr:cNvSpPr/>
      </xdr:nvSpPr>
      <xdr:spPr>
        <a:xfrm>
          <a:off x="169672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9472</xdr:rowOff>
    </xdr:from>
    <xdr:ext cx="762000" cy="259045"/>
    <xdr:sp macro="" textlink="">
      <xdr:nvSpPr>
        <xdr:cNvPr id="278" name="給与水準   （国との比較）該当値テキスト">
          <a:extLst>
            <a:ext uri="{FF2B5EF4-FFF2-40B4-BE49-F238E27FC236}">
              <a16:creationId xmlns="" xmlns:a16="http://schemas.microsoft.com/office/drawing/2014/main" id="{00000000-0008-0000-0300-000016010000}"/>
            </a:ext>
          </a:extLst>
        </xdr:cNvPr>
        <xdr:cNvSpPr txBox="1"/>
      </xdr:nvSpPr>
      <xdr:spPr>
        <a:xfrm>
          <a:off x="17106900" y="1475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91016</xdr:rowOff>
    </xdr:from>
    <xdr:to>
      <xdr:col>77</xdr:col>
      <xdr:colOff>95250</xdr:colOff>
      <xdr:row>87</xdr:row>
      <xdr:rowOff>21166</xdr:rowOff>
    </xdr:to>
    <xdr:sp macro="" textlink="">
      <xdr:nvSpPr>
        <xdr:cNvPr id="279" name="楕円 278">
          <a:extLst>
            <a:ext uri="{FF2B5EF4-FFF2-40B4-BE49-F238E27FC236}">
              <a16:creationId xmlns="" xmlns:a16="http://schemas.microsoft.com/office/drawing/2014/main" id="{00000000-0008-0000-0300-000017010000}"/>
            </a:ext>
          </a:extLst>
        </xdr:cNvPr>
        <xdr:cNvSpPr/>
      </xdr:nvSpPr>
      <xdr:spPr>
        <a:xfrm>
          <a:off x="16129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5943</xdr:rowOff>
    </xdr:from>
    <xdr:ext cx="736600" cy="259045"/>
    <xdr:sp macro="" textlink="">
      <xdr:nvSpPr>
        <xdr:cNvPr id="280" name="テキスト ボックス 279">
          <a:extLst>
            <a:ext uri="{FF2B5EF4-FFF2-40B4-BE49-F238E27FC236}">
              <a16:creationId xmlns="" xmlns:a16="http://schemas.microsoft.com/office/drawing/2014/main" id="{00000000-0008-0000-0300-000018010000}"/>
            </a:ext>
          </a:extLst>
        </xdr:cNvPr>
        <xdr:cNvSpPr txBox="1"/>
      </xdr:nvSpPr>
      <xdr:spPr>
        <a:xfrm>
          <a:off x="15798800" y="14922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64205</xdr:rowOff>
    </xdr:from>
    <xdr:to>
      <xdr:col>73</xdr:col>
      <xdr:colOff>44450</xdr:colOff>
      <xdr:row>86</xdr:row>
      <xdr:rowOff>165805</xdr:rowOff>
    </xdr:to>
    <xdr:sp macro="" textlink="">
      <xdr:nvSpPr>
        <xdr:cNvPr id="281" name="楕円 280">
          <a:extLst>
            <a:ext uri="{FF2B5EF4-FFF2-40B4-BE49-F238E27FC236}">
              <a16:creationId xmlns="" xmlns:a16="http://schemas.microsoft.com/office/drawing/2014/main" id="{00000000-0008-0000-0300-000019010000}"/>
            </a:ext>
          </a:extLst>
        </xdr:cNvPr>
        <xdr:cNvSpPr/>
      </xdr:nvSpPr>
      <xdr:spPr>
        <a:xfrm>
          <a:off x="15240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150582</xdr:rowOff>
    </xdr:from>
    <xdr:ext cx="762000" cy="259045"/>
    <xdr:sp macro="" textlink="">
      <xdr:nvSpPr>
        <xdr:cNvPr id="282" name="テキスト ボックス 281">
          <a:extLst>
            <a:ext uri="{FF2B5EF4-FFF2-40B4-BE49-F238E27FC236}">
              <a16:creationId xmlns="" xmlns:a16="http://schemas.microsoft.com/office/drawing/2014/main" id="{00000000-0008-0000-0300-00001A010000}"/>
            </a:ext>
          </a:extLst>
        </xdr:cNvPr>
        <xdr:cNvSpPr txBox="1"/>
      </xdr:nvSpPr>
      <xdr:spPr>
        <a:xfrm>
          <a:off x="14909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168628</xdr:rowOff>
    </xdr:from>
    <xdr:to>
      <xdr:col>68</xdr:col>
      <xdr:colOff>203200</xdr:colOff>
      <xdr:row>86</xdr:row>
      <xdr:rowOff>98778</xdr:rowOff>
    </xdr:to>
    <xdr:sp macro="" textlink="">
      <xdr:nvSpPr>
        <xdr:cNvPr id="283" name="楕円 282">
          <a:extLst>
            <a:ext uri="{FF2B5EF4-FFF2-40B4-BE49-F238E27FC236}">
              <a16:creationId xmlns="" xmlns:a16="http://schemas.microsoft.com/office/drawing/2014/main" id="{00000000-0008-0000-0300-00001B010000}"/>
            </a:ext>
          </a:extLst>
        </xdr:cNvPr>
        <xdr:cNvSpPr/>
      </xdr:nvSpPr>
      <xdr:spPr>
        <a:xfrm>
          <a:off x="143510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108955</xdr:rowOff>
    </xdr:from>
    <xdr:ext cx="762000" cy="259045"/>
    <xdr:sp macro="" textlink="">
      <xdr:nvSpPr>
        <xdr:cNvPr id="284" name="テキスト ボックス 283">
          <a:extLst>
            <a:ext uri="{FF2B5EF4-FFF2-40B4-BE49-F238E27FC236}">
              <a16:creationId xmlns="" xmlns:a16="http://schemas.microsoft.com/office/drawing/2014/main" id="{00000000-0008-0000-0300-00001C010000}"/>
            </a:ext>
          </a:extLst>
        </xdr:cNvPr>
        <xdr:cNvSpPr txBox="1"/>
      </xdr:nvSpPr>
      <xdr:spPr>
        <a:xfrm>
          <a:off x="14020800" y="1451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85" name="楕円 284">
          <a:extLst>
            <a:ext uri="{FF2B5EF4-FFF2-40B4-BE49-F238E27FC236}">
              <a16:creationId xmlns="" xmlns:a16="http://schemas.microsoft.com/office/drawing/2014/main" id="{00000000-0008-0000-0300-00001D010000}"/>
            </a:ext>
          </a:extLst>
        </xdr:cNvPr>
        <xdr:cNvSpPr/>
      </xdr:nvSpPr>
      <xdr:spPr>
        <a:xfrm>
          <a:off x="13462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86" name="テキスト ボックス 285">
          <a:extLst>
            <a:ext uri="{FF2B5EF4-FFF2-40B4-BE49-F238E27FC236}">
              <a16:creationId xmlns="" xmlns:a16="http://schemas.microsoft.com/office/drawing/2014/main" id="{00000000-0008-0000-0300-00001E010000}"/>
            </a:ext>
          </a:extLst>
        </xdr:cNvPr>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平成</a:t>
          </a:r>
          <a:r>
            <a:rPr kumimoji="1" lang="en-US" altLang="ja-JP" sz="1100" b="0" i="0" u="none" strike="noStrike" kern="0" cap="none" spc="0" normalizeH="0" baseline="0" noProof="0">
              <a:ln>
                <a:noFill/>
              </a:ln>
              <a:solidFill>
                <a:prstClr val="black"/>
              </a:solidFill>
              <a:effectLst/>
              <a:uLnTx/>
              <a:uFillTx/>
              <a:latin typeface="+mn-lt"/>
              <a:ea typeface="+mn-ea"/>
              <a:cs typeface="+mn-cs"/>
            </a:rPr>
            <a:t>17</a:t>
          </a:r>
          <a:r>
            <a:rPr kumimoji="1" lang="ja-JP" altLang="ja-JP" sz="1100" b="0" i="0" u="none" strike="noStrike" kern="0" cap="none" spc="0" normalizeH="0" baseline="0" noProof="0">
              <a:ln>
                <a:noFill/>
              </a:ln>
              <a:solidFill>
                <a:prstClr val="black"/>
              </a:solidFill>
              <a:effectLst/>
              <a:uLnTx/>
              <a:uFillTx/>
              <a:latin typeface="+mn-lt"/>
              <a:ea typeface="+mn-ea"/>
              <a:cs typeface="+mn-cs"/>
            </a:rPr>
            <a:t>年の合併後から、計画的に適正な定員管理に努めたため、類似団体よりも少ない結果となっている。今後も適正な定員管理に努める。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a:extLst>
            <a:ext uri="{FF2B5EF4-FFF2-40B4-BE49-F238E27FC236}">
              <a16:creationId xmlns="" xmlns:a16="http://schemas.microsoft.com/office/drawing/2014/main" id="{00000000-0008-0000-0300-00003E010000}"/>
            </a:ext>
          </a:extLst>
        </xdr:cNvPr>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a:extLst>
            <a:ext uri="{FF2B5EF4-FFF2-40B4-BE49-F238E27FC236}">
              <a16:creationId xmlns="" xmlns:a16="http://schemas.microsoft.com/office/drawing/2014/main" id="{00000000-0008-0000-0300-00003F010000}"/>
            </a:ext>
          </a:extLst>
        </xdr:cNvPr>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a:extLst>
            <a:ext uri="{FF2B5EF4-FFF2-40B4-BE49-F238E27FC236}">
              <a16:creationId xmlns="" xmlns:a16="http://schemas.microsoft.com/office/drawing/2014/main" id="{00000000-0008-0000-0300-000040010000}"/>
            </a:ext>
          </a:extLst>
        </xdr:cNvPr>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a:extLst>
            <a:ext uri="{FF2B5EF4-FFF2-40B4-BE49-F238E27FC236}">
              <a16:creationId xmlns="" xmlns:a16="http://schemas.microsoft.com/office/drawing/2014/main" id="{00000000-0008-0000-0300-000041010000}"/>
            </a:ext>
          </a:extLst>
        </xdr:cNvPr>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a:extLst>
            <a:ext uri="{FF2B5EF4-FFF2-40B4-BE49-F238E27FC236}">
              <a16:creationId xmlns="" xmlns:a16="http://schemas.microsoft.com/office/drawing/2014/main" id="{00000000-0008-0000-0300-000042010000}"/>
            </a:ext>
          </a:extLst>
        </xdr:cNvPr>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9555</xdr:rowOff>
    </xdr:from>
    <xdr:to>
      <xdr:col>81</xdr:col>
      <xdr:colOff>44450</xdr:colOff>
      <xdr:row>59</xdr:row>
      <xdr:rowOff>24493</xdr:rowOff>
    </xdr:to>
    <xdr:cxnSp macro="">
      <xdr:nvCxnSpPr>
        <xdr:cNvPr id="323" name="直線コネクタ 322">
          <a:extLst>
            <a:ext uri="{FF2B5EF4-FFF2-40B4-BE49-F238E27FC236}">
              <a16:creationId xmlns="" xmlns:a16="http://schemas.microsoft.com/office/drawing/2014/main" id="{00000000-0008-0000-0300-000043010000}"/>
            </a:ext>
          </a:extLst>
        </xdr:cNvPr>
        <xdr:cNvCxnSpPr/>
      </xdr:nvCxnSpPr>
      <xdr:spPr>
        <a:xfrm>
          <a:off x="16179800" y="10125105"/>
          <a:ext cx="8382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106394</xdr:rowOff>
    </xdr:from>
    <xdr:ext cx="762000" cy="259045"/>
    <xdr:sp macro="" textlink="">
      <xdr:nvSpPr>
        <xdr:cNvPr id="324" name="定員管理の状況平均値テキスト">
          <a:extLst>
            <a:ext uri="{FF2B5EF4-FFF2-40B4-BE49-F238E27FC236}">
              <a16:creationId xmlns="" xmlns:a16="http://schemas.microsoft.com/office/drawing/2014/main" id="{00000000-0008-0000-0300-000044010000}"/>
            </a:ext>
          </a:extLst>
        </xdr:cNvPr>
        <xdr:cNvSpPr txBox="1"/>
      </xdr:nvSpPr>
      <xdr:spPr>
        <a:xfrm>
          <a:off x="17106900" y="10393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a:extLst>
            <a:ext uri="{FF2B5EF4-FFF2-40B4-BE49-F238E27FC236}">
              <a16:creationId xmlns="" xmlns:a16="http://schemas.microsoft.com/office/drawing/2014/main" id="{00000000-0008-0000-0300-000045010000}"/>
            </a:ext>
          </a:extLst>
        </xdr:cNvPr>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169514</xdr:rowOff>
    </xdr:from>
    <xdr:to>
      <xdr:col>77</xdr:col>
      <xdr:colOff>44450</xdr:colOff>
      <xdr:row>59</xdr:row>
      <xdr:rowOff>9555</xdr:rowOff>
    </xdr:to>
    <xdr:cxnSp macro="">
      <xdr:nvCxnSpPr>
        <xdr:cNvPr id="326" name="直線コネクタ 325">
          <a:extLst>
            <a:ext uri="{FF2B5EF4-FFF2-40B4-BE49-F238E27FC236}">
              <a16:creationId xmlns="" xmlns:a16="http://schemas.microsoft.com/office/drawing/2014/main" id="{00000000-0008-0000-0300-000046010000}"/>
            </a:ext>
          </a:extLst>
        </xdr:cNvPr>
        <xdr:cNvCxnSpPr/>
      </xdr:nvCxnSpPr>
      <xdr:spPr>
        <a:xfrm>
          <a:off x="15290800" y="1011361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a:extLst>
            <a:ext uri="{FF2B5EF4-FFF2-40B4-BE49-F238E27FC236}">
              <a16:creationId xmlns="" xmlns:a16="http://schemas.microsoft.com/office/drawing/2014/main" id="{00000000-0008-0000-0300-000047010000}"/>
            </a:ext>
          </a:extLst>
        </xdr:cNvPr>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38903</xdr:rowOff>
    </xdr:from>
    <xdr:ext cx="736600" cy="259045"/>
    <xdr:sp macro="" textlink="">
      <xdr:nvSpPr>
        <xdr:cNvPr id="328" name="テキスト ボックス 327">
          <a:extLst>
            <a:ext uri="{FF2B5EF4-FFF2-40B4-BE49-F238E27FC236}">
              <a16:creationId xmlns="" xmlns:a16="http://schemas.microsoft.com/office/drawing/2014/main" id="{00000000-0008-0000-0300-000048010000}"/>
            </a:ext>
          </a:extLst>
        </xdr:cNvPr>
        <xdr:cNvSpPr txBox="1"/>
      </xdr:nvSpPr>
      <xdr:spPr>
        <a:xfrm>
          <a:off x="15798800" y="104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149981</xdr:rowOff>
    </xdr:from>
    <xdr:to>
      <xdr:col>72</xdr:col>
      <xdr:colOff>203200</xdr:colOff>
      <xdr:row>58</xdr:row>
      <xdr:rowOff>169514</xdr:rowOff>
    </xdr:to>
    <xdr:cxnSp macro="">
      <xdr:nvCxnSpPr>
        <xdr:cNvPr id="329" name="直線コネクタ 328">
          <a:extLst>
            <a:ext uri="{FF2B5EF4-FFF2-40B4-BE49-F238E27FC236}">
              <a16:creationId xmlns="" xmlns:a16="http://schemas.microsoft.com/office/drawing/2014/main" id="{00000000-0008-0000-0300-000049010000}"/>
            </a:ext>
          </a:extLst>
        </xdr:cNvPr>
        <xdr:cNvCxnSpPr/>
      </xdr:nvCxnSpPr>
      <xdr:spPr>
        <a:xfrm>
          <a:off x="14401800" y="10094081"/>
          <a:ext cx="8890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a:extLst>
            <a:ext uri="{FF2B5EF4-FFF2-40B4-BE49-F238E27FC236}">
              <a16:creationId xmlns="" xmlns:a16="http://schemas.microsoft.com/office/drawing/2014/main" id="{00000000-0008-0000-0300-00004A010000}"/>
            </a:ext>
          </a:extLst>
        </xdr:cNvPr>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171286</xdr:rowOff>
    </xdr:from>
    <xdr:ext cx="762000" cy="259045"/>
    <xdr:sp macro="" textlink="">
      <xdr:nvSpPr>
        <xdr:cNvPr id="331" name="テキスト ボックス 330">
          <a:extLst>
            <a:ext uri="{FF2B5EF4-FFF2-40B4-BE49-F238E27FC236}">
              <a16:creationId xmlns="" xmlns:a16="http://schemas.microsoft.com/office/drawing/2014/main" id="{00000000-0008-0000-0300-00004B010000}"/>
            </a:ext>
          </a:extLst>
        </xdr:cNvPr>
        <xdr:cNvSpPr txBox="1"/>
      </xdr:nvSpPr>
      <xdr:spPr>
        <a:xfrm>
          <a:off x="14909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117808</xdr:rowOff>
    </xdr:from>
    <xdr:to>
      <xdr:col>68</xdr:col>
      <xdr:colOff>152400</xdr:colOff>
      <xdr:row>58</xdr:row>
      <xdr:rowOff>149981</xdr:rowOff>
    </xdr:to>
    <xdr:cxnSp macro="">
      <xdr:nvCxnSpPr>
        <xdr:cNvPr id="332" name="直線コネクタ 331">
          <a:extLst>
            <a:ext uri="{FF2B5EF4-FFF2-40B4-BE49-F238E27FC236}">
              <a16:creationId xmlns="" xmlns:a16="http://schemas.microsoft.com/office/drawing/2014/main" id="{00000000-0008-0000-0300-00004C010000}"/>
            </a:ext>
          </a:extLst>
        </xdr:cNvPr>
        <xdr:cNvCxnSpPr/>
      </xdr:nvCxnSpPr>
      <xdr:spPr>
        <a:xfrm>
          <a:off x="13512800" y="10061908"/>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a:extLst>
            <a:ext uri="{FF2B5EF4-FFF2-40B4-BE49-F238E27FC236}">
              <a16:creationId xmlns="" xmlns:a16="http://schemas.microsoft.com/office/drawing/2014/main" id="{00000000-0008-0000-0300-00004D010000}"/>
            </a:ext>
          </a:extLst>
        </xdr:cNvPr>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162093</xdr:rowOff>
    </xdr:from>
    <xdr:ext cx="762000" cy="259045"/>
    <xdr:sp macro="" textlink="">
      <xdr:nvSpPr>
        <xdr:cNvPr id="334" name="テキスト ボックス 333">
          <a:extLst>
            <a:ext uri="{FF2B5EF4-FFF2-40B4-BE49-F238E27FC236}">
              <a16:creationId xmlns="" xmlns:a16="http://schemas.microsoft.com/office/drawing/2014/main" id="{00000000-0008-0000-0300-00004E010000}"/>
            </a:ext>
          </a:extLst>
        </xdr:cNvPr>
        <xdr:cNvSpPr txBox="1"/>
      </xdr:nvSpPr>
      <xdr:spPr>
        <a:xfrm>
          <a:off x="14020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a:extLst>
            <a:ext uri="{FF2B5EF4-FFF2-40B4-BE49-F238E27FC236}">
              <a16:creationId xmlns="" xmlns:a16="http://schemas.microsoft.com/office/drawing/2014/main" id="{00000000-0008-0000-0300-00004F010000}"/>
            </a:ext>
          </a:extLst>
        </xdr:cNvPr>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149454</xdr:rowOff>
    </xdr:from>
    <xdr:ext cx="7620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3131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145143</xdr:rowOff>
    </xdr:from>
    <xdr:to>
      <xdr:col>81</xdr:col>
      <xdr:colOff>95250</xdr:colOff>
      <xdr:row>59</xdr:row>
      <xdr:rowOff>75293</xdr:rowOff>
    </xdr:to>
    <xdr:sp macro="" textlink="">
      <xdr:nvSpPr>
        <xdr:cNvPr id="342" name="楕円 341">
          <a:extLst>
            <a:ext uri="{FF2B5EF4-FFF2-40B4-BE49-F238E27FC236}">
              <a16:creationId xmlns="" xmlns:a16="http://schemas.microsoft.com/office/drawing/2014/main" id="{00000000-0008-0000-0300-000056010000}"/>
            </a:ext>
          </a:extLst>
        </xdr:cNvPr>
        <xdr:cNvSpPr/>
      </xdr:nvSpPr>
      <xdr:spPr>
        <a:xfrm>
          <a:off x="169672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161670</xdr:rowOff>
    </xdr:from>
    <xdr:ext cx="762000" cy="259045"/>
    <xdr:sp macro="" textlink="">
      <xdr:nvSpPr>
        <xdr:cNvPr id="343" name="定員管理の状況該当値テキスト">
          <a:extLst>
            <a:ext uri="{FF2B5EF4-FFF2-40B4-BE49-F238E27FC236}">
              <a16:creationId xmlns="" xmlns:a16="http://schemas.microsoft.com/office/drawing/2014/main" id="{00000000-0008-0000-0300-000057010000}"/>
            </a:ext>
          </a:extLst>
        </xdr:cNvPr>
        <xdr:cNvSpPr txBox="1"/>
      </xdr:nvSpPr>
      <xdr:spPr>
        <a:xfrm>
          <a:off x="17106900" y="9934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130205</xdr:rowOff>
    </xdr:from>
    <xdr:to>
      <xdr:col>77</xdr:col>
      <xdr:colOff>95250</xdr:colOff>
      <xdr:row>59</xdr:row>
      <xdr:rowOff>60355</xdr:rowOff>
    </xdr:to>
    <xdr:sp macro="" textlink="">
      <xdr:nvSpPr>
        <xdr:cNvPr id="344" name="楕円 343">
          <a:extLst>
            <a:ext uri="{FF2B5EF4-FFF2-40B4-BE49-F238E27FC236}">
              <a16:creationId xmlns="" xmlns:a16="http://schemas.microsoft.com/office/drawing/2014/main" id="{00000000-0008-0000-0300-000058010000}"/>
            </a:ext>
          </a:extLst>
        </xdr:cNvPr>
        <xdr:cNvSpPr/>
      </xdr:nvSpPr>
      <xdr:spPr>
        <a:xfrm>
          <a:off x="16129000" y="1007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70532</xdr:rowOff>
    </xdr:from>
    <xdr:ext cx="736600" cy="259045"/>
    <xdr:sp macro="" textlink="">
      <xdr:nvSpPr>
        <xdr:cNvPr id="345" name="テキスト ボックス 344">
          <a:extLst>
            <a:ext uri="{FF2B5EF4-FFF2-40B4-BE49-F238E27FC236}">
              <a16:creationId xmlns="" xmlns:a16="http://schemas.microsoft.com/office/drawing/2014/main" id="{00000000-0008-0000-0300-000059010000}"/>
            </a:ext>
          </a:extLst>
        </xdr:cNvPr>
        <xdr:cNvSpPr txBox="1"/>
      </xdr:nvSpPr>
      <xdr:spPr>
        <a:xfrm>
          <a:off x="15798800" y="9843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118714</xdr:rowOff>
    </xdr:from>
    <xdr:to>
      <xdr:col>73</xdr:col>
      <xdr:colOff>44450</xdr:colOff>
      <xdr:row>59</xdr:row>
      <xdr:rowOff>48864</xdr:rowOff>
    </xdr:to>
    <xdr:sp macro="" textlink="">
      <xdr:nvSpPr>
        <xdr:cNvPr id="346" name="楕円 345">
          <a:extLst>
            <a:ext uri="{FF2B5EF4-FFF2-40B4-BE49-F238E27FC236}">
              <a16:creationId xmlns="" xmlns:a16="http://schemas.microsoft.com/office/drawing/2014/main" id="{00000000-0008-0000-0300-00005A010000}"/>
            </a:ext>
          </a:extLst>
        </xdr:cNvPr>
        <xdr:cNvSpPr/>
      </xdr:nvSpPr>
      <xdr:spPr>
        <a:xfrm>
          <a:off x="15240000" y="1006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59041</xdr:rowOff>
    </xdr:from>
    <xdr:ext cx="762000" cy="259045"/>
    <xdr:sp macro="" textlink="">
      <xdr:nvSpPr>
        <xdr:cNvPr id="347" name="テキスト ボックス 346">
          <a:extLst>
            <a:ext uri="{FF2B5EF4-FFF2-40B4-BE49-F238E27FC236}">
              <a16:creationId xmlns="" xmlns:a16="http://schemas.microsoft.com/office/drawing/2014/main" id="{00000000-0008-0000-0300-00005B010000}"/>
            </a:ext>
          </a:extLst>
        </xdr:cNvPr>
        <xdr:cNvSpPr txBox="1"/>
      </xdr:nvSpPr>
      <xdr:spPr>
        <a:xfrm>
          <a:off x="14909800" y="983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99181</xdr:rowOff>
    </xdr:from>
    <xdr:to>
      <xdr:col>68</xdr:col>
      <xdr:colOff>203200</xdr:colOff>
      <xdr:row>59</xdr:row>
      <xdr:rowOff>29331</xdr:rowOff>
    </xdr:to>
    <xdr:sp macro="" textlink="">
      <xdr:nvSpPr>
        <xdr:cNvPr id="348" name="楕円 347">
          <a:extLst>
            <a:ext uri="{FF2B5EF4-FFF2-40B4-BE49-F238E27FC236}">
              <a16:creationId xmlns="" xmlns:a16="http://schemas.microsoft.com/office/drawing/2014/main" id="{00000000-0008-0000-0300-00005C010000}"/>
            </a:ext>
          </a:extLst>
        </xdr:cNvPr>
        <xdr:cNvSpPr/>
      </xdr:nvSpPr>
      <xdr:spPr>
        <a:xfrm>
          <a:off x="14351000" y="1004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39508</xdr:rowOff>
    </xdr:from>
    <xdr:ext cx="762000" cy="259045"/>
    <xdr:sp macro="" textlink="">
      <xdr:nvSpPr>
        <xdr:cNvPr id="349" name="テキスト ボックス 348">
          <a:extLst>
            <a:ext uri="{FF2B5EF4-FFF2-40B4-BE49-F238E27FC236}">
              <a16:creationId xmlns="" xmlns:a16="http://schemas.microsoft.com/office/drawing/2014/main" id="{00000000-0008-0000-0300-00005D010000}"/>
            </a:ext>
          </a:extLst>
        </xdr:cNvPr>
        <xdr:cNvSpPr txBox="1"/>
      </xdr:nvSpPr>
      <xdr:spPr>
        <a:xfrm>
          <a:off x="14020800" y="981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67008</xdr:rowOff>
    </xdr:from>
    <xdr:to>
      <xdr:col>64</xdr:col>
      <xdr:colOff>152400</xdr:colOff>
      <xdr:row>58</xdr:row>
      <xdr:rowOff>168608</xdr:rowOff>
    </xdr:to>
    <xdr:sp macro="" textlink="">
      <xdr:nvSpPr>
        <xdr:cNvPr id="350" name="楕円 349">
          <a:extLst>
            <a:ext uri="{FF2B5EF4-FFF2-40B4-BE49-F238E27FC236}">
              <a16:creationId xmlns="" xmlns:a16="http://schemas.microsoft.com/office/drawing/2014/main" id="{00000000-0008-0000-0300-00005E010000}"/>
            </a:ext>
          </a:extLst>
        </xdr:cNvPr>
        <xdr:cNvSpPr/>
      </xdr:nvSpPr>
      <xdr:spPr>
        <a:xfrm>
          <a:off x="13462000" y="1001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7335</xdr:rowOff>
    </xdr:from>
    <xdr:ext cx="762000" cy="259045"/>
    <xdr:sp macro="" textlink="">
      <xdr:nvSpPr>
        <xdr:cNvPr id="351" name="テキスト ボックス 350">
          <a:extLst>
            <a:ext uri="{FF2B5EF4-FFF2-40B4-BE49-F238E27FC236}">
              <a16:creationId xmlns="" xmlns:a16="http://schemas.microsoft.com/office/drawing/2014/main" id="{00000000-0008-0000-0300-00005F010000}"/>
            </a:ext>
          </a:extLst>
        </xdr:cNvPr>
        <xdr:cNvSpPr txBox="1"/>
      </xdr:nvSpPr>
      <xdr:spPr>
        <a:xfrm>
          <a:off x="13131800" y="977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平成</a:t>
          </a:r>
          <a:r>
            <a:rPr kumimoji="1" lang="en-US" altLang="ja-JP" sz="1100" b="0" i="0" u="none" strike="noStrike" kern="0" cap="none" spc="0" normalizeH="0" baseline="0" noProof="0">
              <a:ln>
                <a:noFill/>
              </a:ln>
              <a:solidFill>
                <a:prstClr val="black"/>
              </a:solidFill>
              <a:effectLst/>
              <a:uLnTx/>
              <a:uFillTx/>
              <a:latin typeface="+mn-lt"/>
              <a:ea typeface="+mn-ea"/>
              <a:cs typeface="+mn-cs"/>
            </a:rPr>
            <a:t>30</a:t>
          </a:r>
          <a:r>
            <a:rPr kumimoji="1" lang="ja-JP" altLang="ja-JP" sz="1100" b="0" i="0" u="none" strike="noStrike" kern="0" cap="none" spc="0" normalizeH="0" baseline="0" noProof="0">
              <a:ln>
                <a:noFill/>
              </a:ln>
              <a:solidFill>
                <a:prstClr val="black"/>
              </a:solidFill>
              <a:effectLst/>
              <a:uLnTx/>
              <a:uFillTx/>
              <a:latin typeface="+mn-lt"/>
              <a:ea typeface="+mn-ea"/>
              <a:cs typeface="+mn-cs"/>
            </a:rPr>
            <a:t>年度及び令和元年度は類似団体平均水準よりも高い水準となっていた。これは平成</a:t>
          </a:r>
          <a:r>
            <a:rPr kumimoji="1" lang="en-US" altLang="ja-JP" sz="1100" b="0" i="0" u="none" strike="noStrike" kern="0" cap="none" spc="0" normalizeH="0" baseline="0" noProof="0">
              <a:ln>
                <a:noFill/>
              </a:ln>
              <a:solidFill>
                <a:prstClr val="black"/>
              </a:solidFill>
              <a:effectLst/>
              <a:uLnTx/>
              <a:uFillTx/>
              <a:latin typeface="+mn-lt"/>
              <a:ea typeface="+mn-ea"/>
              <a:cs typeface="+mn-cs"/>
            </a:rPr>
            <a:t>30</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年度に市営住宅の老朽化に伴い、市債償還の財源にあたる住宅使用料を修繕料の財源としたことにより３ヶ年平均が上昇したためであった。</a:t>
          </a:r>
          <a:r>
            <a:rPr kumimoji="1" lang="ja-JP" altLang="en-US" sz="1100" b="0" i="0" u="none" strike="noStrike" kern="0" cap="none" spc="0" normalizeH="0" baseline="0" noProof="0">
              <a:ln>
                <a:noFill/>
              </a:ln>
              <a:solidFill>
                <a:prstClr val="black"/>
              </a:solidFill>
              <a:effectLst/>
              <a:uLnTx/>
              <a:uFillTx/>
              <a:latin typeface="+mn-lt"/>
              <a:ea typeface="+mn-ea"/>
              <a:cs typeface="+mn-cs"/>
            </a:rPr>
            <a:t>地方債の元利償還金の増加により</a:t>
          </a:r>
          <a:r>
            <a:rPr kumimoji="1" lang="ja-JP" altLang="ja-JP" sz="1100" b="0" i="0" u="none" strike="noStrike" kern="0" cap="none" spc="0" normalizeH="0" baseline="0" noProof="0">
              <a:ln>
                <a:noFill/>
              </a:ln>
              <a:solidFill>
                <a:prstClr val="black"/>
              </a:solidFill>
              <a:effectLst/>
              <a:uLnTx/>
              <a:uFillTx/>
              <a:latin typeface="+mn-lt"/>
              <a:ea typeface="+mn-ea"/>
              <a:cs typeface="+mn-cs"/>
            </a:rPr>
            <a:t>令和</a:t>
          </a:r>
          <a:r>
            <a:rPr kumimoji="1" lang="ja-JP" altLang="en-US" sz="1100" b="0" i="0" u="none" strike="noStrike" kern="0" cap="none" spc="0" normalizeH="0" baseline="0" noProof="0">
              <a:ln>
                <a:noFill/>
              </a:ln>
              <a:solidFill>
                <a:prstClr val="black"/>
              </a:solidFill>
              <a:effectLst/>
              <a:uLnTx/>
              <a:uFillTx/>
              <a:latin typeface="+mn-lt"/>
              <a:ea typeface="+mn-ea"/>
              <a:cs typeface="+mn-cs"/>
            </a:rPr>
            <a:t>４</a:t>
          </a:r>
          <a:r>
            <a:rPr kumimoji="1" lang="ja-JP" altLang="ja-JP" sz="1100" b="0" i="0" u="none" strike="noStrike" kern="0" cap="none" spc="0" normalizeH="0" baseline="0" noProof="0">
              <a:ln>
                <a:noFill/>
              </a:ln>
              <a:solidFill>
                <a:prstClr val="black"/>
              </a:solidFill>
              <a:effectLst/>
              <a:uLnTx/>
              <a:uFillTx/>
              <a:latin typeface="+mn-lt"/>
              <a:ea typeface="+mn-ea"/>
              <a:cs typeface="+mn-cs"/>
            </a:rPr>
            <a:t>年度</a:t>
          </a:r>
          <a:r>
            <a:rPr kumimoji="1" lang="ja-JP" altLang="en-US" sz="1100" b="0" i="0" u="none" strike="noStrike" kern="0" cap="none" spc="0" normalizeH="0" baseline="0" noProof="0">
              <a:ln>
                <a:noFill/>
              </a:ln>
              <a:solidFill>
                <a:prstClr val="black"/>
              </a:solidFill>
              <a:effectLst/>
              <a:uLnTx/>
              <a:uFillTx/>
              <a:latin typeface="+mn-lt"/>
              <a:ea typeface="+mn-ea"/>
              <a:cs typeface="+mn-cs"/>
            </a:rPr>
            <a:t>単年度の実質公債費比率だけで見ると上昇しているが、３ヶ年平均でみると▲</a:t>
          </a:r>
          <a:r>
            <a:rPr kumimoji="1" lang="en-US" altLang="ja-JP" sz="1100" b="0" i="0" u="none" strike="noStrike" kern="0" cap="none" spc="0" normalizeH="0" baseline="0" noProof="0">
              <a:ln>
                <a:noFill/>
              </a:ln>
              <a:solidFill>
                <a:prstClr val="black"/>
              </a:solidFill>
              <a:effectLst/>
              <a:uLnTx/>
              <a:uFillTx/>
              <a:latin typeface="+mn-lt"/>
              <a:ea typeface="+mn-ea"/>
              <a:cs typeface="+mn-cs"/>
            </a:rPr>
            <a:t>0.4</a:t>
          </a:r>
          <a:r>
            <a:rPr kumimoji="1" lang="ja-JP" altLang="en-US" sz="1100" b="0" i="0" u="none" strike="noStrike" kern="0" cap="none" spc="0" normalizeH="0" baseline="0" noProof="0">
              <a:ln>
                <a:noFill/>
              </a:ln>
              <a:solidFill>
                <a:prstClr val="black"/>
              </a:solidFill>
              <a:effectLst/>
              <a:uLnTx/>
              <a:uFillTx/>
              <a:latin typeface="+mn-lt"/>
              <a:ea typeface="+mn-ea"/>
              <a:cs typeface="+mn-cs"/>
            </a:rPr>
            <a:t>ポイント改善した。</a:t>
          </a:r>
          <a:r>
            <a:rPr kumimoji="1" lang="ja-JP" altLang="ja-JP" sz="1100" b="0" i="0" u="none" strike="noStrike" kern="0" cap="none" spc="0" normalizeH="0" baseline="0" noProof="0">
              <a:ln>
                <a:noFill/>
              </a:ln>
              <a:solidFill>
                <a:prstClr val="black"/>
              </a:solidFill>
              <a:effectLst/>
              <a:uLnTx/>
              <a:uFillTx/>
              <a:latin typeface="+mn-lt"/>
              <a:ea typeface="+mn-ea"/>
              <a:cs typeface="+mn-cs"/>
            </a:rPr>
            <a:t>国の健全化基準以下で安定的な移行を継続しており、引き続き健全な財政運営を図っていく。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a:extLst>
            <a:ext uri="{FF2B5EF4-FFF2-40B4-BE49-F238E27FC236}">
              <a16:creationId xmlns="" xmlns:a16="http://schemas.microsoft.com/office/drawing/2014/main" id="{00000000-0008-0000-0300-00007C010000}"/>
            </a:ext>
          </a:extLst>
        </xdr:cNvPr>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a:extLst>
            <a:ext uri="{FF2B5EF4-FFF2-40B4-BE49-F238E27FC236}">
              <a16:creationId xmlns="" xmlns:a16="http://schemas.microsoft.com/office/drawing/2014/main" id="{00000000-0008-0000-0300-00007D010000}"/>
            </a:ext>
          </a:extLst>
        </xdr:cNvPr>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a:extLst>
            <a:ext uri="{FF2B5EF4-FFF2-40B4-BE49-F238E27FC236}">
              <a16:creationId xmlns="" xmlns:a16="http://schemas.microsoft.com/office/drawing/2014/main" id="{00000000-0008-0000-0300-00007E010000}"/>
            </a:ext>
          </a:extLst>
        </xdr:cNvPr>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a:extLst>
            <a:ext uri="{FF2B5EF4-FFF2-40B4-BE49-F238E27FC236}">
              <a16:creationId xmlns="" xmlns:a16="http://schemas.microsoft.com/office/drawing/2014/main" id="{00000000-0008-0000-0300-00007F010000}"/>
            </a:ext>
          </a:extLst>
        </xdr:cNvPr>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a:extLst>
            <a:ext uri="{FF2B5EF4-FFF2-40B4-BE49-F238E27FC236}">
              <a16:creationId xmlns="" xmlns:a16="http://schemas.microsoft.com/office/drawing/2014/main" id="{00000000-0008-0000-0300-000080010000}"/>
            </a:ext>
          </a:extLst>
        </xdr:cNvPr>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141182</xdr:rowOff>
    </xdr:from>
    <xdr:to>
      <xdr:col>81</xdr:col>
      <xdr:colOff>44450</xdr:colOff>
      <xdr:row>36</xdr:row>
      <xdr:rowOff>149225</xdr:rowOff>
    </xdr:to>
    <xdr:cxnSp macro="">
      <xdr:nvCxnSpPr>
        <xdr:cNvPr id="385" name="直線コネクタ 384">
          <a:extLst>
            <a:ext uri="{FF2B5EF4-FFF2-40B4-BE49-F238E27FC236}">
              <a16:creationId xmlns="" xmlns:a16="http://schemas.microsoft.com/office/drawing/2014/main" id="{00000000-0008-0000-0300-000081010000}"/>
            </a:ext>
          </a:extLst>
        </xdr:cNvPr>
        <xdr:cNvCxnSpPr/>
      </xdr:nvCxnSpPr>
      <xdr:spPr>
        <a:xfrm flipV="1">
          <a:off x="16179800" y="6313382"/>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6" name="公債費負担の状況平均値テキスト">
          <a:extLst>
            <a:ext uri="{FF2B5EF4-FFF2-40B4-BE49-F238E27FC236}">
              <a16:creationId xmlns="" xmlns:a16="http://schemas.microsoft.com/office/drawing/2014/main" id="{00000000-0008-0000-0300-000082010000}"/>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a:extLst>
            <a:ext uri="{FF2B5EF4-FFF2-40B4-BE49-F238E27FC236}">
              <a16:creationId xmlns="" xmlns:a16="http://schemas.microsoft.com/office/drawing/2014/main" id="{00000000-0008-0000-0300-000083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149225</xdr:rowOff>
    </xdr:from>
    <xdr:to>
      <xdr:col>77</xdr:col>
      <xdr:colOff>44450</xdr:colOff>
      <xdr:row>37</xdr:row>
      <xdr:rowOff>20003</xdr:rowOff>
    </xdr:to>
    <xdr:cxnSp macro="">
      <xdr:nvCxnSpPr>
        <xdr:cNvPr id="388" name="直線コネクタ 387">
          <a:extLst>
            <a:ext uri="{FF2B5EF4-FFF2-40B4-BE49-F238E27FC236}">
              <a16:creationId xmlns="" xmlns:a16="http://schemas.microsoft.com/office/drawing/2014/main" id="{00000000-0008-0000-0300-000084010000}"/>
            </a:ext>
          </a:extLst>
        </xdr:cNvPr>
        <xdr:cNvCxnSpPr/>
      </xdr:nvCxnSpPr>
      <xdr:spPr>
        <a:xfrm flipV="1">
          <a:off x="15290800" y="6321425"/>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a:extLst>
            <a:ext uri="{FF2B5EF4-FFF2-40B4-BE49-F238E27FC236}">
              <a16:creationId xmlns="" xmlns:a16="http://schemas.microsoft.com/office/drawing/2014/main" id="{00000000-0008-0000-0300-000085010000}"/>
            </a:ext>
          </a:extLst>
        </xdr:cNvPr>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51558</xdr:rowOff>
    </xdr:from>
    <xdr:ext cx="736600" cy="259045"/>
    <xdr:sp macro="" textlink="">
      <xdr:nvSpPr>
        <xdr:cNvPr id="390" name="テキスト ボックス 389">
          <a:extLst>
            <a:ext uri="{FF2B5EF4-FFF2-40B4-BE49-F238E27FC236}">
              <a16:creationId xmlns="" xmlns:a16="http://schemas.microsoft.com/office/drawing/2014/main" id="{00000000-0008-0000-0300-000086010000}"/>
            </a:ext>
          </a:extLst>
        </xdr:cNvPr>
        <xdr:cNvSpPr txBox="1"/>
      </xdr:nvSpPr>
      <xdr:spPr>
        <a:xfrm>
          <a:off x="15798800" y="6395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20003</xdr:rowOff>
    </xdr:from>
    <xdr:to>
      <xdr:col>72</xdr:col>
      <xdr:colOff>203200</xdr:colOff>
      <xdr:row>37</xdr:row>
      <xdr:rowOff>50165</xdr:rowOff>
    </xdr:to>
    <xdr:cxnSp macro="">
      <xdr:nvCxnSpPr>
        <xdr:cNvPr id="391" name="直線コネクタ 390">
          <a:extLst>
            <a:ext uri="{FF2B5EF4-FFF2-40B4-BE49-F238E27FC236}">
              <a16:creationId xmlns="" xmlns:a16="http://schemas.microsoft.com/office/drawing/2014/main" id="{00000000-0008-0000-0300-000087010000}"/>
            </a:ext>
          </a:extLst>
        </xdr:cNvPr>
        <xdr:cNvCxnSpPr/>
      </xdr:nvCxnSpPr>
      <xdr:spPr>
        <a:xfrm flipV="1">
          <a:off x="14401800" y="636365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a:extLst>
            <a:ext uri="{FF2B5EF4-FFF2-40B4-BE49-F238E27FC236}">
              <a16:creationId xmlns="" xmlns:a16="http://schemas.microsoft.com/office/drawing/2014/main" id="{00000000-0008-0000-0300-000088010000}"/>
            </a:ext>
          </a:extLst>
        </xdr:cNvPr>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57590</xdr:rowOff>
    </xdr:from>
    <xdr:ext cx="762000" cy="259045"/>
    <xdr:sp macro="" textlink="">
      <xdr:nvSpPr>
        <xdr:cNvPr id="393" name="テキスト ボックス 392">
          <a:extLst>
            <a:ext uri="{FF2B5EF4-FFF2-40B4-BE49-F238E27FC236}">
              <a16:creationId xmlns="" xmlns:a16="http://schemas.microsoft.com/office/drawing/2014/main" id="{00000000-0008-0000-0300-000089010000}"/>
            </a:ext>
          </a:extLst>
        </xdr:cNvPr>
        <xdr:cNvSpPr txBox="1"/>
      </xdr:nvSpPr>
      <xdr:spPr>
        <a:xfrm>
          <a:off x="14909800" y="640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50165</xdr:rowOff>
    </xdr:from>
    <xdr:to>
      <xdr:col>68</xdr:col>
      <xdr:colOff>152400</xdr:colOff>
      <xdr:row>37</xdr:row>
      <xdr:rowOff>52176</xdr:rowOff>
    </xdr:to>
    <xdr:cxnSp macro="">
      <xdr:nvCxnSpPr>
        <xdr:cNvPr id="394" name="直線コネクタ 393">
          <a:extLst>
            <a:ext uri="{FF2B5EF4-FFF2-40B4-BE49-F238E27FC236}">
              <a16:creationId xmlns="" xmlns:a16="http://schemas.microsoft.com/office/drawing/2014/main" id="{00000000-0008-0000-0300-00008A010000}"/>
            </a:ext>
          </a:extLst>
        </xdr:cNvPr>
        <xdr:cNvCxnSpPr/>
      </xdr:nvCxnSpPr>
      <xdr:spPr>
        <a:xfrm flipV="1">
          <a:off x="13512800" y="6393815"/>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a:extLst>
            <a:ext uri="{FF2B5EF4-FFF2-40B4-BE49-F238E27FC236}">
              <a16:creationId xmlns="" xmlns:a16="http://schemas.microsoft.com/office/drawing/2014/main" id="{00000000-0008-0000-0300-00008B010000}"/>
            </a:ext>
          </a:extLst>
        </xdr:cNvPr>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89023</xdr:rowOff>
    </xdr:from>
    <xdr:ext cx="762000" cy="259045"/>
    <xdr:sp macro="" textlink="">
      <xdr:nvSpPr>
        <xdr:cNvPr id="396" name="テキスト ボックス 395">
          <a:extLst>
            <a:ext uri="{FF2B5EF4-FFF2-40B4-BE49-F238E27FC236}">
              <a16:creationId xmlns="" xmlns:a16="http://schemas.microsoft.com/office/drawing/2014/main" id="{00000000-0008-0000-0300-00008C010000}"/>
            </a:ext>
          </a:extLst>
        </xdr:cNvPr>
        <xdr:cNvSpPr txBox="1"/>
      </xdr:nvSpPr>
      <xdr:spPr>
        <a:xfrm>
          <a:off x="14020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a:extLst>
            <a:ext uri="{FF2B5EF4-FFF2-40B4-BE49-F238E27FC236}">
              <a16:creationId xmlns="" xmlns:a16="http://schemas.microsoft.com/office/drawing/2014/main" id="{00000000-0008-0000-0300-00008D010000}"/>
            </a:ext>
          </a:extLst>
        </xdr:cNvPr>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91034</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3131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90382</xdr:rowOff>
    </xdr:from>
    <xdr:to>
      <xdr:col>81</xdr:col>
      <xdr:colOff>95250</xdr:colOff>
      <xdr:row>37</xdr:row>
      <xdr:rowOff>20532</xdr:rowOff>
    </xdr:to>
    <xdr:sp macro="" textlink="">
      <xdr:nvSpPr>
        <xdr:cNvPr id="404" name="楕円 403">
          <a:extLst>
            <a:ext uri="{FF2B5EF4-FFF2-40B4-BE49-F238E27FC236}">
              <a16:creationId xmlns="" xmlns:a16="http://schemas.microsoft.com/office/drawing/2014/main" id="{00000000-0008-0000-0300-000094010000}"/>
            </a:ext>
          </a:extLst>
        </xdr:cNvPr>
        <xdr:cNvSpPr/>
      </xdr:nvSpPr>
      <xdr:spPr>
        <a:xfrm>
          <a:off x="16967200" y="626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106909</xdr:rowOff>
    </xdr:from>
    <xdr:ext cx="762000" cy="259045"/>
    <xdr:sp macro="" textlink="">
      <xdr:nvSpPr>
        <xdr:cNvPr id="405" name="公債費負担の状況該当値テキスト">
          <a:extLst>
            <a:ext uri="{FF2B5EF4-FFF2-40B4-BE49-F238E27FC236}">
              <a16:creationId xmlns="" xmlns:a16="http://schemas.microsoft.com/office/drawing/2014/main" id="{00000000-0008-0000-0300-000095010000}"/>
            </a:ext>
          </a:extLst>
        </xdr:cNvPr>
        <xdr:cNvSpPr txBox="1"/>
      </xdr:nvSpPr>
      <xdr:spPr>
        <a:xfrm>
          <a:off x="17106900" y="610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98425</xdr:rowOff>
    </xdr:from>
    <xdr:to>
      <xdr:col>77</xdr:col>
      <xdr:colOff>95250</xdr:colOff>
      <xdr:row>37</xdr:row>
      <xdr:rowOff>28575</xdr:rowOff>
    </xdr:to>
    <xdr:sp macro="" textlink="">
      <xdr:nvSpPr>
        <xdr:cNvPr id="406" name="楕円 405">
          <a:extLst>
            <a:ext uri="{FF2B5EF4-FFF2-40B4-BE49-F238E27FC236}">
              <a16:creationId xmlns="" xmlns:a16="http://schemas.microsoft.com/office/drawing/2014/main" id="{00000000-0008-0000-0300-000096010000}"/>
            </a:ext>
          </a:extLst>
        </xdr:cNvPr>
        <xdr:cNvSpPr/>
      </xdr:nvSpPr>
      <xdr:spPr>
        <a:xfrm>
          <a:off x="16129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38752</xdr:rowOff>
    </xdr:from>
    <xdr:ext cx="736600" cy="259045"/>
    <xdr:sp macro="" textlink="">
      <xdr:nvSpPr>
        <xdr:cNvPr id="407" name="テキスト ボックス 406">
          <a:extLst>
            <a:ext uri="{FF2B5EF4-FFF2-40B4-BE49-F238E27FC236}">
              <a16:creationId xmlns="" xmlns:a16="http://schemas.microsoft.com/office/drawing/2014/main" id="{00000000-0008-0000-0300-000097010000}"/>
            </a:ext>
          </a:extLst>
        </xdr:cNvPr>
        <xdr:cNvSpPr txBox="1"/>
      </xdr:nvSpPr>
      <xdr:spPr>
        <a:xfrm>
          <a:off x="15798800" y="6039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140653</xdr:rowOff>
    </xdr:from>
    <xdr:to>
      <xdr:col>73</xdr:col>
      <xdr:colOff>44450</xdr:colOff>
      <xdr:row>37</xdr:row>
      <xdr:rowOff>70803</xdr:rowOff>
    </xdr:to>
    <xdr:sp macro="" textlink="">
      <xdr:nvSpPr>
        <xdr:cNvPr id="408" name="楕円 407">
          <a:extLst>
            <a:ext uri="{FF2B5EF4-FFF2-40B4-BE49-F238E27FC236}">
              <a16:creationId xmlns="" xmlns:a16="http://schemas.microsoft.com/office/drawing/2014/main" id="{00000000-0008-0000-0300-000098010000}"/>
            </a:ext>
          </a:extLst>
        </xdr:cNvPr>
        <xdr:cNvSpPr/>
      </xdr:nvSpPr>
      <xdr:spPr>
        <a:xfrm>
          <a:off x="15240000" y="631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80980</xdr:rowOff>
    </xdr:from>
    <xdr:ext cx="762000" cy="259045"/>
    <xdr:sp macro="" textlink="">
      <xdr:nvSpPr>
        <xdr:cNvPr id="409" name="テキスト ボックス 408">
          <a:extLst>
            <a:ext uri="{FF2B5EF4-FFF2-40B4-BE49-F238E27FC236}">
              <a16:creationId xmlns="" xmlns:a16="http://schemas.microsoft.com/office/drawing/2014/main" id="{00000000-0008-0000-0300-000099010000}"/>
            </a:ext>
          </a:extLst>
        </xdr:cNvPr>
        <xdr:cNvSpPr txBox="1"/>
      </xdr:nvSpPr>
      <xdr:spPr>
        <a:xfrm>
          <a:off x="14909800" y="608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170815</xdr:rowOff>
    </xdr:from>
    <xdr:to>
      <xdr:col>68</xdr:col>
      <xdr:colOff>203200</xdr:colOff>
      <xdr:row>37</xdr:row>
      <xdr:rowOff>100965</xdr:rowOff>
    </xdr:to>
    <xdr:sp macro="" textlink="">
      <xdr:nvSpPr>
        <xdr:cNvPr id="410" name="楕円 409">
          <a:extLst>
            <a:ext uri="{FF2B5EF4-FFF2-40B4-BE49-F238E27FC236}">
              <a16:creationId xmlns="" xmlns:a16="http://schemas.microsoft.com/office/drawing/2014/main" id="{00000000-0008-0000-0300-00009A010000}"/>
            </a:ext>
          </a:extLst>
        </xdr:cNvPr>
        <xdr:cNvSpPr/>
      </xdr:nvSpPr>
      <xdr:spPr>
        <a:xfrm>
          <a:off x="14351000" y="63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85742</xdr:rowOff>
    </xdr:from>
    <xdr:ext cx="762000" cy="259045"/>
    <xdr:sp macro="" textlink="">
      <xdr:nvSpPr>
        <xdr:cNvPr id="411" name="テキスト ボックス 410">
          <a:extLst>
            <a:ext uri="{FF2B5EF4-FFF2-40B4-BE49-F238E27FC236}">
              <a16:creationId xmlns="" xmlns:a16="http://schemas.microsoft.com/office/drawing/2014/main" id="{00000000-0008-0000-0300-00009B010000}"/>
            </a:ext>
          </a:extLst>
        </xdr:cNvPr>
        <xdr:cNvSpPr txBox="1"/>
      </xdr:nvSpPr>
      <xdr:spPr>
        <a:xfrm>
          <a:off x="14020800" y="642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412" name="楕円 411">
          <a:extLst>
            <a:ext uri="{FF2B5EF4-FFF2-40B4-BE49-F238E27FC236}">
              <a16:creationId xmlns="" xmlns:a16="http://schemas.microsoft.com/office/drawing/2014/main" id="{00000000-0008-0000-0300-00009C010000}"/>
            </a:ext>
          </a:extLst>
        </xdr:cNvPr>
        <xdr:cNvSpPr/>
      </xdr:nvSpPr>
      <xdr:spPr>
        <a:xfrm>
          <a:off x="13462000" y="634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87753</xdr:rowOff>
    </xdr:from>
    <xdr:ext cx="762000" cy="259045"/>
    <xdr:sp macro="" textlink="">
      <xdr:nvSpPr>
        <xdr:cNvPr id="413" name="テキスト ボックス 412">
          <a:extLst>
            <a:ext uri="{FF2B5EF4-FFF2-40B4-BE49-F238E27FC236}">
              <a16:creationId xmlns="" xmlns:a16="http://schemas.microsoft.com/office/drawing/2014/main" id="{00000000-0008-0000-0300-00009D010000}"/>
            </a:ext>
          </a:extLst>
        </xdr:cNvPr>
        <xdr:cNvSpPr txBox="1"/>
      </xdr:nvSpPr>
      <xdr:spPr>
        <a:xfrm>
          <a:off x="13131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当年度も合併初期時に発行した地方債の償還完了</a:t>
          </a:r>
          <a:r>
            <a:rPr kumimoji="1" lang="ja-JP" altLang="en-US" sz="1100" b="0" i="0" u="none" strike="noStrike" kern="0" cap="none" spc="0" normalizeH="0" baseline="0" noProof="0">
              <a:ln>
                <a:noFill/>
              </a:ln>
              <a:solidFill>
                <a:prstClr val="black"/>
              </a:solidFill>
              <a:effectLst/>
              <a:uLnTx/>
              <a:uFillTx/>
              <a:latin typeface="+mn-lt"/>
              <a:ea typeface="+mn-ea"/>
              <a:cs typeface="+mn-cs"/>
            </a:rPr>
            <a:t>や繰上償還を行うことで</a:t>
          </a:r>
          <a:r>
            <a:rPr kumimoji="1" lang="ja-JP" altLang="ja-JP" sz="1100" b="0" i="0" u="none" strike="noStrike" kern="0" cap="none" spc="0" normalizeH="0" baseline="0" noProof="0">
              <a:ln>
                <a:noFill/>
              </a:ln>
              <a:solidFill>
                <a:prstClr val="black"/>
              </a:solidFill>
              <a:effectLst/>
              <a:uLnTx/>
              <a:uFillTx/>
              <a:latin typeface="+mn-lt"/>
              <a:ea typeface="+mn-ea"/>
              <a:cs typeface="+mn-cs"/>
            </a:rPr>
            <a:t>地方債現在高の減少</a:t>
          </a:r>
          <a:r>
            <a:rPr kumimoji="1" lang="ja-JP" altLang="en-US" sz="1100" b="0" i="0" u="none" strike="noStrike" kern="0" cap="none" spc="0" normalizeH="0" baseline="0" noProof="0">
              <a:ln>
                <a:noFill/>
              </a:ln>
              <a:solidFill>
                <a:prstClr val="black"/>
              </a:solidFill>
              <a:effectLst/>
              <a:uLnTx/>
              <a:uFillTx/>
              <a:latin typeface="+mn-lt"/>
              <a:ea typeface="+mn-ea"/>
              <a:cs typeface="+mn-cs"/>
            </a:rPr>
            <a:t>し</a:t>
          </a:r>
          <a:r>
            <a:rPr kumimoji="1" lang="ja-JP" altLang="ja-JP" sz="1100" b="0" i="0" u="none" strike="noStrike" kern="0" cap="none" spc="0" normalizeH="0" baseline="0" noProof="0">
              <a:ln>
                <a:noFill/>
              </a:ln>
              <a:solidFill>
                <a:prstClr val="black"/>
              </a:solidFill>
              <a:effectLst/>
              <a:uLnTx/>
              <a:uFillTx/>
              <a:latin typeface="+mn-lt"/>
              <a:ea typeface="+mn-ea"/>
              <a:cs typeface="+mn-cs"/>
            </a:rPr>
            <a:t>、将来負担比率改善を図ることができ</a:t>
          </a:r>
          <a:r>
            <a:rPr kumimoji="1" lang="ja-JP" altLang="en-US" sz="1100" b="0" i="0" u="none" strike="noStrike" kern="0" cap="none" spc="0" normalizeH="0" baseline="0" noProof="0">
              <a:ln>
                <a:noFill/>
              </a:ln>
              <a:solidFill>
                <a:prstClr val="black"/>
              </a:solidFill>
              <a:effectLst/>
              <a:uLnTx/>
              <a:uFillTx/>
              <a:latin typeface="+mn-lt"/>
              <a:ea typeface="+mn-ea"/>
              <a:cs typeface="+mn-cs"/>
            </a:rPr>
            <a:t>ている</a:t>
          </a:r>
          <a:r>
            <a:rPr kumimoji="1" lang="ja-JP" altLang="ja-JP" sz="1100" b="0" i="0" u="none" strike="noStrike" kern="0" cap="none" spc="0" normalizeH="0" baseline="0" noProof="0">
              <a:ln>
                <a:noFill/>
              </a:ln>
              <a:solidFill>
                <a:prstClr val="black"/>
              </a:solidFill>
              <a:effectLst/>
              <a:uLnTx/>
              <a:uFillTx/>
              <a:latin typeface="+mn-lt"/>
              <a:ea typeface="+mn-ea"/>
              <a:cs typeface="+mn-cs"/>
            </a:rPr>
            <a:t>。今後とも将来に負担が残らないよう財政基盤の適正化に努める。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a:extLst>
            <a:ext uri="{FF2B5EF4-FFF2-40B4-BE49-F238E27FC236}">
              <a16:creationId xmlns="" xmlns:a16="http://schemas.microsoft.com/office/drawing/2014/main" id="{00000000-0008-0000-0300-0000AE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a:extLst>
            <a:ext uri="{FF2B5EF4-FFF2-40B4-BE49-F238E27FC236}">
              <a16:creationId xmlns="" xmlns:a16="http://schemas.microsoft.com/office/drawing/2014/main" id="{00000000-0008-0000-0300-0000AF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a:extLst>
            <a:ext uri="{FF2B5EF4-FFF2-40B4-BE49-F238E27FC236}">
              <a16:creationId xmlns="" xmlns:a16="http://schemas.microsoft.com/office/drawing/2014/main" id="{00000000-0008-0000-0300-0000B2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a:extLst>
            <a:ext uri="{FF2B5EF4-FFF2-40B4-BE49-F238E27FC236}">
              <a16:creationId xmlns="" xmlns:a16="http://schemas.microsoft.com/office/drawing/2014/main" id="{00000000-0008-0000-0300-0000B3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a:extLst>
            <a:ext uri="{FF2B5EF4-FFF2-40B4-BE49-F238E27FC236}">
              <a16:creationId xmlns="" xmlns:a16="http://schemas.microsoft.com/office/drawing/2014/main" id="{00000000-0008-0000-0300-0000B6010000}"/>
            </a:ext>
          </a:extLst>
        </xdr:cNvPr>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a:extLst>
            <a:ext uri="{FF2B5EF4-FFF2-40B4-BE49-F238E27FC236}">
              <a16:creationId xmlns="" xmlns:a16="http://schemas.microsoft.com/office/drawing/2014/main" id="{00000000-0008-0000-0300-0000B7010000}"/>
            </a:ext>
          </a:extLst>
        </xdr:cNvPr>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a:extLst>
            <a:ext uri="{FF2B5EF4-FFF2-40B4-BE49-F238E27FC236}">
              <a16:creationId xmlns="" xmlns:a16="http://schemas.microsoft.com/office/drawing/2014/main" id="{00000000-0008-0000-0300-0000B8010000}"/>
            </a:ext>
          </a:extLst>
        </xdr:cNvPr>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a:extLst>
            <a:ext uri="{FF2B5EF4-FFF2-40B4-BE49-F238E27FC236}">
              <a16:creationId xmlns="" xmlns:a16="http://schemas.microsoft.com/office/drawing/2014/main" id="{00000000-0008-0000-0300-0000B9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a:extLst>
            <a:ext uri="{FF2B5EF4-FFF2-40B4-BE49-F238E27FC236}">
              <a16:creationId xmlns="" xmlns:a16="http://schemas.microsoft.com/office/drawing/2014/main" id="{00000000-0008-0000-0300-0000BA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15987</xdr:rowOff>
    </xdr:from>
    <xdr:ext cx="762000" cy="259045"/>
    <xdr:sp macro="" textlink="">
      <xdr:nvSpPr>
        <xdr:cNvPr id="443" name="将来負担の状況平均値テキスト">
          <a:extLst>
            <a:ext uri="{FF2B5EF4-FFF2-40B4-BE49-F238E27FC236}">
              <a16:creationId xmlns="" xmlns:a16="http://schemas.microsoft.com/office/drawing/2014/main" id="{00000000-0008-0000-0300-0000BB010000}"/>
            </a:ext>
          </a:extLst>
        </xdr:cNvPr>
        <xdr:cNvSpPr txBox="1"/>
      </xdr:nvSpPr>
      <xdr:spPr>
        <a:xfrm>
          <a:off x="17106900" y="258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4" name="フローチャート: 判断 443">
          <a:extLst>
            <a:ext uri="{FF2B5EF4-FFF2-40B4-BE49-F238E27FC236}">
              <a16:creationId xmlns="" xmlns:a16="http://schemas.microsoft.com/office/drawing/2014/main" id="{00000000-0008-0000-0300-0000BC010000}"/>
            </a:ext>
          </a:extLst>
        </xdr:cNvPr>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5" name="フローチャート: 判断 444">
          <a:extLst>
            <a:ext uri="{FF2B5EF4-FFF2-40B4-BE49-F238E27FC236}">
              <a16:creationId xmlns="" xmlns:a16="http://schemas.microsoft.com/office/drawing/2014/main" id="{00000000-0008-0000-0300-0000BD010000}"/>
            </a:ext>
          </a:extLst>
        </xdr:cNvPr>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6" name="テキスト ボックス 445">
          <a:extLst>
            <a:ext uri="{FF2B5EF4-FFF2-40B4-BE49-F238E27FC236}">
              <a16:creationId xmlns="" xmlns:a16="http://schemas.microsoft.com/office/drawing/2014/main" id="{00000000-0008-0000-0300-0000BE010000}"/>
            </a:ext>
          </a:extLst>
        </xdr:cNvPr>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28099</xdr:rowOff>
    </xdr:from>
    <xdr:to>
      <xdr:col>73</xdr:col>
      <xdr:colOff>44450</xdr:colOff>
      <xdr:row>16</xdr:row>
      <xdr:rowOff>129699</xdr:rowOff>
    </xdr:to>
    <xdr:sp macro="" textlink="">
      <xdr:nvSpPr>
        <xdr:cNvPr id="447" name="フローチャート: 判断 446">
          <a:extLst>
            <a:ext uri="{FF2B5EF4-FFF2-40B4-BE49-F238E27FC236}">
              <a16:creationId xmlns="" xmlns:a16="http://schemas.microsoft.com/office/drawing/2014/main" id="{00000000-0008-0000-0300-0000BF010000}"/>
            </a:ext>
          </a:extLst>
        </xdr:cNvPr>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48" name="テキスト ボックス 447">
          <a:extLst>
            <a:ext uri="{FF2B5EF4-FFF2-40B4-BE49-F238E27FC236}">
              <a16:creationId xmlns="" xmlns:a16="http://schemas.microsoft.com/office/drawing/2014/main" id="{00000000-0008-0000-0300-0000C0010000}"/>
            </a:ext>
          </a:extLst>
        </xdr:cNvPr>
        <xdr:cNvSpPr txBox="1"/>
      </xdr:nvSpPr>
      <xdr:spPr>
        <a:xfrm>
          <a:off x="14909800" y="254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73946</xdr:rowOff>
    </xdr:from>
    <xdr:to>
      <xdr:col>68</xdr:col>
      <xdr:colOff>203200</xdr:colOff>
      <xdr:row>17</xdr:row>
      <xdr:rowOff>4096</xdr:rowOff>
    </xdr:to>
    <xdr:sp macro="" textlink="">
      <xdr:nvSpPr>
        <xdr:cNvPr id="449" name="フローチャート: 判断 448">
          <a:extLst>
            <a:ext uri="{FF2B5EF4-FFF2-40B4-BE49-F238E27FC236}">
              <a16:creationId xmlns="" xmlns:a16="http://schemas.microsoft.com/office/drawing/2014/main" id="{00000000-0008-0000-0300-0000C1010000}"/>
            </a:ext>
          </a:extLst>
        </xdr:cNvPr>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14273</xdr:rowOff>
    </xdr:from>
    <xdr:ext cx="762000" cy="259045"/>
    <xdr:sp macro="" textlink="">
      <xdr:nvSpPr>
        <xdr:cNvPr id="450" name="テキスト ボックス 449">
          <a:extLst>
            <a:ext uri="{FF2B5EF4-FFF2-40B4-BE49-F238E27FC236}">
              <a16:creationId xmlns="" xmlns:a16="http://schemas.microsoft.com/office/drawing/2014/main" id="{00000000-0008-0000-0300-0000C2010000}"/>
            </a:ext>
          </a:extLst>
        </xdr:cNvPr>
        <xdr:cNvSpPr txBox="1"/>
      </xdr:nvSpPr>
      <xdr:spPr>
        <a:xfrm>
          <a:off x="14020800" y="258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1" name="フローチャート: 判断 450">
          <a:extLst>
            <a:ext uri="{FF2B5EF4-FFF2-40B4-BE49-F238E27FC236}">
              <a16:creationId xmlns="" xmlns:a16="http://schemas.microsoft.com/office/drawing/2014/main" id="{00000000-0008-0000-0300-0000C3010000}"/>
            </a:ext>
          </a:extLst>
        </xdr:cNvPr>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2" name="テキスト ボックス 451">
          <a:extLst>
            <a:ext uri="{FF2B5EF4-FFF2-40B4-BE49-F238E27FC236}">
              <a16:creationId xmlns="" xmlns:a16="http://schemas.microsoft.com/office/drawing/2014/main" id="{00000000-0008-0000-0300-0000C4010000}"/>
            </a:ext>
          </a:extLst>
        </xdr:cNvPr>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福岡県うきは市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28,213
27,870
117.46
18,351,157
17,538,049
696,868
9,037,952
11,084,526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合併以降、職員数の削減に努めたため、類似団体平均を大きく下回っている。なお、令和２年度が大きく上昇した要因は、会計年度任用職員制度開始によるものである（これまでの物件費から人件費へ移行）。また、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人件費</a:t>
          </a:r>
          <a:r>
            <a:rPr kumimoji="1" lang="ja-JP" altLang="en-US" sz="1100">
              <a:solidFill>
                <a:schemeClr val="dk1"/>
              </a:solidFill>
              <a:effectLst/>
              <a:latin typeface="+mn-lt"/>
              <a:ea typeface="+mn-ea"/>
              <a:cs typeface="+mn-cs"/>
            </a:rPr>
            <a:t>は微増であったが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臨時財政対策債の減少の影響により</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ポイント増加</a:t>
          </a:r>
          <a:r>
            <a:rPr kumimoji="1" lang="ja-JP" altLang="ja-JP" sz="1100">
              <a:solidFill>
                <a:schemeClr val="dk1"/>
              </a:solidFill>
              <a:effectLst/>
              <a:latin typeface="+mn-lt"/>
              <a:ea typeface="+mn-ea"/>
              <a:cs typeface="+mn-cs"/>
            </a:rPr>
            <a:t>した。今後とも事務の効率化を図るなど適正な管理に努める。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134620</xdr:rowOff>
    </xdr:from>
    <xdr:to>
      <xdr:col>24</xdr:col>
      <xdr:colOff>25400</xdr:colOff>
      <xdr:row>34</xdr:row>
      <xdr:rowOff>157480</xdr:rowOff>
    </xdr:to>
    <xdr:cxnSp macro="">
      <xdr:nvCxnSpPr>
        <xdr:cNvPr id="66" name="直線コネクタ 65">
          <a:extLst>
            <a:ext uri="{FF2B5EF4-FFF2-40B4-BE49-F238E27FC236}">
              <a16:creationId xmlns="" xmlns:a16="http://schemas.microsoft.com/office/drawing/2014/main" id="{00000000-0008-0000-0400-000042000000}"/>
            </a:ext>
          </a:extLst>
        </xdr:cNvPr>
        <xdr:cNvCxnSpPr/>
      </xdr:nvCxnSpPr>
      <xdr:spPr>
        <a:xfrm>
          <a:off x="3987800" y="59639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7" name="人件費平均値テキスト">
          <a:extLst>
            <a:ext uri="{FF2B5EF4-FFF2-40B4-BE49-F238E27FC236}">
              <a16:creationId xmlns="" xmlns:a16="http://schemas.microsoft.com/office/drawing/2014/main" id="{00000000-0008-0000-0400-000043000000}"/>
            </a:ext>
          </a:extLst>
        </xdr:cNvPr>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134620</xdr:rowOff>
    </xdr:from>
    <xdr:to>
      <xdr:col>19</xdr:col>
      <xdr:colOff>187325</xdr:colOff>
      <xdr:row>35</xdr:row>
      <xdr:rowOff>77470</xdr:rowOff>
    </xdr:to>
    <xdr:cxnSp macro="">
      <xdr:nvCxnSpPr>
        <xdr:cNvPr id="69" name="直線コネクタ 68">
          <a:extLst>
            <a:ext uri="{FF2B5EF4-FFF2-40B4-BE49-F238E27FC236}">
              <a16:creationId xmlns="" xmlns:a16="http://schemas.microsoft.com/office/drawing/2014/main" id="{00000000-0008-0000-0400-000045000000}"/>
            </a:ext>
          </a:extLst>
        </xdr:cNvPr>
        <xdr:cNvCxnSpPr/>
      </xdr:nvCxnSpPr>
      <xdr:spPr>
        <a:xfrm flipV="1">
          <a:off x="3098800" y="59639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 xmlns:a16="http://schemas.microsoft.com/office/drawing/2014/main" id="{00000000-0008-0000-0400-000047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58420</xdr:rowOff>
    </xdr:from>
    <xdr:to>
      <xdr:col>15</xdr:col>
      <xdr:colOff>98425</xdr:colOff>
      <xdr:row>35</xdr:row>
      <xdr:rowOff>77470</xdr:rowOff>
    </xdr:to>
    <xdr:cxnSp macro="">
      <xdr:nvCxnSpPr>
        <xdr:cNvPr id="72" name="直線コネクタ 71">
          <a:extLst>
            <a:ext uri="{FF2B5EF4-FFF2-40B4-BE49-F238E27FC236}">
              <a16:creationId xmlns="" xmlns:a16="http://schemas.microsoft.com/office/drawing/2014/main" id="{00000000-0008-0000-0400-000048000000}"/>
            </a:ext>
          </a:extLst>
        </xdr:cNvPr>
        <xdr:cNvCxnSpPr/>
      </xdr:nvCxnSpPr>
      <xdr:spPr>
        <a:xfrm>
          <a:off x="2209800" y="58877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a:extLst>
            <a:ext uri="{FF2B5EF4-FFF2-40B4-BE49-F238E27FC236}">
              <a16:creationId xmlns="" xmlns:a16="http://schemas.microsoft.com/office/drawing/2014/main" id="{00000000-0008-0000-0400-000049000000}"/>
            </a:ext>
          </a:extLst>
        </xdr:cNvPr>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74" name="テキスト ボックス 73">
          <a:extLst>
            <a:ext uri="{FF2B5EF4-FFF2-40B4-BE49-F238E27FC236}">
              <a16:creationId xmlns="" xmlns:a16="http://schemas.microsoft.com/office/drawing/2014/main" id="{00000000-0008-0000-0400-00004A000000}"/>
            </a:ext>
          </a:extLst>
        </xdr:cNvPr>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27940</xdr:rowOff>
    </xdr:from>
    <xdr:to>
      <xdr:col>11</xdr:col>
      <xdr:colOff>9525</xdr:colOff>
      <xdr:row>34</xdr:row>
      <xdr:rowOff>58420</xdr:rowOff>
    </xdr:to>
    <xdr:cxnSp macro="">
      <xdr:nvCxnSpPr>
        <xdr:cNvPr id="75" name="直線コネクタ 74">
          <a:extLst>
            <a:ext uri="{FF2B5EF4-FFF2-40B4-BE49-F238E27FC236}">
              <a16:creationId xmlns="" xmlns:a16="http://schemas.microsoft.com/office/drawing/2014/main" id="{00000000-0008-0000-0400-00004B000000}"/>
            </a:ext>
          </a:extLst>
        </xdr:cNvPr>
        <xdr:cNvCxnSpPr/>
      </xdr:nvCxnSpPr>
      <xdr:spPr>
        <a:xfrm>
          <a:off x="1320800" y="5857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a:extLst>
            <a:ext uri="{FF2B5EF4-FFF2-40B4-BE49-F238E27FC236}">
              <a16:creationId xmlns="" xmlns:a16="http://schemas.microsoft.com/office/drawing/2014/main"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106680</xdr:rowOff>
    </xdr:from>
    <xdr:to>
      <xdr:col>24</xdr:col>
      <xdr:colOff>76200</xdr:colOff>
      <xdr:row>35</xdr:row>
      <xdr:rowOff>36830</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47752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123207</xdr:rowOff>
    </xdr:from>
    <xdr:ext cx="762000" cy="259045"/>
    <xdr:sp macro="" textlink="">
      <xdr:nvSpPr>
        <xdr:cNvPr id="86" name="人件費該当値テキスト">
          <a:extLst>
            <a:ext uri="{FF2B5EF4-FFF2-40B4-BE49-F238E27FC236}">
              <a16:creationId xmlns="" xmlns:a16="http://schemas.microsoft.com/office/drawing/2014/main" id="{00000000-0008-0000-0400-000056000000}"/>
            </a:ext>
          </a:extLst>
        </xdr:cNvPr>
        <xdr:cNvSpPr txBox="1"/>
      </xdr:nvSpPr>
      <xdr:spPr>
        <a:xfrm>
          <a:off x="49149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83820</xdr:rowOff>
    </xdr:from>
    <xdr:to>
      <xdr:col>20</xdr:col>
      <xdr:colOff>38100</xdr:colOff>
      <xdr:row>35</xdr:row>
      <xdr:rowOff>13970</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937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24147</xdr:rowOff>
    </xdr:from>
    <xdr:ext cx="7366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3606800" y="568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26670</xdr:rowOff>
    </xdr:from>
    <xdr:to>
      <xdr:col>15</xdr:col>
      <xdr:colOff>149225</xdr:colOff>
      <xdr:row>35</xdr:row>
      <xdr:rowOff>128270</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3048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138447</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2717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7620</xdr:rowOff>
    </xdr:from>
    <xdr:to>
      <xdr:col>11</xdr:col>
      <xdr:colOff>60325</xdr:colOff>
      <xdr:row>34</xdr:row>
      <xdr:rowOff>109220</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2159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119397</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1828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148590</xdr:rowOff>
    </xdr:from>
    <xdr:to>
      <xdr:col>6</xdr:col>
      <xdr:colOff>171450</xdr:colOff>
      <xdr:row>34</xdr:row>
      <xdr:rowOff>78740</xdr:rowOff>
    </xdr:to>
    <xdr:sp macro="" textlink="">
      <xdr:nvSpPr>
        <xdr:cNvPr id="93" name="楕円 92">
          <a:extLst>
            <a:ext uri="{FF2B5EF4-FFF2-40B4-BE49-F238E27FC236}">
              <a16:creationId xmlns="" xmlns:a16="http://schemas.microsoft.com/office/drawing/2014/main" id="{00000000-0008-0000-0400-00005D000000}"/>
            </a:ext>
          </a:extLst>
        </xdr:cNvPr>
        <xdr:cNvSpPr/>
      </xdr:nvSpPr>
      <xdr:spPr>
        <a:xfrm>
          <a:off x="1270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88917</xdr:rowOff>
    </xdr:from>
    <xdr:ext cx="762000" cy="259045"/>
    <xdr:sp macro="" textlink="">
      <xdr:nvSpPr>
        <xdr:cNvPr id="94" name="テキスト ボックス 93">
          <a:extLst>
            <a:ext uri="{FF2B5EF4-FFF2-40B4-BE49-F238E27FC236}">
              <a16:creationId xmlns="" xmlns:a16="http://schemas.microsoft.com/office/drawing/2014/main" id="{00000000-0008-0000-0400-00005E000000}"/>
            </a:ext>
          </a:extLst>
        </xdr:cNvPr>
        <xdr:cNvSpPr txBox="1"/>
      </xdr:nvSpPr>
      <xdr:spPr>
        <a:xfrm>
          <a:off x="939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類似団体平均水準に近い位置を維持していて、各種事務事業の見直しを随時行っている。令和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、物価高騰の影響を受け小中学校給食調理等業務委託料及び電気代の増加により</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ポイント増加した。</a:t>
          </a:r>
          <a:r>
            <a:rPr kumimoji="1" lang="ja-JP" altLang="ja-JP" sz="1100">
              <a:solidFill>
                <a:schemeClr val="dk1"/>
              </a:solidFill>
              <a:effectLst/>
              <a:latin typeface="+mn-lt"/>
              <a:ea typeface="+mn-ea"/>
              <a:cs typeface="+mn-cs"/>
            </a:rPr>
            <a:t>今後とも事務事業の見直しを進める等により経常経費の削減に努める。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a:extLst>
            <a:ext uri="{FF2B5EF4-FFF2-40B4-BE49-F238E27FC236}">
              <a16:creationId xmlns="" xmlns:a16="http://schemas.microsoft.com/office/drawing/2014/main" id="{00000000-0008-0000-0400-00007F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a:extLst>
            <a:ext uri="{FF2B5EF4-FFF2-40B4-BE49-F238E27FC236}">
              <a16:creationId xmlns="" xmlns:a16="http://schemas.microsoft.com/office/drawing/2014/main" id="{00000000-0008-0000-0400-000080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118836</xdr:rowOff>
    </xdr:from>
    <xdr:to>
      <xdr:col>82</xdr:col>
      <xdr:colOff>107950</xdr:colOff>
      <xdr:row>16</xdr:row>
      <xdr:rowOff>165100</xdr:rowOff>
    </xdr:to>
    <xdr:cxnSp macro="">
      <xdr:nvCxnSpPr>
        <xdr:cNvPr id="129" name="直線コネクタ 128">
          <a:extLst>
            <a:ext uri="{FF2B5EF4-FFF2-40B4-BE49-F238E27FC236}">
              <a16:creationId xmlns="" xmlns:a16="http://schemas.microsoft.com/office/drawing/2014/main" id="{00000000-0008-0000-0400-000081000000}"/>
            </a:ext>
          </a:extLst>
        </xdr:cNvPr>
        <xdr:cNvCxnSpPr/>
      </xdr:nvCxnSpPr>
      <xdr:spPr>
        <a:xfrm>
          <a:off x="15671800" y="2690586"/>
          <a:ext cx="8382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140806</xdr:rowOff>
    </xdr:from>
    <xdr:ext cx="762000" cy="259045"/>
    <xdr:sp macro="" textlink="">
      <xdr:nvSpPr>
        <xdr:cNvPr id="130" name="物件費平均値テキスト">
          <a:extLst>
            <a:ext uri="{FF2B5EF4-FFF2-40B4-BE49-F238E27FC236}">
              <a16:creationId xmlns="" xmlns:a16="http://schemas.microsoft.com/office/drawing/2014/main" id="{00000000-0008-0000-0400-000082000000}"/>
            </a:ext>
          </a:extLst>
        </xdr:cNvPr>
        <xdr:cNvSpPr txBox="1"/>
      </xdr:nvSpPr>
      <xdr:spPr>
        <a:xfrm>
          <a:off x="16598900" y="288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a:extLst>
            <a:ext uri="{FF2B5EF4-FFF2-40B4-BE49-F238E27FC236}">
              <a16:creationId xmlns="" xmlns:a16="http://schemas.microsoft.com/office/drawing/2014/main" id="{00000000-0008-0000-0400-000083000000}"/>
            </a:ext>
          </a:extLst>
        </xdr:cNvPr>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118836</xdr:rowOff>
    </xdr:from>
    <xdr:to>
      <xdr:col>78</xdr:col>
      <xdr:colOff>69850</xdr:colOff>
      <xdr:row>16</xdr:row>
      <xdr:rowOff>67129</xdr:rowOff>
    </xdr:to>
    <xdr:cxnSp macro="">
      <xdr:nvCxnSpPr>
        <xdr:cNvPr id="132" name="直線コネクタ 131">
          <a:extLst>
            <a:ext uri="{FF2B5EF4-FFF2-40B4-BE49-F238E27FC236}">
              <a16:creationId xmlns="" xmlns:a16="http://schemas.microsoft.com/office/drawing/2014/main" id="{00000000-0008-0000-0400-000084000000}"/>
            </a:ext>
          </a:extLst>
        </xdr:cNvPr>
        <xdr:cNvCxnSpPr/>
      </xdr:nvCxnSpPr>
      <xdr:spPr>
        <a:xfrm flipV="1">
          <a:off x="14782800" y="2690586"/>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a:extLst>
            <a:ext uri="{FF2B5EF4-FFF2-40B4-BE49-F238E27FC236}">
              <a16:creationId xmlns="" xmlns:a16="http://schemas.microsoft.com/office/drawing/2014/main" id="{00000000-0008-0000-0400-000085000000}"/>
            </a:ext>
          </a:extLst>
        </xdr:cNvPr>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135363</xdr:rowOff>
    </xdr:from>
    <xdr:ext cx="736600" cy="259045"/>
    <xdr:sp macro="" textlink="">
      <xdr:nvSpPr>
        <xdr:cNvPr id="134" name="テキスト ボックス 133">
          <a:extLst>
            <a:ext uri="{FF2B5EF4-FFF2-40B4-BE49-F238E27FC236}">
              <a16:creationId xmlns="" xmlns:a16="http://schemas.microsoft.com/office/drawing/2014/main" id="{00000000-0008-0000-0400-000086000000}"/>
            </a:ext>
          </a:extLst>
        </xdr:cNvPr>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67129</xdr:rowOff>
    </xdr:from>
    <xdr:to>
      <xdr:col>73</xdr:col>
      <xdr:colOff>180975</xdr:colOff>
      <xdr:row>17</xdr:row>
      <xdr:rowOff>146050</xdr:rowOff>
    </xdr:to>
    <xdr:cxnSp macro="">
      <xdr:nvCxnSpPr>
        <xdr:cNvPr id="135" name="直線コネクタ 134">
          <a:extLst>
            <a:ext uri="{FF2B5EF4-FFF2-40B4-BE49-F238E27FC236}">
              <a16:creationId xmlns="" xmlns:a16="http://schemas.microsoft.com/office/drawing/2014/main" id="{00000000-0008-0000-0400-000087000000}"/>
            </a:ext>
          </a:extLst>
        </xdr:cNvPr>
        <xdr:cNvCxnSpPr/>
      </xdr:nvCxnSpPr>
      <xdr:spPr>
        <a:xfrm flipV="1">
          <a:off x="13893800" y="2810329"/>
          <a:ext cx="8890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a:extLst>
            <a:ext uri="{FF2B5EF4-FFF2-40B4-BE49-F238E27FC236}">
              <a16:creationId xmlns="" xmlns:a16="http://schemas.microsoft.com/office/drawing/2014/main" id="{00000000-0008-0000-0400-000088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7" name="テキスト ボックス 136">
          <a:extLst>
            <a:ext uri="{FF2B5EF4-FFF2-40B4-BE49-F238E27FC236}">
              <a16:creationId xmlns="" xmlns:a16="http://schemas.microsoft.com/office/drawing/2014/main" id="{00000000-0008-0000-0400-000089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124279</xdr:rowOff>
    </xdr:from>
    <xdr:to>
      <xdr:col>69</xdr:col>
      <xdr:colOff>92075</xdr:colOff>
      <xdr:row>17</xdr:row>
      <xdr:rowOff>146050</xdr:rowOff>
    </xdr:to>
    <xdr:cxnSp macro="">
      <xdr:nvCxnSpPr>
        <xdr:cNvPr id="138" name="直線コネクタ 137">
          <a:extLst>
            <a:ext uri="{FF2B5EF4-FFF2-40B4-BE49-F238E27FC236}">
              <a16:creationId xmlns="" xmlns:a16="http://schemas.microsoft.com/office/drawing/2014/main" id="{00000000-0008-0000-0400-00008A000000}"/>
            </a:ext>
          </a:extLst>
        </xdr:cNvPr>
        <xdr:cNvCxnSpPr/>
      </xdr:nvCxnSpPr>
      <xdr:spPr>
        <a:xfrm>
          <a:off x="13004800" y="30389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a:extLst>
            <a:ext uri="{FF2B5EF4-FFF2-40B4-BE49-F238E27FC236}">
              <a16:creationId xmlns="" xmlns:a16="http://schemas.microsoft.com/office/drawing/2014/main" id="{00000000-0008-0000-0400-00008B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a:extLst>
            <a:ext uri="{FF2B5EF4-FFF2-40B4-BE49-F238E27FC236}">
              <a16:creationId xmlns="" xmlns:a16="http://schemas.microsoft.com/office/drawing/2014/main" id="{00000000-0008-0000-0400-00008D000000}"/>
            </a:ext>
          </a:extLst>
        </xdr:cNvPr>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141713</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2623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48" name="楕円 147">
          <a:extLst>
            <a:ext uri="{FF2B5EF4-FFF2-40B4-BE49-F238E27FC236}">
              <a16:creationId xmlns="" xmlns:a16="http://schemas.microsoft.com/office/drawing/2014/main" id="{00000000-0008-0000-0400-000094000000}"/>
            </a:ext>
          </a:extLst>
        </xdr:cNvPr>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130827</xdr:rowOff>
    </xdr:from>
    <xdr:ext cx="762000" cy="259045"/>
    <xdr:sp macro="" textlink="">
      <xdr:nvSpPr>
        <xdr:cNvPr id="149" name="物件費該当値テキスト">
          <a:extLst>
            <a:ext uri="{FF2B5EF4-FFF2-40B4-BE49-F238E27FC236}">
              <a16:creationId xmlns="" xmlns:a16="http://schemas.microsoft.com/office/drawing/2014/main" id="{00000000-0008-0000-0400-000095000000}"/>
            </a:ext>
          </a:extLst>
        </xdr:cNvPr>
        <xdr:cNvSpPr txBox="1"/>
      </xdr:nvSpPr>
      <xdr:spPr>
        <a:xfrm>
          <a:off x="165989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68036</xdr:rowOff>
    </xdr:from>
    <xdr:to>
      <xdr:col>78</xdr:col>
      <xdr:colOff>120650</xdr:colOff>
      <xdr:row>15</xdr:row>
      <xdr:rowOff>169636</xdr:rowOff>
    </xdr:to>
    <xdr:sp macro="" textlink="">
      <xdr:nvSpPr>
        <xdr:cNvPr id="150" name="楕円 149">
          <a:extLst>
            <a:ext uri="{FF2B5EF4-FFF2-40B4-BE49-F238E27FC236}">
              <a16:creationId xmlns="" xmlns:a16="http://schemas.microsoft.com/office/drawing/2014/main" id="{00000000-0008-0000-0400-000096000000}"/>
            </a:ext>
          </a:extLst>
        </xdr:cNvPr>
        <xdr:cNvSpPr/>
      </xdr:nvSpPr>
      <xdr:spPr>
        <a:xfrm>
          <a:off x="15621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8363</xdr:rowOff>
    </xdr:from>
    <xdr:ext cx="7366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5290800" y="2408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16329</xdr:rowOff>
    </xdr:from>
    <xdr:to>
      <xdr:col>74</xdr:col>
      <xdr:colOff>31750</xdr:colOff>
      <xdr:row>16</xdr:row>
      <xdr:rowOff>117929</xdr:rowOff>
    </xdr:to>
    <xdr:sp macro="" textlink="">
      <xdr:nvSpPr>
        <xdr:cNvPr id="152" name="楕円 151">
          <a:extLst>
            <a:ext uri="{FF2B5EF4-FFF2-40B4-BE49-F238E27FC236}">
              <a16:creationId xmlns="" xmlns:a16="http://schemas.microsoft.com/office/drawing/2014/main" id="{00000000-0008-0000-0400-000098000000}"/>
            </a:ext>
          </a:extLst>
        </xdr:cNvPr>
        <xdr:cNvSpPr/>
      </xdr:nvSpPr>
      <xdr:spPr>
        <a:xfrm>
          <a:off x="14732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128106</xdr:rowOff>
    </xdr:from>
    <xdr:ext cx="7620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4401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95250</xdr:rowOff>
    </xdr:from>
    <xdr:to>
      <xdr:col>69</xdr:col>
      <xdr:colOff>142875</xdr:colOff>
      <xdr:row>18</xdr:row>
      <xdr:rowOff>25400</xdr:rowOff>
    </xdr:to>
    <xdr:sp macro="" textlink="">
      <xdr:nvSpPr>
        <xdr:cNvPr id="154" name="楕円 153">
          <a:extLst>
            <a:ext uri="{FF2B5EF4-FFF2-40B4-BE49-F238E27FC236}">
              <a16:creationId xmlns="" xmlns:a16="http://schemas.microsoft.com/office/drawing/2014/main" id="{00000000-0008-0000-0400-00009A000000}"/>
            </a:ext>
          </a:extLst>
        </xdr:cNvPr>
        <xdr:cNvSpPr/>
      </xdr:nvSpPr>
      <xdr:spPr>
        <a:xfrm>
          <a:off x="13843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10177</xdr:rowOff>
    </xdr:from>
    <xdr:ext cx="762000" cy="259045"/>
    <xdr:sp macro="" textlink="">
      <xdr:nvSpPr>
        <xdr:cNvPr id="155" name="テキスト ボックス 154">
          <a:extLst>
            <a:ext uri="{FF2B5EF4-FFF2-40B4-BE49-F238E27FC236}">
              <a16:creationId xmlns="" xmlns:a16="http://schemas.microsoft.com/office/drawing/2014/main" id="{00000000-0008-0000-0400-00009B000000}"/>
            </a:ext>
          </a:extLst>
        </xdr:cNvPr>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73479</xdr:rowOff>
    </xdr:from>
    <xdr:to>
      <xdr:col>65</xdr:col>
      <xdr:colOff>53975</xdr:colOff>
      <xdr:row>18</xdr:row>
      <xdr:rowOff>3629</xdr:rowOff>
    </xdr:to>
    <xdr:sp macro="" textlink="">
      <xdr:nvSpPr>
        <xdr:cNvPr id="156" name="楕円 155">
          <a:extLst>
            <a:ext uri="{FF2B5EF4-FFF2-40B4-BE49-F238E27FC236}">
              <a16:creationId xmlns="" xmlns:a16="http://schemas.microsoft.com/office/drawing/2014/main" id="{00000000-0008-0000-0400-00009C000000}"/>
            </a:ext>
          </a:extLst>
        </xdr:cNvPr>
        <xdr:cNvSpPr/>
      </xdr:nvSpPr>
      <xdr:spPr>
        <a:xfrm>
          <a:off x="12954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159856</xdr:rowOff>
    </xdr:from>
    <xdr:ext cx="762000" cy="259045"/>
    <xdr:sp macro="" textlink="">
      <xdr:nvSpPr>
        <xdr:cNvPr id="157" name="テキスト ボックス 156">
          <a:extLst>
            <a:ext uri="{FF2B5EF4-FFF2-40B4-BE49-F238E27FC236}">
              <a16:creationId xmlns="" xmlns:a16="http://schemas.microsoft.com/office/drawing/2014/main" id="{00000000-0008-0000-0400-00009D000000}"/>
            </a:ext>
          </a:extLst>
        </xdr:cNvPr>
        <xdr:cNvSpPr txBox="1"/>
      </xdr:nvSpPr>
      <xdr:spPr>
        <a:xfrm>
          <a:off x="12623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全国平均を上回る高齢化率（</a:t>
          </a:r>
          <a:r>
            <a:rPr kumimoji="1" lang="en-US" altLang="ja-JP" sz="1100">
              <a:solidFill>
                <a:schemeClr val="dk1"/>
              </a:solidFill>
              <a:effectLst/>
              <a:latin typeface="+mn-lt"/>
              <a:ea typeface="+mn-ea"/>
              <a:cs typeface="+mn-cs"/>
            </a:rPr>
            <a:t>35.4%</a:t>
          </a:r>
          <a:r>
            <a:rPr kumimoji="1" lang="ja-JP" altLang="ja-JP" sz="1100">
              <a:solidFill>
                <a:schemeClr val="dk1"/>
              </a:solidFill>
              <a:effectLst/>
              <a:latin typeface="+mn-lt"/>
              <a:ea typeface="+mn-ea"/>
              <a:cs typeface="+mn-cs"/>
            </a:rPr>
            <a:t>）や障がい者自立支援事業所の増加等に伴い、令和元年度まで扶助費の割合が年々増加していた。</a:t>
          </a:r>
          <a:r>
            <a:rPr kumimoji="1" lang="ja-JP" altLang="en-US" sz="1100">
              <a:solidFill>
                <a:schemeClr val="dk1"/>
              </a:solidFill>
              <a:effectLst/>
              <a:latin typeface="+mn-lt"/>
              <a:ea typeface="+mn-ea"/>
              <a:cs typeface="+mn-cs"/>
            </a:rPr>
            <a:t>令和４年度は、高齢者の</a:t>
          </a:r>
          <a:r>
            <a:rPr kumimoji="1" lang="ja-JP" altLang="ja-JP" sz="1100">
              <a:solidFill>
                <a:schemeClr val="dk1"/>
              </a:solidFill>
              <a:effectLst/>
              <a:latin typeface="+mn-lt"/>
              <a:ea typeface="+mn-ea"/>
              <a:cs typeface="+mn-cs"/>
            </a:rPr>
            <a:t>生活保護</a:t>
          </a:r>
          <a:r>
            <a:rPr kumimoji="1" lang="ja-JP" altLang="en-US" sz="1100">
              <a:solidFill>
                <a:schemeClr val="dk1"/>
              </a:solidFill>
              <a:effectLst/>
              <a:latin typeface="+mn-lt"/>
              <a:ea typeface="+mn-ea"/>
              <a:cs typeface="+mn-cs"/>
            </a:rPr>
            <a:t>者数の増加や障害福祉サービス費等の増加により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した。引き続き各種経費の適正な見直しに努める。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a:extLst>
            <a:ext uri="{FF2B5EF4-FFF2-40B4-BE49-F238E27FC236}">
              <a16:creationId xmlns="" xmlns:a16="http://schemas.microsoft.com/office/drawing/2014/main" id="{00000000-0008-0000-0400-0000B9000000}"/>
            </a:ext>
          </a:extLst>
        </xdr:cNvPr>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a:extLst>
            <a:ext uri="{FF2B5EF4-FFF2-40B4-BE49-F238E27FC236}">
              <a16:creationId xmlns="" xmlns:a16="http://schemas.microsoft.com/office/drawing/2014/main" id="{00000000-0008-0000-0400-0000BA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a:extLst>
            <a:ext uri="{FF2B5EF4-FFF2-40B4-BE49-F238E27FC236}">
              <a16:creationId xmlns="" xmlns:a16="http://schemas.microsoft.com/office/drawing/2014/main" id="{00000000-0008-0000-0400-0000BB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a:extLst>
            <a:ext uri="{FF2B5EF4-FFF2-40B4-BE49-F238E27FC236}">
              <a16:creationId xmlns="" xmlns:a16="http://schemas.microsoft.com/office/drawing/2014/main" id="{00000000-0008-0000-0400-0000BC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a:extLst>
            <a:ext uri="{FF2B5EF4-FFF2-40B4-BE49-F238E27FC236}">
              <a16:creationId xmlns="" xmlns:a16="http://schemas.microsoft.com/office/drawing/2014/main" id="{00000000-0008-0000-0400-0000BD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31750</xdr:rowOff>
    </xdr:from>
    <xdr:to>
      <xdr:col>24</xdr:col>
      <xdr:colOff>25400</xdr:colOff>
      <xdr:row>57</xdr:row>
      <xdr:rowOff>82550</xdr:rowOff>
    </xdr:to>
    <xdr:cxnSp macro="">
      <xdr:nvCxnSpPr>
        <xdr:cNvPr id="190" name="直線コネクタ 189">
          <a:extLst>
            <a:ext uri="{FF2B5EF4-FFF2-40B4-BE49-F238E27FC236}">
              <a16:creationId xmlns="" xmlns:a16="http://schemas.microsoft.com/office/drawing/2014/main" id="{00000000-0008-0000-0400-0000BE000000}"/>
            </a:ext>
          </a:extLst>
        </xdr:cNvPr>
        <xdr:cNvCxnSpPr/>
      </xdr:nvCxnSpPr>
      <xdr:spPr>
        <a:xfrm>
          <a:off x="3987800" y="98044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91" name="扶助費平均値テキスト">
          <a:extLst>
            <a:ext uri="{FF2B5EF4-FFF2-40B4-BE49-F238E27FC236}">
              <a16:creationId xmlns="" xmlns:a16="http://schemas.microsoft.com/office/drawing/2014/main" id="{00000000-0008-0000-0400-0000BF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a:extLst>
            <a:ext uri="{FF2B5EF4-FFF2-40B4-BE49-F238E27FC236}">
              <a16:creationId xmlns="" xmlns:a16="http://schemas.microsoft.com/office/drawing/2014/main" id="{00000000-0008-0000-0400-0000C0000000}"/>
            </a:ext>
          </a:extLst>
        </xdr:cNvPr>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31750</xdr:rowOff>
    </xdr:from>
    <xdr:to>
      <xdr:col>19</xdr:col>
      <xdr:colOff>187325</xdr:colOff>
      <xdr:row>57</xdr:row>
      <xdr:rowOff>95250</xdr:rowOff>
    </xdr:to>
    <xdr:cxnSp macro="">
      <xdr:nvCxnSpPr>
        <xdr:cNvPr id="193" name="直線コネクタ 192">
          <a:extLst>
            <a:ext uri="{FF2B5EF4-FFF2-40B4-BE49-F238E27FC236}">
              <a16:creationId xmlns="" xmlns:a16="http://schemas.microsoft.com/office/drawing/2014/main" id="{00000000-0008-0000-0400-0000C1000000}"/>
            </a:ext>
          </a:extLst>
        </xdr:cNvPr>
        <xdr:cNvCxnSpPr/>
      </xdr:nvCxnSpPr>
      <xdr:spPr>
        <a:xfrm flipV="1">
          <a:off x="3098800" y="9804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a:extLst>
            <a:ext uri="{FF2B5EF4-FFF2-40B4-BE49-F238E27FC236}">
              <a16:creationId xmlns="" xmlns:a16="http://schemas.microsoft.com/office/drawing/2014/main" id="{00000000-0008-0000-0400-0000C2000000}"/>
            </a:ext>
          </a:extLst>
        </xdr:cNvPr>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95" name="テキスト ボックス 194">
          <a:extLst>
            <a:ext uri="{FF2B5EF4-FFF2-40B4-BE49-F238E27FC236}">
              <a16:creationId xmlns="" xmlns:a16="http://schemas.microsoft.com/office/drawing/2014/main" id="{00000000-0008-0000-0400-0000C3000000}"/>
            </a:ext>
          </a:extLst>
        </xdr:cNvPr>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95250</xdr:rowOff>
    </xdr:from>
    <xdr:to>
      <xdr:col>15</xdr:col>
      <xdr:colOff>98425</xdr:colOff>
      <xdr:row>59</xdr:row>
      <xdr:rowOff>57150</xdr:rowOff>
    </xdr:to>
    <xdr:cxnSp macro="">
      <xdr:nvCxnSpPr>
        <xdr:cNvPr id="196" name="直線コネクタ 195">
          <a:extLst>
            <a:ext uri="{FF2B5EF4-FFF2-40B4-BE49-F238E27FC236}">
              <a16:creationId xmlns="" xmlns:a16="http://schemas.microsoft.com/office/drawing/2014/main" id="{00000000-0008-0000-0400-0000C4000000}"/>
            </a:ext>
          </a:extLst>
        </xdr:cNvPr>
        <xdr:cNvCxnSpPr/>
      </xdr:nvCxnSpPr>
      <xdr:spPr>
        <a:xfrm flipV="1">
          <a:off x="2209800" y="98679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8" name="テキスト ボックス 197">
          <a:extLst>
            <a:ext uri="{FF2B5EF4-FFF2-40B4-BE49-F238E27FC236}">
              <a16:creationId xmlns="" xmlns:a16="http://schemas.microsoft.com/office/drawing/2014/main" id="{00000000-0008-0000-0400-0000C6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139700</xdr:rowOff>
    </xdr:from>
    <xdr:to>
      <xdr:col>11</xdr:col>
      <xdr:colOff>9525</xdr:colOff>
      <xdr:row>59</xdr:row>
      <xdr:rowOff>57150</xdr:rowOff>
    </xdr:to>
    <xdr:cxnSp macro="">
      <xdr:nvCxnSpPr>
        <xdr:cNvPr id="199" name="直線コネクタ 198">
          <a:extLst>
            <a:ext uri="{FF2B5EF4-FFF2-40B4-BE49-F238E27FC236}">
              <a16:creationId xmlns="" xmlns:a16="http://schemas.microsoft.com/office/drawing/2014/main" id="{00000000-0008-0000-0400-0000C7000000}"/>
            </a:ext>
          </a:extLst>
        </xdr:cNvPr>
        <xdr:cNvCxnSpPr/>
      </xdr:nvCxnSpPr>
      <xdr:spPr>
        <a:xfrm>
          <a:off x="1320800" y="10083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a:extLst>
            <a:ext uri="{FF2B5EF4-FFF2-40B4-BE49-F238E27FC236}">
              <a16:creationId xmlns="" xmlns:a16="http://schemas.microsoft.com/office/drawing/2014/main" id="{00000000-0008-0000-0400-0000C8000000}"/>
            </a:ext>
          </a:extLst>
        </xdr:cNvPr>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22877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a:extLst>
            <a:ext uri="{FF2B5EF4-FFF2-40B4-BE49-F238E27FC236}">
              <a16:creationId xmlns="" xmlns:a16="http://schemas.microsoft.com/office/drawing/2014/main" id="{00000000-0008-0000-0400-0000CA000000}"/>
            </a:ext>
          </a:extLst>
        </xdr:cNvPr>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209" name="楕円 208">
          <a:extLst>
            <a:ext uri="{FF2B5EF4-FFF2-40B4-BE49-F238E27FC236}">
              <a16:creationId xmlns="" xmlns:a16="http://schemas.microsoft.com/office/drawing/2014/main" id="{00000000-0008-0000-0400-0000D1000000}"/>
            </a:ext>
          </a:extLst>
        </xdr:cNvPr>
        <xdr:cNvSpPr/>
      </xdr:nvSpPr>
      <xdr:spPr>
        <a:xfrm>
          <a:off x="47752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3827</xdr:rowOff>
    </xdr:from>
    <xdr:ext cx="762000" cy="259045"/>
    <xdr:sp macro="" textlink="">
      <xdr:nvSpPr>
        <xdr:cNvPr id="210" name="扶助費該当値テキスト">
          <a:extLst>
            <a:ext uri="{FF2B5EF4-FFF2-40B4-BE49-F238E27FC236}">
              <a16:creationId xmlns="" xmlns:a16="http://schemas.microsoft.com/office/drawing/2014/main" id="{00000000-0008-0000-0400-0000D2000000}"/>
            </a:ext>
          </a:extLst>
        </xdr:cNvPr>
        <xdr:cNvSpPr txBox="1"/>
      </xdr:nvSpPr>
      <xdr:spPr>
        <a:xfrm>
          <a:off x="49149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152400</xdr:rowOff>
    </xdr:from>
    <xdr:to>
      <xdr:col>20</xdr:col>
      <xdr:colOff>38100</xdr:colOff>
      <xdr:row>57</xdr:row>
      <xdr:rowOff>82550</xdr:rowOff>
    </xdr:to>
    <xdr:sp macro="" textlink="">
      <xdr:nvSpPr>
        <xdr:cNvPr id="211" name="楕円 210">
          <a:extLst>
            <a:ext uri="{FF2B5EF4-FFF2-40B4-BE49-F238E27FC236}">
              <a16:creationId xmlns="" xmlns:a16="http://schemas.microsoft.com/office/drawing/2014/main" id="{00000000-0008-0000-0400-0000D3000000}"/>
            </a:ext>
          </a:extLst>
        </xdr:cNvPr>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212" name="テキスト ボックス 211">
          <a:extLst>
            <a:ext uri="{FF2B5EF4-FFF2-40B4-BE49-F238E27FC236}">
              <a16:creationId xmlns="" xmlns:a16="http://schemas.microsoft.com/office/drawing/2014/main" id="{00000000-0008-0000-0400-0000D4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44450</xdr:rowOff>
    </xdr:from>
    <xdr:to>
      <xdr:col>15</xdr:col>
      <xdr:colOff>149225</xdr:colOff>
      <xdr:row>57</xdr:row>
      <xdr:rowOff>146050</xdr:rowOff>
    </xdr:to>
    <xdr:sp macro="" textlink="">
      <xdr:nvSpPr>
        <xdr:cNvPr id="213" name="楕円 212">
          <a:extLst>
            <a:ext uri="{FF2B5EF4-FFF2-40B4-BE49-F238E27FC236}">
              <a16:creationId xmlns="" xmlns:a16="http://schemas.microsoft.com/office/drawing/2014/main" id="{00000000-0008-0000-0400-0000D5000000}"/>
            </a:ext>
          </a:extLst>
        </xdr:cNvPr>
        <xdr:cNvSpPr/>
      </xdr:nvSpPr>
      <xdr:spPr>
        <a:xfrm>
          <a:off x="3048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130827</xdr:rowOff>
    </xdr:from>
    <xdr:ext cx="762000" cy="259045"/>
    <xdr:sp macro="" textlink="">
      <xdr:nvSpPr>
        <xdr:cNvPr id="214" name="テキスト ボックス 213">
          <a:extLst>
            <a:ext uri="{FF2B5EF4-FFF2-40B4-BE49-F238E27FC236}">
              <a16:creationId xmlns="" xmlns:a16="http://schemas.microsoft.com/office/drawing/2014/main" id="{00000000-0008-0000-0400-0000D6000000}"/>
            </a:ext>
          </a:extLst>
        </xdr:cNvPr>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6350</xdr:rowOff>
    </xdr:from>
    <xdr:to>
      <xdr:col>11</xdr:col>
      <xdr:colOff>60325</xdr:colOff>
      <xdr:row>59</xdr:row>
      <xdr:rowOff>107950</xdr:rowOff>
    </xdr:to>
    <xdr:sp macro="" textlink="">
      <xdr:nvSpPr>
        <xdr:cNvPr id="215" name="楕円 214">
          <a:extLst>
            <a:ext uri="{FF2B5EF4-FFF2-40B4-BE49-F238E27FC236}">
              <a16:creationId xmlns="" xmlns:a16="http://schemas.microsoft.com/office/drawing/2014/main" id="{00000000-0008-0000-0400-0000D7000000}"/>
            </a:ext>
          </a:extLst>
        </xdr:cNvPr>
        <xdr:cNvSpPr/>
      </xdr:nvSpPr>
      <xdr:spPr>
        <a:xfrm>
          <a:off x="2159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92727</xdr:rowOff>
    </xdr:from>
    <xdr:ext cx="762000" cy="259045"/>
    <xdr:sp macro="" textlink="">
      <xdr:nvSpPr>
        <xdr:cNvPr id="216" name="テキスト ボックス 215">
          <a:extLst>
            <a:ext uri="{FF2B5EF4-FFF2-40B4-BE49-F238E27FC236}">
              <a16:creationId xmlns="" xmlns:a16="http://schemas.microsoft.com/office/drawing/2014/main" id="{00000000-0008-0000-0400-0000D8000000}"/>
            </a:ext>
          </a:extLst>
        </xdr:cNvPr>
        <xdr:cNvSpPr txBox="1"/>
      </xdr:nvSpPr>
      <xdr:spPr>
        <a:xfrm>
          <a:off x="18288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88900</xdr:rowOff>
    </xdr:from>
    <xdr:to>
      <xdr:col>6</xdr:col>
      <xdr:colOff>171450</xdr:colOff>
      <xdr:row>59</xdr:row>
      <xdr:rowOff>19050</xdr:rowOff>
    </xdr:to>
    <xdr:sp macro="" textlink="">
      <xdr:nvSpPr>
        <xdr:cNvPr id="217" name="楕円 216">
          <a:extLst>
            <a:ext uri="{FF2B5EF4-FFF2-40B4-BE49-F238E27FC236}">
              <a16:creationId xmlns="" xmlns:a16="http://schemas.microsoft.com/office/drawing/2014/main" id="{00000000-0008-0000-0400-0000D9000000}"/>
            </a:ext>
          </a:extLst>
        </xdr:cNvPr>
        <xdr:cNvSpPr/>
      </xdr:nvSpPr>
      <xdr:spPr>
        <a:xfrm>
          <a:off x="1270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3827</xdr:rowOff>
    </xdr:from>
    <xdr:ext cx="762000" cy="259045"/>
    <xdr:sp macro="" textlink="">
      <xdr:nvSpPr>
        <xdr:cNvPr id="218" name="テキスト ボックス 217">
          <a:extLst>
            <a:ext uri="{FF2B5EF4-FFF2-40B4-BE49-F238E27FC236}">
              <a16:creationId xmlns="" xmlns:a16="http://schemas.microsoft.com/office/drawing/2014/main" id="{00000000-0008-0000-0400-0000DA000000}"/>
            </a:ext>
          </a:extLst>
        </xdr:cNvPr>
        <xdr:cNvSpPr txBox="1"/>
      </xdr:nvSpPr>
      <xdr:spPr>
        <a:xfrm>
          <a:off x="939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年度は令和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年度と同等の水準を維持している。令和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年度から下水道事業及び簡易水道事業が公営企業会計（法適）へ移行。これに伴い、これまでの繰出金から補助費等へと移ったため、令和元年度と比較して</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ポイント減少している。さらなる経費節減を図り、適切な運営管理に努める。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a:extLst>
            <a:ext uri="{FF2B5EF4-FFF2-40B4-BE49-F238E27FC236}">
              <a16:creationId xmlns="" xmlns:a16="http://schemas.microsoft.com/office/drawing/2014/main" id="{00000000-0008-0000-0400-0000F6000000}"/>
            </a:ext>
          </a:extLst>
        </xdr:cNvPr>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a:extLst>
            <a:ext uri="{FF2B5EF4-FFF2-40B4-BE49-F238E27FC236}">
              <a16:creationId xmlns="" xmlns:a16="http://schemas.microsoft.com/office/drawing/2014/main" id="{00000000-0008-0000-0400-0000F7000000}"/>
            </a:ext>
          </a:extLst>
        </xdr:cNvPr>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a:extLst>
            <a:ext uri="{FF2B5EF4-FFF2-40B4-BE49-F238E27FC236}">
              <a16:creationId xmlns="" xmlns:a16="http://schemas.microsoft.com/office/drawing/2014/main" id="{00000000-0008-0000-0400-0000F8000000}"/>
            </a:ext>
          </a:extLst>
        </xdr:cNvPr>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a:extLst>
            <a:ext uri="{FF2B5EF4-FFF2-40B4-BE49-F238E27FC236}">
              <a16:creationId xmlns="" xmlns:a16="http://schemas.microsoft.com/office/drawing/2014/main" id="{00000000-0008-0000-0400-0000F9000000}"/>
            </a:ext>
          </a:extLst>
        </xdr:cNvPr>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a:extLst>
            <a:ext uri="{FF2B5EF4-FFF2-40B4-BE49-F238E27FC236}">
              <a16:creationId xmlns="" xmlns:a16="http://schemas.microsoft.com/office/drawing/2014/main" id="{00000000-0008-0000-0400-0000FA000000}"/>
            </a:ext>
          </a:extLst>
        </xdr:cNvPr>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153670</xdr:rowOff>
    </xdr:from>
    <xdr:to>
      <xdr:col>82</xdr:col>
      <xdr:colOff>107950</xdr:colOff>
      <xdr:row>55</xdr:row>
      <xdr:rowOff>161290</xdr:rowOff>
    </xdr:to>
    <xdr:cxnSp macro="">
      <xdr:nvCxnSpPr>
        <xdr:cNvPr id="251" name="直線コネクタ 250">
          <a:extLst>
            <a:ext uri="{FF2B5EF4-FFF2-40B4-BE49-F238E27FC236}">
              <a16:creationId xmlns="" xmlns:a16="http://schemas.microsoft.com/office/drawing/2014/main" id="{00000000-0008-0000-0400-0000FB000000}"/>
            </a:ext>
          </a:extLst>
        </xdr:cNvPr>
        <xdr:cNvCxnSpPr/>
      </xdr:nvCxnSpPr>
      <xdr:spPr>
        <a:xfrm>
          <a:off x="15671800" y="95834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2" name="その他平均値テキスト">
          <a:extLst>
            <a:ext uri="{FF2B5EF4-FFF2-40B4-BE49-F238E27FC236}">
              <a16:creationId xmlns="" xmlns:a16="http://schemas.microsoft.com/office/drawing/2014/main" id="{00000000-0008-0000-0400-0000FC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a:extLst>
            <a:ext uri="{FF2B5EF4-FFF2-40B4-BE49-F238E27FC236}">
              <a16:creationId xmlns="" xmlns:a16="http://schemas.microsoft.com/office/drawing/2014/main" id="{00000000-0008-0000-0400-0000FD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153670</xdr:rowOff>
    </xdr:from>
    <xdr:to>
      <xdr:col>78</xdr:col>
      <xdr:colOff>69850</xdr:colOff>
      <xdr:row>55</xdr:row>
      <xdr:rowOff>168910</xdr:rowOff>
    </xdr:to>
    <xdr:cxnSp macro="">
      <xdr:nvCxnSpPr>
        <xdr:cNvPr id="254" name="直線コネクタ 253">
          <a:extLst>
            <a:ext uri="{FF2B5EF4-FFF2-40B4-BE49-F238E27FC236}">
              <a16:creationId xmlns="" xmlns:a16="http://schemas.microsoft.com/office/drawing/2014/main" id="{00000000-0008-0000-0400-0000FE000000}"/>
            </a:ext>
          </a:extLst>
        </xdr:cNvPr>
        <xdr:cNvCxnSpPr/>
      </xdr:nvCxnSpPr>
      <xdr:spPr>
        <a:xfrm flipV="1">
          <a:off x="14782800" y="9583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a:extLst>
            <a:ext uri="{FF2B5EF4-FFF2-40B4-BE49-F238E27FC236}">
              <a16:creationId xmlns="" xmlns:a16="http://schemas.microsoft.com/office/drawing/2014/main" id="{00000000-0008-0000-0400-00000001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168910</xdr:rowOff>
    </xdr:from>
    <xdr:to>
      <xdr:col>73</xdr:col>
      <xdr:colOff>180975</xdr:colOff>
      <xdr:row>59</xdr:row>
      <xdr:rowOff>8890</xdr:rowOff>
    </xdr:to>
    <xdr:cxnSp macro="">
      <xdr:nvCxnSpPr>
        <xdr:cNvPr id="257" name="直線コネクタ 256">
          <a:extLst>
            <a:ext uri="{FF2B5EF4-FFF2-40B4-BE49-F238E27FC236}">
              <a16:creationId xmlns="" xmlns:a16="http://schemas.microsoft.com/office/drawing/2014/main" id="{00000000-0008-0000-0400-000001010000}"/>
            </a:ext>
          </a:extLst>
        </xdr:cNvPr>
        <xdr:cNvCxnSpPr/>
      </xdr:nvCxnSpPr>
      <xdr:spPr>
        <a:xfrm flipV="1">
          <a:off x="13893800" y="9598660"/>
          <a:ext cx="889000" cy="5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a:extLst>
            <a:ext uri="{FF2B5EF4-FFF2-40B4-BE49-F238E27FC236}">
              <a16:creationId xmlns="" xmlns:a16="http://schemas.microsoft.com/office/drawing/2014/main" id="{00000000-0008-0000-0400-000002010000}"/>
            </a:ext>
          </a:extLst>
        </xdr:cNvPr>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59" name="テキスト ボックス 258">
          <a:extLst>
            <a:ext uri="{FF2B5EF4-FFF2-40B4-BE49-F238E27FC236}">
              <a16:creationId xmlns="" xmlns:a16="http://schemas.microsoft.com/office/drawing/2014/main" id="{00000000-0008-0000-0400-000003010000}"/>
            </a:ext>
          </a:extLst>
        </xdr:cNvPr>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8890</xdr:rowOff>
    </xdr:from>
    <xdr:to>
      <xdr:col>69</xdr:col>
      <xdr:colOff>92075</xdr:colOff>
      <xdr:row>59</xdr:row>
      <xdr:rowOff>85090</xdr:rowOff>
    </xdr:to>
    <xdr:cxnSp macro="">
      <xdr:nvCxnSpPr>
        <xdr:cNvPr id="260" name="直線コネクタ 259">
          <a:extLst>
            <a:ext uri="{FF2B5EF4-FFF2-40B4-BE49-F238E27FC236}">
              <a16:creationId xmlns="" xmlns:a16="http://schemas.microsoft.com/office/drawing/2014/main" id="{00000000-0008-0000-0400-000004010000}"/>
            </a:ext>
          </a:extLst>
        </xdr:cNvPr>
        <xdr:cNvCxnSpPr/>
      </xdr:nvCxnSpPr>
      <xdr:spPr>
        <a:xfrm flipV="1">
          <a:off x="13004800" y="101244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a:extLst>
            <a:ext uri="{FF2B5EF4-FFF2-40B4-BE49-F238E27FC236}">
              <a16:creationId xmlns="" xmlns:a16="http://schemas.microsoft.com/office/drawing/2014/main" id="{00000000-0008-0000-0400-000005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a:extLst>
            <a:ext uri="{FF2B5EF4-FFF2-40B4-BE49-F238E27FC236}">
              <a16:creationId xmlns="" xmlns:a16="http://schemas.microsoft.com/office/drawing/2014/main" id="{00000000-0008-0000-0400-000007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70" name="楕円 269">
          <a:extLst>
            <a:ext uri="{FF2B5EF4-FFF2-40B4-BE49-F238E27FC236}">
              <a16:creationId xmlns="" xmlns:a16="http://schemas.microsoft.com/office/drawing/2014/main" id="{00000000-0008-0000-0400-00000E010000}"/>
            </a:ext>
          </a:extLst>
        </xdr:cNvPr>
        <xdr:cNvSpPr/>
      </xdr:nvSpPr>
      <xdr:spPr>
        <a:xfrm>
          <a:off x="16459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127017</xdr:rowOff>
    </xdr:from>
    <xdr:ext cx="762000" cy="259045"/>
    <xdr:sp macro="" textlink="">
      <xdr:nvSpPr>
        <xdr:cNvPr id="271" name="その他該当値テキスト">
          <a:extLst>
            <a:ext uri="{FF2B5EF4-FFF2-40B4-BE49-F238E27FC236}">
              <a16:creationId xmlns="" xmlns:a16="http://schemas.microsoft.com/office/drawing/2014/main" id="{00000000-0008-0000-0400-00000F010000}"/>
            </a:ext>
          </a:extLst>
        </xdr:cNvPr>
        <xdr:cNvSpPr txBox="1"/>
      </xdr:nvSpPr>
      <xdr:spPr>
        <a:xfrm>
          <a:off x="16598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102870</xdr:rowOff>
    </xdr:from>
    <xdr:to>
      <xdr:col>78</xdr:col>
      <xdr:colOff>120650</xdr:colOff>
      <xdr:row>56</xdr:row>
      <xdr:rowOff>33020</xdr:rowOff>
    </xdr:to>
    <xdr:sp macro="" textlink="">
      <xdr:nvSpPr>
        <xdr:cNvPr id="272" name="楕円 271">
          <a:extLst>
            <a:ext uri="{FF2B5EF4-FFF2-40B4-BE49-F238E27FC236}">
              <a16:creationId xmlns="" xmlns:a16="http://schemas.microsoft.com/office/drawing/2014/main" id="{00000000-0008-0000-0400-000010010000}"/>
            </a:ext>
          </a:extLst>
        </xdr:cNvPr>
        <xdr:cNvSpPr/>
      </xdr:nvSpPr>
      <xdr:spPr>
        <a:xfrm>
          <a:off x="15621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43197</xdr:rowOff>
    </xdr:from>
    <xdr:ext cx="736600" cy="259045"/>
    <xdr:sp macro="" textlink="">
      <xdr:nvSpPr>
        <xdr:cNvPr id="273" name="テキスト ボックス 272">
          <a:extLst>
            <a:ext uri="{FF2B5EF4-FFF2-40B4-BE49-F238E27FC236}">
              <a16:creationId xmlns="" xmlns:a16="http://schemas.microsoft.com/office/drawing/2014/main" id="{00000000-0008-0000-0400-000011010000}"/>
            </a:ext>
          </a:extLst>
        </xdr:cNvPr>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118110</xdr:rowOff>
    </xdr:from>
    <xdr:to>
      <xdr:col>74</xdr:col>
      <xdr:colOff>31750</xdr:colOff>
      <xdr:row>56</xdr:row>
      <xdr:rowOff>48260</xdr:rowOff>
    </xdr:to>
    <xdr:sp macro="" textlink="">
      <xdr:nvSpPr>
        <xdr:cNvPr id="274" name="楕円 273">
          <a:extLst>
            <a:ext uri="{FF2B5EF4-FFF2-40B4-BE49-F238E27FC236}">
              <a16:creationId xmlns="" xmlns:a16="http://schemas.microsoft.com/office/drawing/2014/main" id="{00000000-0008-0000-0400-000012010000}"/>
            </a:ext>
          </a:extLst>
        </xdr:cNvPr>
        <xdr:cNvSpPr/>
      </xdr:nvSpPr>
      <xdr:spPr>
        <a:xfrm>
          <a:off x="14732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58437</xdr:rowOff>
    </xdr:from>
    <xdr:ext cx="762000" cy="259045"/>
    <xdr:sp macro="" textlink="">
      <xdr:nvSpPr>
        <xdr:cNvPr id="275" name="テキスト ボックス 274">
          <a:extLst>
            <a:ext uri="{FF2B5EF4-FFF2-40B4-BE49-F238E27FC236}">
              <a16:creationId xmlns="" xmlns:a16="http://schemas.microsoft.com/office/drawing/2014/main" id="{00000000-0008-0000-0400-000013010000}"/>
            </a:ext>
          </a:extLst>
        </xdr:cNvPr>
        <xdr:cNvSpPr txBox="1"/>
      </xdr:nvSpPr>
      <xdr:spPr>
        <a:xfrm>
          <a:off x="14401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129540</xdr:rowOff>
    </xdr:from>
    <xdr:to>
      <xdr:col>69</xdr:col>
      <xdr:colOff>142875</xdr:colOff>
      <xdr:row>59</xdr:row>
      <xdr:rowOff>59690</xdr:rowOff>
    </xdr:to>
    <xdr:sp macro="" textlink="">
      <xdr:nvSpPr>
        <xdr:cNvPr id="276" name="楕円 275">
          <a:extLst>
            <a:ext uri="{FF2B5EF4-FFF2-40B4-BE49-F238E27FC236}">
              <a16:creationId xmlns="" xmlns:a16="http://schemas.microsoft.com/office/drawing/2014/main" id="{00000000-0008-0000-0400-000014010000}"/>
            </a:ext>
          </a:extLst>
        </xdr:cNvPr>
        <xdr:cNvSpPr/>
      </xdr:nvSpPr>
      <xdr:spPr>
        <a:xfrm>
          <a:off x="13843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44467</xdr:rowOff>
    </xdr:from>
    <xdr:ext cx="762000" cy="259045"/>
    <xdr:sp macro="" textlink="">
      <xdr:nvSpPr>
        <xdr:cNvPr id="277" name="テキスト ボックス 276">
          <a:extLst>
            <a:ext uri="{FF2B5EF4-FFF2-40B4-BE49-F238E27FC236}">
              <a16:creationId xmlns="" xmlns:a16="http://schemas.microsoft.com/office/drawing/2014/main" id="{00000000-0008-0000-0400-000015010000}"/>
            </a:ext>
          </a:extLst>
        </xdr:cNvPr>
        <xdr:cNvSpPr txBox="1"/>
      </xdr:nvSpPr>
      <xdr:spPr>
        <a:xfrm>
          <a:off x="13512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34290</xdr:rowOff>
    </xdr:from>
    <xdr:to>
      <xdr:col>65</xdr:col>
      <xdr:colOff>53975</xdr:colOff>
      <xdr:row>59</xdr:row>
      <xdr:rowOff>135890</xdr:rowOff>
    </xdr:to>
    <xdr:sp macro="" textlink="">
      <xdr:nvSpPr>
        <xdr:cNvPr id="278" name="楕円 277">
          <a:extLst>
            <a:ext uri="{FF2B5EF4-FFF2-40B4-BE49-F238E27FC236}">
              <a16:creationId xmlns="" xmlns:a16="http://schemas.microsoft.com/office/drawing/2014/main" id="{00000000-0008-0000-0400-000016010000}"/>
            </a:ext>
          </a:extLst>
        </xdr:cNvPr>
        <xdr:cNvSpPr/>
      </xdr:nvSpPr>
      <xdr:spPr>
        <a:xfrm>
          <a:off x="12954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120667</xdr:rowOff>
    </xdr:from>
    <xdr:ext cx="762000" cy="259045"/>
    <xdr:sp macro="" textlink="">
      <xdr:nvSpPr>
        <xdr:cNvPr id="279" name="テキスト ボックス 278">
          <a:extLst>
            <a:ext uri="{FF2B5EF4-FFF2-40B4-BE49-F238E27FC236}">
              <a16:creationId xmlns="" xmlns:a16="http://schemas.microsoft.com/office/drawing/2014/main" id="{00000000-0008-0000-0400-000017010000}"/>
            </a:ext>
          </a:extLst>
        </xdr:cNvPr>
        <xdr:cNvSpPr txBox="1"/>
      </xdr:nvSpPr>
      <xdr:spPr>
        <a:xfrm>
          <a:off x="12623800" y="1023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、令和３年度に引き続き</a:t>
          </a:r>
          <a:r>
            <a:rPr kumimoji="1" lang="ja-JP" altLang="ja-JP" sz="1100">
              <a:solidFill>
                <a:schemeClr val="dk1"/>
              </a:solidFill>
              <a:effectLst/>
              <a:latin typeface="+mn-lt"/>
              <a:ea typeface="+mn-ea"/>
              <a:cs typeface="+mn-cs"/>
            </a:rPr>
            <a:t>下水道事業会計への補助費の一部が出資金へと変わり</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減少となった。なお、令和２年度から下水道事業及び簡易水道事業が公営企業会計（法適）へ移行している。これに伴い、これまでの繰出金から補助費等へと移ったため、令和２年度は令和元年度から</a:t>
          </a:r>
          <a:r>
            <a:rPr kumimoji="1" lang="en-US" altLang="ja-JP" sz="1100">
              <a:solidFill>
                <a:schemeClr val="dk1"/>
              </a:solidFill>
              <a:effectLst/>
              <a:latin typeface="+mn-lt"/>
              <a:ea typeface="+mn-ea"/>
              <a:cs typeface="+mn-cs"/>
            </a:rPr>
            <a:t>+6.4</a:t>
          </a:r>
          <a:r>
            <a:rPr kumimoji="1" lang="ja-JP" altLang="ja-JP" sz="1100">
              <a:solidFill>
                <a:schemeClr val="dk1"/>
              </a:solidFill>
              <a:effectLst/>
              <a:latin typeface="+mn-lt"/>
              <a:ea typeface="+mn-ea"/>
              <a:cs typeface="+mn-cs"/>
            </a:rPr>
            <a:t>ポイント増加した。類似団体と比較しすると依然高い水準にあるので、各種補助金の徹底した見直し、適正化を進めることにより削減を図っていく。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a:extLst>
            <a:ext uri="{FF2B5EF4-FFF2-40B4-BE49-F238E27FC236}">
              <a16:creationId xmlns="" xmlns:a16="http://schemas.microsoft.com/office/drawing/2014/main" id="{00000000-0008-0000-0400-000030010000}"/>
            </a:ext>
          </a:extLst>
        </xdr:cNvPr>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a:extLst>
            <a:ext uri="{FF2B5EF4-FFF2-40B4-BE49-F238E27FC236}">
              <a16:creationId xmlns="" xmlns:a16="http://schemas.microsoft.com/office/drawing/2014/main" id="{00000000-0008-0000-0400-000031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a:extLst>
            <a:ext uri="{FF2B5EF4-FFF2-40B4-BE49-F238E27FC236}">
              <a16:creationId xmlns="" xmlns:a16="http://schemas.microsoft.com/office/drawing/2014/main" id="{00000000-0008-0000-0400-000032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a:extLst>
            <a:ext uri="{FF2B5EF4-FFF2-40B4-BE49-F238E27FC236}">
              <a16:creationId xmlns="" xmlns:a16="http://schemas.microsoft.com/office/drawing/2014/main" id="{00000000-0008-0000-0400-000033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a:extLst>
            <a:ext uri="{FF2B5EF4-FFF2-40B4-BE49-F238E27FC236}">
              <a16:creationId xmlns="" xmlns:a16="http://schemas.microsoft.com/office/drawing/2014/main" id="{00000000-0008-0000-0400-000034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28702</xdr:rowOff>
    </xdr:from>
    <xdr:to>
      <xdr:col>82</xdr:col>
      <xdr:colOff>107950</xdr:colOff>
      <xdr:row>37</xdr:row>
      <xdr:rowOff>51562</xdr:rowOff>
    </xdr:to>
    <xdr:cxnSp macro="">
      <xdr:nvCxnSpPr>
        <xdr:cNvPr id="309" name="直線コネクタ 308">
          <a:extLst>
            <a:ext uri="{FF2B5EF4-FFF2-40B4-BE49-F238E27FC236}">
              <a16:creationId xmlns="" xmlns:a16="http://schemas.microsoft.com/office/drawing/2014/main" id="{00000000-0008-0000-0400-000035010000}"/>
            </a:ext>
          </a:extLst>
        </xdr:cNvPr>
        <xdr:cNvCxnSpPr/>
      </xdr:nvCxnSpPr>
      <xdr:spPr>
        <a:xfrm flipV="1">
          <a:off x="15671800" y="637235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115587</xdr:rowOff>
    </xdr:from>
    <xdr:ext cx="762000" cy="259045"/>
    <xdr:sp macro="" textlink="">
      <xdr:nvSpPr>
        <xdr:cNvPr id="310" name="補助費等平均値テキスト">
          <a:extLst>
            <a:ext uri="{FF2B5EF4-FFF2-40B4-BE49-F238E27FC236}">
              <a16:creationId xmlns="" xmlns:a16="http://schemas.microsoft.com/office/drawing/2014/main" id="{00000000-0008-0000-0400-000036010000}"/>
            </a:ext>
          </a:extLst>
        </xdr:cNvPr>
        <xdr:cNvSpPr txBox="1"/>
      </xdr:nvSpPr>
      <xdr:spPr>
        <a:xfrm>
          <a:off x="16598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a:extLst>
            <a:ext uri="{FF2B5EF4-FFF2-40B4-BE49-F238E27FC236}">
              <a16:creationId xmlns="" xmlns:a16="http://schemas.microsoft.com/office/drawing/2014/main" id="{00000000-0008-0000-0400-000037010000}"/>
            </a:ext>
          </a:extLst>
        </xdr:cNvPr>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51562</xdr:rowOff>
    </xdr:from>
    <xdr:to>
      <xdr:col>78</xdr:col>
      <xdr:colOff>69850</xdr:colOff>
      <xdr:row>38</xdr:row>
      <xdr:rowOff>145288</xdr:rowOff>
    </xdr:to>
    <xdr:cxnSp macro="">
      <xdr:nvCxnSpPr>
        <xdr:cNvPr id="312" name="直線コネクタ 311">
          <a:extLst>
            <a:ext uri="{FF2B5EF4-FFF2-40B4-BE49-F238E27FC236}">
              <a16:creationId xmlns="" xmlns:a16="http://schemas.microsoft.com/office/drawing/2014/main" id="{00000000-0008-0000-0400-000038010000}"/>
            </a:ext>
          </a:extLst>
        </xdr:cNvPr>
        <xdr:cNvCxnSpPr/>
      </xdr:nvCxnSpPr>
      <xdr:spPr>
        <a:xfrm flipV="1">
          <a:off x="14782800" y="6395212"/>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a:extLst>
            <a:ext uri="{FF2B5EF4-FFF2-40B4-BE49-F238E27FC236}">
              <a16:creationId xmlns="" xmlns:a16="http://schemas.microsoft.com/office/drawing/2014/main" id="{00000000-0008-0000-0400-000039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14" name="テキスト ボックス 313">
          <a:extLst>
            <a:ext uri="{FF2B5EF4-FFF2-40B4-BE49-F238E27FC236}">
              <a16:creationId xmlns="" xmlns:a16="http://schemas.microsoft.com/office/drawing/2014/main" id="{00000000-0008-0000-0400-00003A010000}"/>
            </a:ext>
          </a:extLst>
        </xdr:cNvPr>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38</xdr:row>
      <xdr:rowOff>145288</xdr:rowOff>
    </xdr:to>
    <xdr:cxnSp macro="">
      <xdr:nvCxnSpPr>
        <xdr:cNvPr id="315" name="直線コネクタ 314">
          <a:extLst>
            <a:ext uri="{FF2B5EF4-FFF2-40B4-BE49-F238E27FC236}">
              <a16:creationId xmlns="" xmlns:a16="http://schemas.microsoft.com/office/drawing/2014/main" id="{00000000-0008-0000-0400-00003B010000}"/>
            </a:ext>
          </a:extLst>
        </xdr:cNvPr>
        <xdr:cNvCxnSpPr/>
      </xdr:nvCxnSpPr>
      <xdr:spPr>
        <a:xfrm>
          <a:off x="13893800" y="6367780"/>
          <a:ext cx="889000" cy="2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a:extLst>
            <a:ext uri="{FF2B5EF4-FFF2-40B4-BE49-F238E27FC236}">
              <a16:creationId xmlns="" xmlns:a16="http://schemas.microsoft.com/office/drawing/2014/main" id="{00000000-0008-0000-0400-00003C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7" name="テキスト ボックス 316">
          <a:extLst>
            <a:ext uri="{FF2B5EF4-FFF2-40B4-BE49-F238E27FC236}">
              <a16:creationId xmlns="" xmlns:a16="http://schemas.microsoft.com/office/drawing/2014/main" id="{00000000-0008-0000-0400-00003D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38</xdr:row>
      <xdr:rowOff>17272</xdr:rowOff>
    </xdr:to>
    <xdr:cxnSp macro="">
      <xdr:nvCxnSpPr>
        <xdr:cNvPr id="318" name="直線コネクタ 317">
          <a:extLst>
            <a:ext uri="{FF2B5EF4-FFF2-40B4-BE49-F238E27FC236}">
              <a16:creationId xmlns="" xmlns:a16="http://schemas.microsoft.com/office/drawing/2014/main" id="{00000000-0008-0000-0400-00003E010000}"/>
            </a:ext>
          </a:extLst>
        </xdr:cNvPr>
        <xdr:cNvCxnSpPr/>
      </xdr:nvCxnSpPr>
      <xdr:spPr>
        <a:xfrm flipV="1">
          <a:off x="13004800" y="636778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a:extLst>
            <a:ext uri="{FF2B5EF4-FFF2-40B4-BE49-F238E27FC236}">
              <a16:creationId xmlns="" xmlns:a16="http://schemas.microsoft.com/office/drawing/2014/main" id="{00000000-0008-0000-0400-00003F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20" name="テキスト ボックス 319">
          <a:extLst>
            <a:ext uri="{FF2B5EF4-FFF2-40B4-BE49-F238E27FC236}">
              <a16:creationId xmlns="" xmlns:a16="http://schemas.microsoft.com/office/drawing/2014/main" id="{00000000-0008-0000-0400-000040010000}"/>
            </a:ext>
          </a:extLst>
        </xdr:cNvPr>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a:extLst>
            <a:ext uri="{FF2B5EF4-FFF2-40B4-BE49-F238E27FC236}">
              <a16:creationId xmlns="" xmlns:a16="http://schemas.microsoft.com/office/drawing/2014/main" id="{00000000-0008-0000-0400-000041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22" name="テキスト ボックス 321">
          <a:extLst>
            <a:ext uri="{FF2B5EF4-FFF2-40B4-BE49-F238E27FC236}">
              <a16:creationId xmlns="" xmlns:a16="http://schemas.microsoft.com/office/drawing/2014/main" id="{00000000-0008-0000-0400-000042010000}"/>
            </a:ext>
          </a:extLst>
        </xdr:cNvPr>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28" name="楕円 327">
          <a:extLst>
            <a:ext uri="{FF2B5EF4-FFF2-40B4-BE49-F238E27FC236}">
              <a16:creationId xmlns="" xmlns:a16="http://schemas.microsoft.com/office/drawing/2014/main" id="{00000000-0008-0000-0400-000048010000}"/>
            </a:ext>
          </a:extLst>
        </xdr:cNvPr>
        <xdr:cNvSpPr/>
      </xdr:nvSpPr>
      <xdr:spPr>
        <a:xfrm>
          <a:off x="16459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121429</xdr:rowOff>
    </xdr:from>
    <xdr:ext cx="762000" cy="259045"/>
    <xdr:sp macro="" textlink="">
      <xdr:nvSpPr>
        <xdr:cNvPr id="329" name="補助費等該当値テキスト">
          <a:extLst>
            <a:ext uri="{FF2B5EF4-FFF2-40B4-BE49-F238E27FC236}">
              <a16:creationId xmlns="" xmlns:a16="http://schemas.microsoft.com/office/drawing/2014/main" id="{00000000-0008-0000-0400-000049010000}"/>
            </a:ext>
          </a:extLst>
        </xdr:cNvPr>
        <xdr:cNvSpPr txBox="1"/>
      </xdr:nvSpPr>
      <xdr:spPr>
        <a:xfrm>
          <a:off x="165989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762</xdr:rowOff>
    </xdr:from>
    <xdr:to>
      <xdr:col>78</xdr:col>
      <xdr:colOff>120650</xdr:colOff>
      <xdr:row>37</xdr:row>
      <xdr:rowOff>102362</xdr:rowOff>
    </xdr:to>
    <xdr:sp macro="" textlink="">
      <xdr:nvSpPr>
        <xdr:cNvPr id="330" name="楕円 329">
          <a:extLst>
            <a:ext uri="{FF2B5EF4-FFF2-40B4-BE49-F238E27FC236}">
              <a16:creationId xmlns="" xmlns:a16="http://schemas.microsoft.com/office/drawing/2014/main" id="{00000000-0008-0000-0400-00004A010000}"/>
            </a:ext>
          </a:extLst>
        </xdr:cNvPr>
        <xdr:cNvSpPr/>
      </xdr:nvSpPr>
      <xdr:spPr>
        <a:xfrm>
          <a:off x="15621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31" name="テキスト ボックス 330">
          <a:extLst>
            <a:ext uri="{FF2B5EF4-FFF2-40B4-BE49-F238E27FC236}">
              <a16:creationId xmlns="" xmlns:a16="http://schemas.microsoft.com/office/drawing/2014/main" id="{00000000-0008-0000-0400-00004B010000}"/>
            </a:ext>
          </a:extLst>
        </xdr:cNvPr>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94488</xdr:rowOff>
    </xdr:from>
    <xdr:to>
      <xdr:col>74</xdr:col>
      <xdr:colOff>31750</xdr:colOff>
      <xdr:row>39</xdr:row>
      <xdr:rowOff>24638</xdr:rowOff>
    </xdr:to>
    <xdr:sp macro="" textlink="">
      <xdr:nvSpPr>
        <xdr:cNvPr id="332" name="楕円 331">
          <a:extLst>
            <a:ext uri="{FF2B5EF4-FFF2-40B4-BE49-F238E27FC236}">
              <a16:creationId xmlns="" xmlns:a16="http://schemas.microsoft.com/office/drawing/2014/main" id="{00000000-0008-0000-0400-00004C010000}"/>
            </a:ext>
          </a:extLst>
        </xdr:cNvPr>
        <xdr:cNvSpPr/>
      </xdr:nvSpPr>
      <xdr:spPr>
        <a:xfrm>
          <a:off x="14732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9415</xdr:rowOff>
    </xdr:from>
    <xdr:ext cx="762000" cy="259045"/>
    <xdr:sp macro="" textlink="">
      <xdr:nvSpPr>
        <xdr:cNvPr id="333" name="テキスト ボックス 332">
          <a:extLst>
            <a:ext uri="{FF2B5EF4-FFF2-40B4-BE49-F238E27FC236}">
              <a16:creationId xmlns="" xmlns:a16="http://schemas.microsoft.com/office/drawing/2014/main" id="{00000000-0008-0000-0400-00004D010000}"/>
            </a:ext>
          </a:extLst>
        </xdr:cNvPr>
        <xdr:cNvSpPr txBox="1"/>
      </xdr:nvSpPr>
      <xdr:spPr>
        <a:xfrm>
          <a:off x="14401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34" name="楕円 333">
          <a:extLst>
            <a:ext uri="{FF2B5EF4-FFF2-40B4-BE49-F238E27FC236}">
              <a16:creationId xmlns="" xmlns:a16="http://schemas.microsoft.com/office/drawing/2014/main" id="{00000000-0008-0000-0400-00004E010000}"/>
            </a:ext>
          </a:extLst>
        </xdr:cNvPr>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35" name="テキスト ボックス 334">
          <a:extLst>
            <a:ext uri="{FF2B5EF4-FFF2-40B4-BE49-F238E27FC236}">
              <a16:creationId xmlns="" xmlns:a16="http://schemas.microsoft.com/office/drawing/2014/main" id="{00000000-0008-0000-0400-00004F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137922</xdr:rowOff>
    </xdr:from>
    <xdr:to>
      <xdr:col>65</xdr:col>
      <xdr:colOff>53975</xdr:colOff>
      <xdr:row>38</xdr:row>
      <xdr:rowOff>68072</xdr:rowOff>
    </xdr:to>
    <xdr:sp macro="" textlink="">
      <xdr:nvSpPr>
        <xdr:cNvPr id="336" name="楕円 335">
          <a:extLst>
            <a:ext uri="{FF2B5EF4-FFF2-40B4-BE49-F238E27FC236}">
              <a16:creationId xmlns="" xmlns:a16="http://schemas.microsoft.com/office/drawing/2014/main" id="{00000000-0008-0000-0400-000050010000}"/>
            </a:ext>
          </a:extLst>
        </xdr:cNvPr>
        <xdr:cNvSpPr/>
      </xdr:nvSpPr>
      <xdr:spPr>
        <a:xfrm>
          <a:off x="12954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52849</xdr:rowOff>
    </xdr:from>
    <xdr:ext cx="762000" cy="259045"/>
    <xdr:sp macro="" textlink="">
      <xdr:nvSpPr>
        <xdr:cNvPr id="337" name="テキスト ボックス 336">
          <a:extLst>
            <a:ext uri="{FF2B5EF4-FFF2-40B4-BE49-F238E27FC236}">
              <a16:creationId xmlns="" xmlns:a16="http://schemas.microsoft.com/office/drawing/2014/main" id="{00000000-0008-0000-0400-000051010000}"/>
            </a:ext>
          </a:extLst>
        </xdr:cNvPr>
        <xdr:cNvSpPr txBox="1"/>
      </xdr:nvSpPr>
      <xdr:spPr>
        <a:xfrm>
          <a:off x="12623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令和４年度に臨時財政対策債を繰り上げ償還したことによる</a:t>
          </a:r>
          <a:r>
            <a:rPr kumimoji="1" lang="ja-JP" altLang="ja-JP" sz="1100">
              <a:solidFill>
                <a:schemeClr val="dk1"/>
              </a:solidFill>
              <a:effectLst/>
              <a:latin typeface="+mn-lt"/>
              <a:ea typeface="+mn-ea"/>
              <a:cs typeface="+mn-cs"/>
            </a:rPr>
            <a:t>公債費の</a:t>
          </a:r>
          <a:r>
            <a:rPr kumimoji="1" lang="ja-JP" altLang="en-US" sz="1100">
              <a:solidFill>
                <a:schemeClr val="dk1"/>
              </a:solidFill>
              <a:effectLst/>
              <a:latin typeface="+mn-lt"/>
              <a:ea typeface="+mn-ea"/>
              <a:cs typeface="+mn-cs"/>
            </a:rPr>
            <a:t>増加が主な要因である</a:t>
          </a:r>
          <a:r>
            <a:rPr kumimoji="1" lang="ja-JP" altLang="ja-JP" sz="1100">
              <a:solidFill>
                <a:schemeClr val="dk1"/>
              </a:solidFill>
              <a:effectLst/>
              <a:latin typeface="+mn-lt"/>
              <a:ea typeface="+mn-ea"/>
              <a:cs typeface="+mn-cs"/>
            </a:rPr>
            <a:t>。今後は老朽化した施設等の更新や長寿命化等に伴う事業の増加が見込まれその対応が喫緊の課題である。うきは市公共施設等総合管理計画に基づき施設毎の個別計画を作成し、施設の廃止、統廃合を進める等十分な検討を行った上で、地方債の発行を最小限に止めることで財政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a:extLst>
            <a:ext uri="{FF2B5EF4-FFF2-40B4-BE49-F238E27FC236}">
              <a16:creationId xmlns="" xmlns:a16="http://schemas.microsoft.com/office/drawing/2014/main" id="{00000000-0008-0000-0400-00006C010000}"/>
            </a:ext>
          </a:extLst>
        </xdr:cNvPr>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a:extLst>
            <a:ext uri="{FF2B5EF4-FFF2-40B4-BE49-F238E27FC236}">
              <a16:creationId xmlns="" xmlns:a16="http://schemas.microsoft.com/office/drawing/2014/main" id="{00000000-0008-0000-0400-00006D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a:extLst>
            <a:ext uri="{FF2B5EF4-FFF2-40B4-BE49-F238E27FC236}">
              <a16:creationId xmlns="" xmlns:a16="http://schemas.microsoft.com/office/drawing/2014/main" id="{00000000-0008-0000-0400-00006E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a:extLst>
            <a:ext uri="{FF2B5EF4-FFF2-40B4-BE49-F238E27FC236}">
              <a16:creationId xmlns="" xmlns:a16="http://schemas.microsoft.com/office/drawing/2014/main" id="{00000000-0008-0000-0400-00006F010000}"/>
            </a:ext>
          </a:extLst>
        </xdr:cNvPr>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a:extLst>
            <a:ext uri="{FF2B5EF4-FFF2-40B4-BE49-F238E27FC236}">
              <a16:creationId xmlns="" xmlns:a16="http://schemas.microsoft.com/office/drawing/2014/main" id="{00000000-0008-0000-0400-000070010000}"/>
            </a:ext>
          </a:extLst>
        </xdr:cNvPr>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98425</xdr:rowOff>
    </xdr:from>
    <xdr:to>
      <xdr:col>24</xdr:col>
      <xdr:colOff>25400</xdr:colOff>
      <xdr:row>74</xdr:row>
      <xdr:rowOff>117475</xdr:rowOff>
    </xdr:to>
    <xdr:cxnSp macro="">
      <xdr:nvCxnSpPr>
        <xdr:cNvPr id="369" name="直線コネクタ 368">
          <a:extLst>
            <a:ext uri="{FF2B5EF4-FFF2-40B4-BE49-F238E27FC236}">
              <a16:creationId xmlns="" xmlns:a16="http://schemas.microsoft.com/office/drawing/2014/main" id="{00000000-0008-0000-0400-000071010000}"/>
            </a:ext>
          </a:extLst>
        </xdr:cNvPr>
        <xdr:cNvCxnSpPr/>
      </xdr:nvCxnSpPr>
      <xdr:spPr>
        <a:xfrm>
          <a:off x="3987800" y="1278572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116857</xdr:rowOff>
    </xdr:from>
    <xdr:ext cx="762000" cy="259045"/>
    <xdr:sp macro="" textlink="">
      <xdr:nvSpPr>
        <xdr:cNvPr id="370" name="公債費平均値テキスト">
          <a:extLst>
            <a:ext uri="{FF2B5EF4-FFF2-40B4-BE49-F238E27FC236}">
              <a16:creationId xmlns="" xmlns:a16="http://schemas.microsoft.com/office/drawing/2014/main" id="{00000000-0008-0000-0400-000072010000}"/>
            </a:ext>
          </a:extLst>
        </xdr:cNvPr>
        <xdr:cNvSpPr txBox="1"/>
      </xdr:nvSpPr>
      <xdr:spPr>
        <a:xfrm>
          <a:off x="4914900" y="12804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a:extLst>
            <a:ext uri="{FF2B5EF4-FFF2-40B4-BE49-F238E27FC236}">
              <a16:creationId xmlns="" xmlns:a16="http://schemas.microsoft.com/office/drawing/2014/main" id="{00000000-0008-0000-0400-000073010000}"/>
            </a:ext>
          </a:extLst>
        </xdr:cNvPr>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98425</xdr:rowOff>
    </xdr:from>
    <xdr:to>
      <xdr:col>19</xdr:col>
      <xdr:colOff>187325</xdr:colOff>
      <xdr:row>74</xdr:row>
      <xdr:rowOff>100330</xdr:rowOff>
    </xdr:to>
    <xdr:cxnSp macro="">
      <xdr:nvCxnSpPr>
        <xdr:cNvPr id="372" name="直線コネクタ 371">
          <a:extLst>
            <a:ext uri="{FF2B5EF4-FFF2-40B4-BE49-F238E27FC236}">
              <a16:creationId xmlns="" xmlns:a16="http://schemas.microsoft.com/office/drawing/2014/main" id="{00000000-0008-0000-0400-000074010000}"/>
            </a:ext>
          </a:extLst>
        </xdr:cNvPr>
        <xdr:cNvCxnSpPr/>
      </xdr:nvCxnSpPr>
      <xdr:spPr>
        <a:xfrm flipV="1">
          <a:off x="3098800" y="127857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a:extLst>
            <a:ext uri="{FF2B5EF4-FFF2-40B4-BE49-F238E27FC236}">
              <a16:creationId xmlns="" xmlns:a16="http://schemas.microsoft.com/office/drawing/2014/main" id="{00000000-0008-0000-0400-000075010000}"/>
            </a:ext>
          </a:extLst>
        </xdr:cNvPr>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38752</xdr:rowOff>
    </xdr:from>
    <xdr:ext cx="736600" cy="259045"/>
    <xdr:sp macro="" textlink="">
      <xdr:nvSpPr>
        <xdr:cNvPr id="374" name="テキスト ボックス 373">
          <a:extLst>
            <a:ext uri="{FF2B5EF4-FFF2-40B4-BE49-F238E27FC236}">
              <a16:creationId xmlns="" xmlns:a16="http://schemas.microsoft.com/office/drawing/2014/main" id="{00000000-0008-0000-0400-000076010000}"/>
            </a:ext>
          </a:extLst>
        </xdr:cNvPr>
        <xdr:cNvSpPr txBox="1"/>
      </xdr:nvSpPr>
      <xdr:spPr>
        <a:xfrm>
          <a:off x="3606800" y="12897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100330</xdr:rowOff>
    </xdr:from>
    <xdr:to>
      <xdr:col>15</xdr:col>
      <xdr:colOff>98425</xdr:colOff>
      <xdr:row>74</xdr:row>
      <xdr:rowOff>109855</xdr:rowOff>
    </xdr:to>
    <xdr:cxnSp macro="">
      <xdr:nvCxnSpPr>
        <xdr:cNvPr id="375" name="直線コネクタ 374">
          <a:extLst>
            <a:ext uri="{FF2B5EF4-FFF2-40B4-BE49-F238E27FC236}">
              <a16:creationId xmlns="" xmlns:a16="http://schemas.microsoft.com/office/drawing/2014/main" id="{00000000-0008-0000-0400-000077010000}"/>
            </a:ext>
          </a:extLst>
        </xdr:cNvPr>
        <xdr:cNvCxnSpPr/>
      </xdr:nvCxnSpPr>
      <xdr:spPr>
        <a:xfrm flipV="1">
          <a:off x="2209800" y="1278763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a:extLst>
            <a:ext uri="{FF2B5EF4-FFF2-40B4-BE49-F238E27FC236}">
              <a16:creationId xmlns="" xmlns:a16="http://schemas.microsoft.com/office/drawing/2014/main" id="{00000000-0008-0000-0400-000078010000}"/>
            </a:ext>
          </a:extLst>
        </xdr:cNvPr>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50182</xdr:rowOff>
    </xdr:from>
    <xdr:ext cx="762000" cy="259045"/>
    <xdr:sp macro="" textlink="">
      <xdr:nvSpPr>
        <xdr:cNvPr id="377" name="テキスト ボックス 376">
          <a:extLst>
            <a:ext uri="{FF2B5EF4-FFF2-40B4-BE49-F238E27FC236}">
              <a16:creationId xmlns="" xmlns:a16="http://schemas.microsoft.com/office/drawing/2014/main" id="{00000000-0008-0000-0400-000079010000}"/>
            </a:ext>
          </a:extLst>
        </xdr:cNvPr>
        <xdr:cNvSpPr txBox="1"/>
      </xdr:nvSpPr>
      <xdr:spPr>
        <a:xfrm>
          <a:off x="2717800" y="1290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109855</xdr:rowOff>
    </xdr:from>
    <xdr:to>
      <xdr:col>11</xdr:col>
      <xdr:colOff>9525</xdr:colOff>
      <xdr:row>74</xdr:row>
      <xdr:rowOff>168910</xdr:rowOff>
    </xdr:to>
    <xdr:cxnSp macro="">
      <xdr:nvCxnSpPr>
        <xdr:cNvPr id="378" name="直線コネクタ 377">
          <a:extLst>
            <a:ext uri="{FF2B5EF4-FFF2-40B4-BE49-F238E27FC236}">
              <a16:creationId xmlns="" xmlns:a16="http://schemas.microsoft.com/office/drawing/2014/main" id="{00000000-0008-0000-0400-00007A010000}"/>
            </a:ext>
          </a:extLst>
        </xdr:cNvPr>
        <xdr:cNvCxnSpPr/>
      </xdr:nvCxnSpPr>
      <xdr:spPr>
        <a:xfrm flipV="1">
          <a:off x="1320800" y="1279715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a:extLst>
            <a:ext uri="{FF2B5EF4-FFF2-40B4-BE49-F238E27FC236}">
              <a16:creationId xmlns="" xmlns:a16="http://schemas.microsoft.com/office/drawing/2014/main" id="{00000000-0008-0000-0400-00007B010000}"/>
            </a:ext>
          </a:extLst>
        </xdr:cNvPr>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52087</xdr:rowOff>
    </xdr:from>
    <xdr:ext cx="762000" cy="259045"/>
    <xdr:sp macro="" textlink="">
      <xdr:nvSpPr>
        <xdr:cNvPr id="380" name="テキスト ボックス 379">
          <a:extLst>
            <a:ext uri="{FF2B5EF4-FFF2-40B4-BE49-F238E27FC236}">
              <a16:creationId xmlns="" xmlns:a16="http://schemas.microsoft.com/office/drawing/2014/main" id="{00000000-0008-0000-0400-00007C010000}"/>
            </a:ext>
          </a:extLst>
        </xdr:cNvPr>
        <xdr:cNvSpPr txBox="1"/>
      </xdr:nvSpPr>
      <xdr:spPr>
        <a:xfrm>
          <a:off x="1828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a:extLst>
            <a:ext uri="{FF2B5EF4-FFF2-40B4-BE49-F238E27FC236}">
              <a16:creationId xmlns="" xmlns:a16="http://schemas.microsoft.com/office/drawing/2014/main" id="{00000000-0008-0000-0400-00007D010000}"/>
            </a:ext>
          </a:extLst>
        </xdr:cNvPr>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52087</xdr:rowOff>
    </xdr:from>
    <xdr:ext cx="762000" cy="259045"/>
    <xdr:sp macro="" textlink="">
      <xdr:nvSpPr>
        <xdr:cNvPr id="382" name="テキスト ボックス 381">
          <a:extLst>
            <a:ext uri="{FF2B5EF4-FFF2-40B4-BE49-F238E27FC236}">
              <a16:creationId xmlns="" xmlns:a16="http://schemas.microsoft.com/office/drawing/2014/main" id="{00000000-0008-0000-0400-00007E010000}"/>
            </a:ext>
          </a:extLst>
        </xdr:cNvPr>
        <xdr:cNvSpPr txBox="1"/>
      </xdr:nvSpPr>
      <xdr:spPr>
        <a:xfrm>
          <a:off x="939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66675</xdr:rowOff>
    </xdr:from>
    <xdr:to>
      <xdr:col>24</xdr:col>
      <xdr:colOff>76200</xdr:colOff>
      <xdr:row>74</xdr:row>
      <xdr:rowOff>168275</xdr:rowOff>
    </xdr:to>
    <xdr:sp macro="" textlink="">
      <xdr:nvSpPr>
        <xdr:cNvPr id="388" name="楕円 387">
          <a:extLst>
            <a:ext uri="{FF2B5EF4-FFF2-40B4-BE49-F238E27FC236}">
              <a16:creationId xmlns="" xmlns:a16="http://schemas.microsoft.com/office/drawing/2014/main" id="{00000000-0008-0000-0400-000084010000}"/>
            </a:ext>
          </a:extLst>
        </xdr:cNvPr>
        <xdr:cNvSpPr/>
      </xdr:nvSpPr>
      <xdr:spPr>
        <a:xfrm>
          <a:off x="4775200" y="1275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146702</xdr:rowOff>
    </xdr:from>
    <xdr:ext cx="762000" cy="259045"/>
    <xdr:sp macro="" textlink="">
      <xdr:nvSpPr>
        <xdr:cNvPr id="389" name="公債費該当値テキスト">
          <a:extLst>
            <a:ext uri="{FF2B5EF4-FFF2-40B4-BE49-F238E27FC236}">
              <a16:creationId xmlns="" xmlns:a16="http://schemas.microsoft.com/office/drawing/2014/main" id="{00000000-0008-0000-0400-000085010000}"/>
            </a:ext>
          </a:extLst>
        </xdr:cNvPr>
        <xdr:cNvSpPr txBox="1"/>
      </xdr:nvSpPr>
      <xdr:spPr>
        <a:xfrm>
          <a:off x="4914900" y="1266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47625</xdr:rowOff>
    </xdr:from>
    <xdr:to>
      <xdr:col>20</xdr:col>
      <xdr:colOff>38100</xdr:colOff>
      <xdr:row>74</xdr:row>
      <xdr:rowOff>149225</xdr:rowOff>
    </xdr:to>
    <xdr:sp macro="" textlink="">
      <xdr:nvSpPr>
        <xdr:cNvPr id="390" name="楕円 389">
          <a:extLst>
            <a:ext uri="{FF2B5EF4-FFF2-40B4-BE49-F238E27FC236}">
              <a16:creationId xmlns="" xmlns:a16="http://schemas.microsoft.com/office/drawing/2014/main" id="{00000000-0008-0000-0400-000086010000}"/>
            </a:ext>
          </a:extLst>
        </xdr:cNvPr>
        <xdr:cNvSpPr/>
      </xdr:nvSpPr>
      <xdr:spPr>
        <a:xfrm>
          <a:off x="3937000" y="1273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159402</xdr:rowOff>
    </xdr:from>
    <xdr:ext cx="736600" cy="259045"/>
    <xdr:sp macro="" textlink="">
      <xdr:nvSpPr>
        <xdr:cNvPr id="391" name="テキスト ボックス 390">
          <a:extLst>
            <a:ext uri="{FF2B5EF4-FFF2-40B4-BE49-F238E27FC236}">
              <a16:creationId xmlns="" xmlns:a16="http://schemas.microsoft.com/office/drawing/2014/main" id="{00000000-0008-0000-0400-000087010000}"/>
            </a:ext>
          </a:extLst>
        </xdr:cNvPr>
        <xdr:cNvSpPr txBox="1"/>
      </xdr:nvSpPr>
      <xdr:spPr>
        <a:xfrm>
          <a:off x="3606800" y="12503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49530</xdr:rowOff>
    </xdr:from>
    <xdr:to>
      <xdr:col>15</xdr:col>
      <xdr:colOff>149225</xdr:colOff>
      <xdr:row>74</xdr:row>
      <xdr:rowOff>151130</xdr:rowOff>
    </xdr:to>
    <xdr:sp macro="" textlink="">
      <xdr:nvSpPr>
        <xdr:cNvPr id="392" name="楕円 391">
          <a:extLst>
            <a:ext uri="{FF2B5EF4-FFF2-40B4-BE49-F238E27FC236}">
              <a16:creationId xmlns="" xmlns:a16="http://schemas.microsoft.com/office/drawing/2014/main" id="{00000000-0008-0000-0400-000088010000}"/>
            </a:ext>
          </a:extLst>
        </xdr:cNvPr>
        <xdr:cNvSpPr/>
      </xdr:nvSpPr>
      <xdr:spPr>
        <a:xfrm>
          <a:off x="3048000" y="127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161307</xdr:rowOff>
    </xdr:from>
    <xdr:ext cx="762000" cy="259045"/>
    <xdr:sp macro="" textlink="">
      <xdr:nvSpPr>
        <xdr:cNvPr id="393" name="テキスト ボックス 392">
          <a:extLst>
            <a:ext uri="{FF2B5EF4-FFF2-40B4-BE49-F238E27FC236}">
              <a16:creationId xmlns="" xmlns:a16="http://schemas.microsoft.com/office/drawing/2014/main" id="{00000000-0008-0000-0400-000089010000}"/>
            </a:ext>
          </a:extLst>
        </xdr:cNvPr>
        <xdr:cNvSpPr txBox="1"/>
      </xdr:nvSpPr>
      <xdr:spPr>
        <a:xfrm>
          <a:off x="2717800" y="1250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59055</xdr:rowOff>
    </xdr:from>
    <xdr:to>
      <xdr:col>11</xdr:col>
      <xdr:colOff>60325</xdr:colOff>
      <xdr:row>74</xdr:row>
      <xdr:rowOff>160655</xdr:rowOff>
    </xdr:to>
    <xdr:sp macro="" textlink="">
      <xdr:nvSpPr>
        <xdr:cNvPr id="394" name="楕円 393">
          <a:extLst>
            <a:ext uri="{FF2B5EF4-FFF2-40B4-BE49-F238E27FC236}">
              <a16:creationId xmlns="" xmlns:a16="http://schemas.microsoft.com/office/drawing/2014/main" id="{00000000-0008-0000-0400-00008A010000}"/>
            </a:ext>
          </a:extLst>
        </xdr:cNvPr>
        <xdr:cNvSpPr/>
      </xdr:nvSpPr>
      <xdr:spPr>
        <a:xfrm>
          <a:off x="2159000" y="127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170832</xdr:rowOff>
    </xdr:from>
    <xdr:ext cx="762000" cy="259045"/>
    <xdr:sp macro="" textlink="">
      <xdr:nvSpPr>
        <xdr:cNvPr id="395" name="テキスト ボックス 394">
          <a:extLst>
            <a:ext uri="{FF2B5EF4-FFF2-40B4-BE49-F238E27FC236}">
              <a16:creationId xmlns="" xmlns:a16="http://schemas.microsoft.com/office/drawing/2014/main" id="{00000000-0008-0000-0400-00008B010000}"/>
            </a:ext>
          </a:extLst>
        </xdr:cNvPr>
        <xdr:cNvSpPr txBox="1"/>
      </xdr:nvSpPr>
      <xdr:spPr>
        <a:xfrm>
          <a:off x="1828800" y="1251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118110</xdr:rowOff>
    </xdr:from>
    <xdr:to>
      <xdr:col>6</xdr:col>
      <xdr:colOff>171450</xdr:colOff>
      <xdr:row>75</xdr:row>
      <xdr:rowOff>48260</xdr:rowOff>
    </xdr:to>
    <xdr:sp macro="" textlink="">
      <xdr:nvSpPr>
        <xdr:cNvPr id="396" name="楕円 395">
          <a:extLst>
            <a:ext uri="{FF2B5EF4-FFF2-40B4-BE49-F238E27FC236}">
              <a16:creationId xmlns="" xmlns:a16="http://schemas.microsoft.com/office/drawing/2014/main" id="{00000000-0008-0000-0400-00008C010000}"/>
            </a:ext>
          </a:extLst>
        </xdr:cNvPr>
        <xdr:cNvSpPr/>
      </xdr:nvSpPr>
      <xdr:spPr>
        <a:xfrm>
          <a:off x="12700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58437</xdr:rowOff>
    </xdr:from>
    <xdr:ext cx="762000" cy="259045"/>
    <xdr:sp macro="" textlink="">
      <xdr:nvSpPr>
        <xdr:cNvPr id="397" name="テキスト ボックス 396">
          <a:extLst>
            <a:ext uri="{FF2B5EF4-FFF2-40B4-BE49-F238E27FC236}">
              <a16:creationId xmlns="" xmlns:a16="http://schemas.microsoft.com/office/drawing/2014/main" id="{00000000-0008-0000-0400-00008D010000}"/>
            </a:ext>
          </a:extLst>
        </xdr:cNvPr>
        <xdr:cNvSpPr txBox="1"/>
      </xdr:nvSpPr>
      <xdr:spPr>
        <a:xfrm>
          <a:off x="939800" y="1257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前年度と比較すると物件費</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扶助費</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人件費</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ポイント）等により、前年度と比較し</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した。類似団体と比較しても▲</a:t>
          </a: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ポイント下回っているため、これを維持できるよう全ての業務において優先順位を厳しく点検し、経費節減に努め、健全な財政運用に努める。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a:extLst>
            <a:ext uri="{FF2B5EF4-FFF2-40B4-BE49-F238E27FC236}">
              <a16:creationId xmlns="" xmlns:a16="http://schemas.microsoft.com/office/drawing/2014/main" id="{00000000-0008-0000-0400-0000A7010000}"/>
            </a:ext>
          </a:extLst>
        </xdr:cNvPr>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a:extLst>
            <a:ext uri="{FF2B5EF4-FFF2-40B4-BE49-F238E27FC236}">
              <a16:creationId xmlns="" xmlns:a16="http://schemas.microsoft.com/office/drawing/2014/main" id="{00000000-0008-0000-0400-0000A8010000}"/>
            </a:ext>
          </a:extLst>
        </xdr:cNvPr>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a:extLst>
            <a:ext uri="{FF2B5EF4-FFF2-40B4-BE49-F238E27FC236}">
              <a16:creationId xmlns="" xmlns:a16="http://schemas.microsoft.com/office/drawing/2014/main" id="{00000000-0008-0000-0400-0000A9010000}"/>
            </a:ext>
          </a:extLst>
        </xdr:cNvPr>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a:extLst>
            <a:ext uri="{FF2B5EF4-FFF2-40B4-BE49-F238E27FC236}">
              <a16:creationId xmlns="" xmlns:a16="http://schemas.microsoft.com/office/drawing/2014/main" id="{00000000-0008-0000-0400-0000AA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a:extLst>
            <a:ext uri="{FF2B5EF4-FFF2-40B4-BE49-F238E27FC236}">
              <a16:creationId xmlns="" xmlns:a16="http://schemas.microsoft.com/office/drawing/2014/main" id="{00000000-0008-0000-0400-0000AB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117856</xdr:rowOff>
    </xdr:from>
    <xdr:to>
      <xdr:col>82</xdr:col>
      <xdr:colOff>107950</xdr:colOff>
      <xdr:row>75</xdr:row>
      <xdr:rowOff>51562</xdr:rowOff>
    </xdr:to>
    <xdr:cxnSp macro="">
      <xdr:nvCxnSpPr>
        <xdr:cNvPr id="428" name="直線コネクタ 427">
          <a:extLst>
            <a:ext uri="{FF2B5EF4-FFF2-40B4-BE49-F238E27FC236}">
              <a16:creationId xmlns="" xmlns:a16="http://schemas.microsoft.com/office/drawing/2014/main" id="{00000000-0008-0000-0400-0000AC010000}"/>
            </a:ext>
          </a:extLst>
        </xdr:cNvPr>
        <xdr:cNvCxnSpPr/>
      </xdr:nvCxnSpPr>
      <xdr:spPr>
        <a:xfrm>
          <a:off x="15671800" y="12805156"/>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57421</xdr:rowOff>
    </xdr:from>
    <xdr:ext cx="762000" cy="259045"/>
    <xdr:sp macro="" textlink="">
      <xdr:nvSpPr>
        <xdr:cNvPr id="429" name="公債費以外平均値テキスト">
          <a:extLst>
            <a:ext uri="{FF2B5EF4-FFF2-40B4-BE49-F238E27FC236}">
              <a16:creationId xmlns="" xmlns:a16="http://schemas.microsoft.com/office/drawing/2014/main" id="{00000000-0008-0000-0400-0000AD010000}"/>
            </a:ext>
          </a:extLst>
        </xdr:cNvPr>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a:extLst>
            <a:ext uri="{FF2B5EF4-FFF2-40B4-BE49-F238E27FC236}">
              <a16:creationId xmlns="" xmlns:a16="http://schemas.microsoft.com/office/drawing/2014/main" id="{00000000-0008-0000-0400-0000AE010000}"/>
            </a:ext>
          </a:extLst>
        </xdr:cNvPr>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117856</xdr:rowOff>
    </xdr:from>
    <xdr:to>
      <xdr:col>78</xdr:col>
      <xdr:colOff>69850</xdr:colOff>
      <xdr:row>77</xdr:row>
      <xdr:rowOff>19558</xdr:rowOff>
    </xdr:to>
    <xdr:cxnSp macro="">
      <xdr:nvCxnSpPr>
        <xdr:cNvPr id="431" name="直線コネクタ 430">
          <a:extLst>
            <a:ext uri="{FF2B5EF4-FFF2-40B4-BE49-F238E27FC236}">
              <a16:creationId xmlns="" xmlns:a16="http://schemas.microsoft.com/office/drawing/2014/main" id="{00000000-0008-0000-0400-0000AF010000}"/>
            </a:ext>
          </a:extLst>
        </xdr:cNvPr>
        <xdr:cNvCxnSpPr/>
      </xdr:nvCxnSpPr>
      <xdr:spPr>
        <a:xfrm flipV="1">
          <a:off x="14782800" y="12805156"/>
          <a:ext cx="889000" cy="41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a:extLst>
            <a:ext uri="{FF2B5EF4-FFF2-40B4-BE49-F238E27FC236}">
              <a16:creationId xmlns="" xmlns:a16="http://schemas.microsoft.com/office/drawing/2014/main" id="{00000000-0008-0000-0400-0000B0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33" name="テキスト ボックス 432">
          <a:extLst>
            <a:ext uri="{FF2B5EF4-FFF2-40B4-BE49-F238E27FC236}">
              <a16:creationId xmlns="" xmlns:a16="http://schemas.microsoft.com/office/drawing/2014/main" id="{00000000-0008-0000-0400-0000B1010000}"/>
            </a:ext>
          </a:extLst>
        </xdr:cNvPr>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19558</xdr:rowOff>
    </xdr:from>
    <xdr:to>
      <xdr:col>73</xdr:col>
      <xdr:colOff>180975</xdr:colOff>
      <xdr:row>77</xdr:row>
      <xdr:rowOff>143002</xdr:rowOff>
    </xdr:to>
    <xdr:cxnSp macro="">
      <xdr:nvCxnSpPr>
        <xdr:cNvPr id="434" name="直線コネクタ 433">
          <a:extLst>
            <a:ext uri="{FF2B5EF4-FFF2-40B4-BE49-F238E27FC236}">
              <a16:creationId xmlns="" xmlns:a16="http://schemas.microsoft.com/office/drawing/2014/main" id="{00000000-0008-0000-0400-0000B2010000}"/>
            </a:ext>
          </a:extLst>
        </xdr:cNvPr>
        <xdr:cNvCxnSpPr/>
      </xdr:nvCxnSpPr>
      <xdr:spPr>
        <a:xfrm flipV="1">
          <a:off x="13893800" y="1322120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a:extLst>
            <a:ext uri="{FF2B5EF4-FFF2-40B4-BE49-F238E27FC236}">
              <a16:creationId xmlns="" xmlns:a16="http://schemas.microsoft.com/office/drawing/2014/main" id="{00000000-0008-0000-0400-0000B3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6" name="テキスト ボックス 435">
          <a:extLst>
            <a:ext uri="{FF2B5EF4-FFF2-40B4-BE49-F238E27FC236}">
              <a16:creationId xmlns="" xmlns:a16="http://schemas.microsoft.com/office/drawing/2014/main" id="{00000000-0008-0000-0400-0000B4010000}"/>
            </a:ext>
          </a:extLst>
        </xdr:cNvPr>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143002</xdr:rowOff>
    </xdr:from>
    <xdr:to>
      <xdr:col>69</xdr:col>
      <xdr:colOff>92075</xdr:colOff>
      <xdr:row>78</xdr:row>
      <xdr:rowOff>122428</xdr:rowOff>
    </xdr:to>
    <xdr:cxnSp macro="">
      <xdr:nvCxnSpPr>
        <xdr:cNvPr id="437" name="直線コネクタ 436">
          <a:extLst>
            <a:ext uri="{FF2B5EF4-FFF2-40B4-BE49-F238E27FC236}">
              <a16:creationId xmlns="" xmlns:a16="http://schemas.microsoft.com/office/drawing/2014/main" id="{00000000-0008-0000-0400-0000B5010000}"/>
            </a:ext>
          </a:extLst>
        </xdr:cNvPr>
        <xdr:cNvCxnSpPr/>
      </xdr:nvCxnSpPr>
      <xdr:spPr>
        <a:xfrm flipV="1">
          <a:off x="13004800" y="13344652"/>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a:extLst>
            <a:ext uri="{FF2B5EF4-FFF2-40B4-BE49-F238E27FC236}">
              <a16:creationId xmlns="" xmlns:a16="http://schemas.microsoft.com/office/drawing/2014/main" id="{00000000-0008-0000-0400-0000B6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9" name="テキスト ボックス 438">
          <a:extLst>
            <a:ext uri="{FF2B5EF4-FFF2-40B4-BE49-F238E27FC236}">
              <a16:creationId xmlns="" xmlns:a16="http://schemas.microsoft.com/office/drawing/2014/main" id="{00000000-0008-0000-0400-0000B7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a:extLst>
            <a:ext uri="{FF2B5EF4-FFF2-40B4-BE49-F238E27FC236}">
              <a16:creationId xmlns="" xmlns:a16="http://schemas.microsoft.com/office/drawing/2014/main" id="{00000000-0008-0000-0400-0000B8010000}"/>
            </a:ext>
          </a:extLst>
        </xdr:cNvPr>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41" name="テキスト ボックス 440">
          <a:extLst>
            <a:ext uri="{FF2B5EF4-FFF2-40B4-BE49-F238E27FC236}">
              <a16:creationId xmlns="" xmlns:a16="http://schemas.microsoft.com/office/drawing/2014/main" id="{00000000-0008-0000-0400-0000B9010000}"/>
            </a:ext>
          </a:extLst>
        </xdr:cNvPr>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762</xdr:rowOff>
    </xdr:from>
    <xdr:to>
      <xdr:col>82</xdr:col>
      <xdr:colOff>158750</xdr:colOff>
      <xdr:row>75</xdr:row>
      <xdr:rowOff>102362</xdr:rowOff>
    </xdr:to>
    <xdr:sp macro="" textlink="">
      <xdr:nvSpPr>
        <xdr:cNvPr id="447" name="楕円 446">
          <a:extLst>
            <a:ext uri="{FF2B5EF4-FFF2-40B4-BE49-F238E27FC236}">
              <a16:creationId xmlns="" xmlns:a16="http://schemas.microsoft.com/office/drawing/2014/main" id="{00000000-0008-0000-0400-0000BF010000}"/>
            </a:ext>
          </a:extLst>
        </xdr:cNvPr>
        <xdr:cNvSpPr/>
      </xdr:nvSpPr>
      <xdr:spPr>
        <a:xfrm>
          <a:off x="164592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17289</xdr:rowOff>
    </xdr:from>
    <xdr:ext cx="762000" cy="259045"/>
    <xdr:sp macro="" textlink="">
      <xdr:nvSpPr>
        <xdr:cNvPr id="448" name="公債費以外該当値テキスト">
          <a:extLst>
            <a:ext uri="{FF2B5EF4-FFF2-40B4-BE49-F238E27FC236}">
              <a16:creationId xmlns="" xmlns:a16="http://schemas.microsoft.com/office/drawing/2014/main" id="{00000000-0008-0000-0400-0000C0010000}"/>
            </a:ext>
          </a:extLst>
        </xdr:cNvPr>
        <xdr:cNvSpPr txBox="1"/>
      </xdr:nvSpPr>
      <xdr:spPr>
        <a:xfrm>
          <a:off x="16598900" y="1270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67056</xdr:rowOff>
    </xdr:from>
    <xdr:to>
      <xdr:col>78</xdr:col>
      <xdr:colOff>120650</xdr:colOff>
      <xdr:row>74</xdr:row>
      <xdr:rowOff>168656</xdr:rowOff>
    </xdr:to>
    <xdr:sp macro="" textlink="">
      <xdr:nvSpPr>
        <xdr:cNvPr id="449" name="楕円 448">
          <a:extLst>
            <a:ext uri="{FF2B5EF4-FFF2-40B4-BE49-F238E27FC236}">
              <a16:creationId xmlns="" xmlns:a16="http://schemas.microsoft.com/office/drawing/2014/main" id="{00000000-0008-0000-0400-0000C1010000}"/>
            </a:ext>
          </a:extLst>
        </xdr:cNvPr>
        <xdr:cNvSpPr/>
      </xdr:nvSpPr>
      <xdr:spPr>
        <a:xfrm>
          <a:off x="15621000" y="127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7383</xdr:rowOff>
    </xdr:from>
    <xdr:ext cx="736600" cy="259045"/>
    <xdr:sp macro="" textlink="">
      <xdr:nvSpPr>
        <xdr:cNvPr id="450" name="テキスト ボックス 449">
          <a:extLst>
            <a:ext uri="{FF2B5EF4-FFF2-40B4-BE49-F238E27FC236}">
              <a16:creationId xmlns="" xmlns:a16="http://schemas.microsoft.com/office/drawing/2014/main" id="{00000000-0008-0000-0400-0000C2010000}"/>
            </a:ext>
          </a:extLst>
        </xdr:cNvPr>
        <xdr:cNvSpPr txBox="1"/>
      </xdr:nvSpPr>
      <xdr:spPr>
        <a:xfrm>
          <a:off x="15290800" y="12523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140208</xdr:rowOff>
    </xdr:from>
    <xdr:to>
      <xdr:col>74</xdr:col>
      <xdr:colOff>31750</xdr:colOff>
      <xdr:row>77</xdr:row>
      <xdr:rowOff>70358</xdr:rowOff>
    </xdr:to>
    <xdr:sp macro="" textlink="">
      <xdr:nvSpPr>
        <xdr:cNvPr id="451" name="楕円 450">
          <a:extLst>
            <a:ext uri="{FF2B5EF4-FFF2-40B4-BE49-F238E27FC236}">
              <a16:creationId xmlns="" xmlns:a16="http://schemas.microsoft.com/office/drawing/2014/main" id="{00000000-0008-0000-0400-0000C3010000}"/>
            </a:ext>
          </a:extLst>
        </xdr:cNvPr>
        <xdr:cNvSpPr/>
      </xdr:nvSpPr>
      <xdr:spPr>
        <a:xfrm>
          <a:off x="14732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55135</xdr:rowOff>
    </xdr:from>
    <xdr:ext cx="762000" cy="259045"/>
    <xdr:sp macro="" textlink="">
      <xdr:nvSpPr>
        <xdr:cNvPr id="452" name="テキスト ボックス 451">
          <a:extLst>
            <a:ext uri="{FF2B5EF4-FFF2-40B4-BE49-F238E27FC236}">
              <a16:creationId xmlns="" xmlns:a16="http://schemas.microsoft.com/office/drawing/2014/main" id="{00000000-0008-0000-0400-0000C4010000}"/>
            </a:ext>
          </a:extLst>
        </xdr:cNvPr>
        <xdr:cNvSpPr txBox="1"/>
      </xdr:nvSpPr>
      <xdr:spPr>
        <a:xfrm>
          <a:off x="14401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92202</xdr:rowOff>
    </xdr:from>
    <xdr:to>
      <xdr:col>69</xdr:col>
      <xdr:colOff>142875</xdr:colOff>
      <xdr:row>78</xdr:row>
      <xdr:rowOff>22352</xdr:rowOff>
    </xdr:to>
    <xdr:sp macro="" textlink="">
      <xdr:nvSpPr>
        <xdr:cNvPr id="453" name="楕円 452">
          <a:extLst>
            <a:ext uri="{FF2B5EF4-FFF2-40B4-BE49-F238E27FC236}">
              <a16:creationId xmlns="" xmlns:a16="http://schemas.microsoft.com/office/drawing/2014/main" id="{00000000-0008-0000-0400-0000C5010000}"/>
            </a:ext>
          </a:extLst>
        </xdr:cNvPr>
        <xdr:cNvSpPr/>
      </xdr:nvSpPr>
      <xdr:spPr>
        <a:xfrm>
          <a:off x="13843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7129</xdr:rowOff>
    </xdr:from>
    <xdr:ext cx="762000" cy="259045"/>
    <xdr:sp macro="" textlink="">
      <xdr:nvSpPr>
        <xdr:cNvPr id="454" name="テキスト ボックス 453">
          <a:extLst>
            <a:ext uri="{FF2B5EF4-FFF2-40B4-BE49-F238E27FC236}">
              <a16:creationId xmlns="" xmlns:a16="http://schemas.microsoft.com/office/drawing/2014/main" id="{00000000-0008-0000-0400-0000C6010000}"/>
            </a:ext>
          </a:extLst>
        </xdr:cNvPr>
        <xdr:cNvSpPr txBox="1"/>
      </xdr:nvSpPr>
      <xdr:spPr>
        <a:xfrm>
          <a:off x="13512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71628</xdr:rowOff>
    </xdr:from>
    <xdr:to>
      <xdr:col>65</xdr:col>
      <xdr:colOff>53975</xdr:colOff>
      <xdr:row>79</xdr:row>
      <xdr:rowOff>1778</xdr:rowOff>
    </xdr:to>
    <xdr:sp macro="" textlink="">
      <xdr:nvSpPr>
        <xdr:cNvPr id="455" name="楕円 454">
          <a:extLst>
            <a:ext uri="{FF2B5EF4-FFF2-40B4-BE49-F238E27FC236}">
              <a16:creationId xmlns="" xmlns:a16="http://schemas.microsoft.com/office/drawing/2014/main" id="{00000000-0008-0000-0400-0000C7010000}"/>
            </a:ext>
          </a:extLst>
        </xdr:cNvPr>
        <xdr:cNvSpPr/>
      </xdr:nvSpPr>
      <xdr:spPr>
        <a:xfrm>
          <a:off x="12954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158005</xdr:rowOff>
    </xdr:from>
    <xdr:ext cx="762000" cy="259045"/>
    <xdr:sp macro="" textlink="">
      <xdr:nvSpPr>
        <xdr:cNvPr id="456" name="テキスト ボックス 455">
          <a:extLst>
            <a:ext uri="{FF2B5EF4-FFF2-40B4-BE49-F238E27FC236}">
              <a16:creationId xmlns="" xmlns:a16="http://schemas.microsoft.com/office/drawing/2014/main" id="{00000000-0008-0000-0400-0000C8010000}"/>
            </a:ext>
          </a:extLst>
        </xdr:cNvPr>
        <xdr:cNvSpPr txBox="1"/>
      </xdr:nvSpPr>
      <xdr:spPr>
        <a:xfrm>
          <a:off x="12623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福岡県うきは市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a:extLst>
            <a:ext uri="{FF2B5EF4-FFF2-40B4-BE49-F238E27FC236}">
              <a16:creationId xmlns="" xmlns:a16="http://schemas.microsoft.com/office/drawing/2014/main" id="{00000000-0008-0000-0500-000030000000}"/>
            </a:ext>
          </a:extLst>
        </xdr:cNvPr>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a:extLst>
            <a:ext uri="{FF2B5EF4-FFF2-40B4-BE49-F238E27FC236}">
              <a16:creationId xmlns="" xmlns:a16="http://schemas.microsoft.com/office/drawing/2014/main" id="{00000000-0008-0000-0500-000032000000}"/>
            </a:ext>
          </a:extLst>
        </xdr:cNvPr>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a:extLst>
            <a:ext uri="{FF2B5EF4-FFF2-40B4-BE49-F238E27FC236}">
              <a16:creationId xmlns="" xmlns:a16="http://schemas.microsoft.com/office/drawing/2014/main" id="{00000000-0008-0000-0500-000033000000}"/>
            </a:ext>
          </a:extLst>
        </xdr:cNvPr>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127501</xdr:rowOff>
    </xdr:from>
    <xdr:to>
      <xdr:col>29</xdr:col>
      <xdr:colOff>127000</xdr:colOff>
      <xdr:row>18</xdr:row>
      <xdr:rowOff>138049</xdr:rowOff>
    </xdr:to>
    <xdr:cxnSp macro="">
      <xdr:nvCxnSpPr>
        <xdr:cNvPr id="52" name="直線コネクタ 51">
          <a:extLst>
            <a:ext uri="{FF2B5EF4-FFF2-40B4-BE49-F238E27FC236}">
              <a16:creationId xmlns="" xmlns:a16="http://schemas.microsoft.com/office/drawing/2014/main" id="{00000000-0008-0000-0500-000034000000}"/>
            </a:ext>
          </a:extLst>
        </xdr:cNvPr>
        <xdr:cNvCxnSpPr/>
      </xdr:nvCxnSpPr>
      <xdr:spPr bwMode="auto">
        <a:xfrm flipV="1">
          <a:off x="5003800" y="3261226"/>
          <a:ext cx="647700" cy="10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9560</xdr:rowOff>
    </xdr:from>
    <xdr:ext cx="762000" cy="259045"/>
    <xdr:sp macro="" textlink="">
      <xdr:nvSpPr>
        <xdr:cNvPr id="53" name="人口1人当たり決算額の推移平均値テキスト130">
          <a:extLst>
            <a:ext uri="{FF2B5EF4-FFF2-40B4-BE49-F238E27FC236}">
              <a16:creationId xmlns="" xmlns:a16="http://schemas.microsoft.com/office/drawing/2014/main" id="{00000000-0008-0000-0500-000035000000}"/>
            </a:ext>
          </a:extLst>
        </xdr:cNvPr>
        <xdr:cNvSpPr txBox="1"/>
      </xdr:nvSpPr>
      <xdr:spPr>
        <a:xfrm>
          <a:off x="5740400" y="2800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a:extLst>
            <a:ext uri="{FF2B5EF4-FFF2-40B4-BE49-F238E27FC236}">
              <a16:creationId xmlns="" xmlns:a16="http://schemas.microsoft.com/office/drawing/2014/main" id="{00000000-0008-0000-0500-000036000000}"/>
            </a:ext>
          </a:extLst>
        </xdr:cNvPr>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138049</xdr:rowOff>
    </xdr:from>
    <xdr:to>
      <xdr:col>26</xdr:col>
      <xdr:colOff>50800</xdr:colOff>
      <xdr:row>19</xdr:row>
      <xdr:rowOff>23009</xdr:rowOff>
    </xdr:to>
    <xdr:cxnSp macro="">
      <xdr:nvCxnSpPr>
        <xdr:cNvPr id="55" name="直線コネクタ 54">
          <a:extLst>
            <a:ext uri="{FF2B5EF4-FFF2-40B4-BE49-F238E27FC236}">
              <a16:creationId xmlns="" xmlns:a16="http://schemas.microsoft.com/office/drawing/2014/main" id="{00000000-0008-0000-0500-000037000000}"/>
            </a:ext>
          </a:extLst>
        </xdr:cNvPr>
        <xdr:cNvCxnSpPr/>
      </xdr:nvCxnSpPr>
      <xdr:spPr bwMode="auto">
        <a:xfrm flipV="1">
          <a:off x="4305300" y="3271774"/>
          <a:ext cx="698500" cy="56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a:extLst>
            <a:ext uri="{FF2B5EF4-FFF2-40B4-BE49-F238E27FC236}">
              <a16:creationId xmlns="" xmlns:a16="http://schemas.microsoft.com/office/drawing/2014/main" id="{00000000-0008-0000-0500-000038000000}"/>
            </a:ext>
          </a:extLst>
        </xdr:cNvPr>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116469</xdr:rowOff>
    </xdr:from>
    <xdr:ext cx="736600" cy="259045"/>
    <xdr:sp macro="" textlink="">
      <xdr:nvSpPr>
        <xdr:cNvPr id="57" name="テキスト ボックス 56">
          <a:extLst>
            <a:ext uri="{FF2B5EF4-FFF2-40B4-BE49-F238E27FC236}">
              <a16:creationId xmlns="" xmlns:a16="http://schemas.microsoft.com/office/drawing/2014/main" id="{00000000-0008-0000-0500-000039000000}"/>
            </a:ext>
          </a:extLst>
        </xdr:cNvPr>
        <xdr:cNvSpPr txBox="1"/>
      </xdr:nvSpPr>
      <xdr:spPr>
        <a:xfrm>
          <a:off x="4622800" y="2735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23009</xdr:rowOff>
    </xdr:from>
    <xdr:to>
      <xdr:col>22</xdr:col>
      <xdr:colOff>114300</xdr:colOff>
      <xdr:row>19</xdr:row>
      <xdr:rowOff>72343</xdr:rowOff>
    </xdr:to>
    <xdr:cxnSp macro="">
      <xdr:nvCxnSpPr>
        <xdr:cNvPr id="58" name="直線コネクタ 57">
          <a:extLst>
            <a:ext uri="{FF2B5EF4-FFF2-40B4-BE49-F238E27FC236}">
              <a16:creationId xmlns="" xmlns:a16="http://schemas.microsoft.com/office/drawing/2014/main" id="{00000000-0008-0000-0500-00003A000000}"/>
            </a:ext>
          </a:extLst>
        </xdr:cNvPr>
        <xdr:cNvCxnSpPr/>
      </xdr:nvCxnSpPr>
      <xdr:spPr bwMode="auto">
        <a:xfrm flipV="1">
          <a:off x="3606800" y="3328184"/>
          <a:ext cx="698500" cy="49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a:extLst>
            <a:ext uri="{FF2B5EF4-FFF2-40B4-BE49-F238E27FC236}">
              <a16:creationId xmlns="" xmlns:a16="http://schemas.microsoft.com/office/drawing/2014/main" id="{00000000-0008-0000-0500-00003B000000}"/>
            </a:ext>
          </a:extLst>
        </xdr:cNvPr>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161710</xdr:rowOff>
    </xdr:from>
    <xdr:ext cx="762000" cy="259045"/>
    <xdr:sp macro="" textlink="">
      <xdr:nvSpPr>
        <xdr:cNvPr id="60" name="テキスト ボックス 59">
          <a:extLst>
            <a:ext uri="{FF2B5EF4-FFF2-40B4-BE49-F238E27FC236}">
              <a16:creationId xmlns="" xmlns:a16="http://schemas.microsoft.com/office/drawing/2014/main" id="{00000000-0008-0000-0500-00003C000000}"/>
            </a:ext>
          </a:extLst>
        </xdr:cNvPr>
        <xdr:cNvSpPr txBox="1"/>
      </xdr:nvSpPr>
      <xdr:spPr>
        <a:xfrm>
          <a:off x="3924300" y="278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68435</xdr:rowOff>
    </xdr:from>
    <xdr:to>
      <xdr:col>18</xdr:col>
      <xdr:colOff>177800</xdr:colOff>
      <xdr:row>19</xdr:row>
      <xdr:rowOff>72343</xdr:rowOff>
    </xdr:to>
    <xdr:cxnSp macro="">
      <xdr:nvCxnSpPr>
        <xdr:cNvPr id="61" name="直線コネクタ 60">
          <a:extLst>
            <a:ext uri="{FF2B5EF4-FFF2-40B4-BE49-F238E27FC236}">
              <a16:creationId xmlns="" xmlns:a16="http://schemas.microsoft.com/office/drawing/2014/main" id="{00000000-0008-0000-0500-00003D000000}"/>
            </a:ext>
          </a:extLst>
        </xdr:cNvPr>
        <xdr:cNvCxnSpPr/>
      </xdr:nvCxnSpPr>
      <xdr:spPr bwMode="auto">
        <a:xfrm>
          <a:off x="2908300" y="3373610"/>
          <a:ext cx="698500" cy="3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a:extLst>
            <a:ext uri="{FF2B5EF4-FFF2-40B4-BE49-F238E27FC236}">
              <a16:creationId xmlns="" xmlns:a16="http://schemas.microsoft.com/office/drawing/2014/main" id="{00000000-0008-0000-0500-00003E000000}"/>
            </a:ext>
          </a:extLst>
        </xdr:cNvPr>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22547</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3225800" y="281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a:extLst>
            <a:ext uri="{FF2B5EF4-FFF2-40B4-BE49-F238E27FC236}">
              <a16:creationId xmlns="" xmlns:a16="http://schemas.microsoft.com/office/drawing/2014/main" id="{00000000-0008-0000-0500-000040000000}"/>
            </a:ext>
          </a:extLst>
        </xdr:cNvPr>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40051</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2527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76701</xdr:rowOff>
    </xdr:from>
    <xdr:to>
      <xdr:col>29</xdr:col>
      <xdr:colOff>177800</xdr:colOff>
      <xdr:row>19</xdr:row>
      <xdr:rowOff>6851</xdr:rowOff>
    </xdr:to>
    <xdr:sp macro="" textlink="">
      <xdr:nvSpPr>
        <xdr:cNvPr id="71" name="楕円 70">
          <a:extLst>
            <a:ext uri="{FF2B5EF4-FFF2-40B4-BE49-F238E27FC236}">
              <a16:creationId xmlns="" xmlns:a16="http://schemas.microsoft.com/office/drawing/2014/main" id="{00000000-0008-0000-0500-000047000000}"/>
            </a:ext>
          </a:extLst>
        </xdr:cNvPr>
        <xdr:cNvSpPr/>
      </xdr:nvSpPr>
      <xdr:spPr bwMode="auto">
        <a:xfrm>
          <a:off x="5600700" y="3210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48778</xdr:rowOff>
    </xdr:from>
    <xdr:ext cx="762000" cy="259045"/>
    <xdr:sp macro="" textlink="">
      <xdr:nvSpPr>
        <xdr:cNvPr id="72" name="人口1人当たり決算額の推移該当値テキスト130">
          <a:extLst>
            <a:ext uri="{FF2B5EF4-FFF2-40B4-BE49-F238E27FC236}">
              <a16:creationId xmlns="" xmlns:a16="http://schemas.microsoft.com/office/drawing/2014/main" id="{00000000-0008-0000-0500-000048000000}"/>
            </a:ext>
          </a:extLst>
        </xdr:cNvPr>
        <xdr:cNvSpPr txBox="1"/>
      </xdr:nvSpPr>
      <xdr:spPr>
        <a:xfrm>
          <a:off x="5740400" y="318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87249</xdr:rowOff>
    </xdr:from>
    <xdr:to>
      <xdr:col>26</xdr:col>
      <xdr:colOff>101600</xdr:colOff>
      <xdr:row>19</xdr:row>
      <xdr:rowOff>17399</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4953000" y="3220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2176</xdr:rowOff>
    </xdr:from>
    <xdr:ext cx="7366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4622800" y="3307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143659</xdr:rowOff>
    </xdr:from>
    <xdr:to>
      <xdr:col>22</xdr:col>
      <xdr:colOff>165100</xdr:colOff>
      <xdr:row>19</xdr:row>
      <xdr:rowOff>73809</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4254500" y="3277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58586</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3924300" y="336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21543</xdr:rowOff>
    </xdr:from>
    <xdr:to>
      <xdr:col>19</xdr:col>
      <xdr:colOff>38100</xdr:colOff>
      <xdr:row>19</xdr:row>
      <xdr:rowOff>123143</xdr:rowOff>
    </xdr:to>
    <xdr:sp macro="" textlink="">
      <xdr:nvSpPr>
        <xdr:cNvPr id="77" name="楕円 76">
          <a:extLst>
            <a:ext uri="{FF2B5EF4-FFF2-40B4-BE49-F238E27FC236}">
              <a16:creationId xmlns="" xmlns:a16="http://schemas.microsoft.com/office/drawing/2014/main" id="{00000000-0008-0000-0500-00004D000000}"/>
            </a:ext>
          </a:extLst>
        </xdr:cNvPr>
        <xdr:cNvSpPr/>
      </xdr:nvSpPr>
      <xdr:spPr bwMode="auto">
        <a:xfrm>
          <a:off x="3556000" y="3326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107920</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3225800" y="3413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17635</xdr:rowOff>
    </xdr:from>
    <xdr:to>
      <xdr:col>15</xdr:col>
      <xdr:colOff>101600</xdr:colOff>
      <xdr:row>19</xdr:row>
      <xdr:rowOff>119235</xdr:rowOff>
    </xdr:to>
    <xdr:sp macro="" textlink="">
      <xdr:nvSpPr>
        <xdr:cNvPr id="79" name="楕円 78">
          <a:extLst>
            <a:ext uri="{FF2B5EF4-FFF2-40B4-BE49-F238E27FC236}">
              <a16:creationId xmlns="" xmlns:a16="http://schemas.microsoft.com/office/drawing/2014/main" id="{00000000-0008-0000-0500-00004F000000}"/>
            </a:ext>
          </a:extLst>
        </xdr:cNvPr>
        <xdr:cNvSpPr/>
      </xdr:nvSpPr>
      <xdr:spPr bwMode="auto">
        <a:xfrm>
          <a:off x="2857500" y="3322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104012</xdr:rowOff>
    </xdr:from>
    <xdr:ext cx="762000" cy="259045"/>
    <xdr:sp macro="" textlink="">
      <xdr:nvSpPr>
        <xdr:cNvPr id="80" name="テキスト ボックス 79">
          <a:extLst>
            <a:ext uri="{FF2B5EF4-FFF2-40B4-BE49-F238E27FC236}">
              <a16:creationId xmlns="" xmlns:a16="http://schemas.microsoft.com/office/drawing/2014/main" id="{00000000-0008-0000-0500-000050000000}"/>
            </a:ext>
          </a:extLst>
        </xdr:cNvPr>
        <xdr:cNvSpPr txBox="1"/>
      </xdr:nvSpPr>
      <xdr:spPr>
        <a:xfrm>
          <a:off x="2527300" y="3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a:extLst>
            <a:ext uri="{FF2B5EF4-FFF2-40B4-BE49-F238E27FC236}">
              <a16:creationId xmlns="" xmlns:a16="http://schemas.microsoft.com/office/drawing/2014/main" id="{00000000-0008-0000-0500-00006D000000}"/>
            </a:ext>
          </a:extLst>
        </xdr:cNvPr>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a:extLst>
            <a:ext uri="{FF2B5EF4-FFF2-40B4-BE49-F238E27FC236}">
              <a16:creationId xmlns="" xmlns:a16="http://schemas.microsoft.com/office/drawing/2014/main" id="{00000000-0008-0000-0500-00006E000000}"/>
            </a:ext>
          </a:extLst>
        </xdr:cNvPr>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a:extLst>
            <a:ext uri="{FF2B5EF4-FFF2-40B4-BE49-F238E27FC236}">
              <a16:creationId xmlns="" xmlns:a16="http://schemas.microsoft.com/office/drawing/2014/main" id="{00000000-0008-0000-0500-00006F000000}"/>
            </a:ext>
          </a:extLst>
        </xdr:cNvPr>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a:extLst>
            <a:ext uri="{FF2B5EF4-FFF2-40B4-BE49-F238E27FC236}">
              <a16:creationId xmlns="" xmlns:a16="http://schemas.microsoft.com/office/drawing/2014/main" id="{00000000-0008-0000-0500-000070000000}"/>
            </a:ext>
          </a:extLst>
        </xdr:cNvPr>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a:extLst>
            <a:ext uri="{FF2B5EF4-FFF2-40B4-BE49-F238E27FC236}">
              <a16:creationId xmlns="" xmlns:a16="http://schemas.microsoft.com/office/drawing/2014/main" id="{00000000-0008-0000-0500-000071000000}"/>
            </a:ext>
          </a:extLst>
        </xdr:cNvPr>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13306</xdr:rowOff>
    </xdr:from>
    <xdr:to>
      <xdr:col>29</xdr:col>
      <xdr:colOff>127000</xdr:colOff>
      <xdr:row>38</xdr:row>
      <xdr:rowOff>25963</xdr:rowOff>
    </xdr:to>
    <xdr:cxnSp macro="">
      <xdr:nvCxnSpPr>
        <xdr:cNvPr id="114" name="直線コネクタ 113">
          <a:extLst>
            <a:ext uri="{FF2B5EF4-FFF2-40B4-BE49-F238E27FC236}">
              <a16:creationId xmlns="" xmlns:a16="http://schemas.microsoft.com/office/drawing/2014/main" id="{00000000-0008-0000-0500-000072000000}"/>
            </a:ext>
          </a:extLst>
        </xdr:cNvPr>
        <xdr:cNvCxnSpPr/>
      </xdr:nvCxnSpPr>
      <xdr:spPr bwMode="auto">
        <a:xfrm flipV="1">
          <a:off x="5003800" y="7480906"/>
          <a:ext cx="647700" cy="126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119919</xdr:rowOff>
    </xdr:from>
    <xdr:ext cx="762000" cy="259045"/>
    <xdr:sp macro="" textlink="">
      <xdr:nvSpPr>
        <xdr:cNvPr id="115" name="人口1人当たり決算額の推移平均値テキスト445">
          <a:extLst>
            <a:ext uri="{FF2B5EF4-FFF2-40B4-BE49-F238E27FC236}">
              <a16:creationId xmlns="" xmlns:a16="http://schemas.microsoft.com/office/drawing/2014/main" id="{00000000-0008-0000-0500-000073000000}"/>
            </a:ext>
          </a:extLst>
        </xdr:cNvPr>
        <xdr:cNvSpPr txBox="1"/>
      </xdr:nvSpPr>
      <xdr:spPr>
        <a:xfrm>
          <a:off x="5740400" y="724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a:extLst>
            <a:ext uri="{FF2B5EF4-FFF2-40B4-BE49-F238E27FC236}">
              <a16:creationId xmlns="" xmlns:a16="http://schemas.microsoft.com/office/drawing/2014/main" id="{00000000-0008-0000-0500-000074000000}"/>
            </a:ext>
          </a:extLst>
        </xdr:cNvPr>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25277</xdr:rowOff>
    </xdr:from>
    <xdr:to>
      <xdr:col>26</xdr:col>
      <xdr:colOff>50800</xdr:colOff>
      <xdr:row>38</xdr:row>
      <xdr:rowOff>25963</xdr:rowOff>
    </xdr:to>
    <xdr:cxnSp macro="">
      <xdr:nvCxnSpPr>
        <xdr:cNvPr id="117" name="直線コネクタ 116">
          <a:extLst>
            <a:ext uri="{FF2B5EF4-FFF2-40B4-BE49-F238E27FC236}">
              <a16:creationId xmlns="" xmlns:a16="http://schemas.microsoft.com/office/drawing/2014/main" id="{00000000-0008-0000-0500-000075000000}"/>
            </a:ext>
          </a:extLst>
        </xdr:cNvPr>
        <xdr:cNvCxnSpPr/>
      </xdr:nvCxnSpPr>
      <xdr:spPr bwMode="auto">
        <a:xfrm>
          <a:off x="4305300" y="7492877"/>
          <a:ext cx="698500" cy="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a:extLst>
            <a:ext uri="{FF2B5EF4-FFF2-40B4-BE49-F238E27FC236}">
              <a16:creationId xmlns="" xmlns:a16="http://schemas.microsoft.com/office/drawing/2014/main" id="{00000000-0008-0000-0500-000076000000}"/>
            </a:ext>
          </a:extLst>
        </xdr:cNvPr>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47800</xdr:rowOff>
    </xdr:from>
    <xdr:ext cx="736600" cy="259045"/>
    <xdr:sp macro="" textlink="">
      <xdr:nvSpPr>
        <xdr:cNvPr id="119" name="テキスト ボックス 118">
          <a:extLst>
            <a:ext uri="{FF2B5EF4-FFF2-40B4-BE49-F238E27FC236}">
              <a16:creationId xmlns="" xmlns:a16="http://schemas.microsoft.com/office/drawing/2014/main" id="{00000000-0008-0000-0500-000077000000}"/>
            </a:ext>
          </a:extLst>
        </xdr:cNvPr>
        <xdr:cNvSpPr txBox="1"/>
      </xdr:nvSpPr>
      <xdr:spPr>
        <a:xfrm>
          <a:off x="4622800" y="717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9157</xdr:rowOff>
    </xdr:from>
    <xdr:to>
      <xdr:col>22</xdr:col>
      <xdr:colOff>114300</xdr:colOff>
      <xdr:row>38</xdr:row>
      <xdr:rowOff>25277</xdr:rowOff>
    </xdr:to>
    <xdr:cxnSp macro="">
      <xdr:nvCxnSpPr>
        <xdr:cNvPr id="120" name="直線コネクタ 119">
          <a:extLst>
            <a:ext uri="{FF2B5EF4-FFF2-40B4-BE49-F238E27FC236}">
              <a16:creationId xmlns="" xmlns:a16="http://schemas.microsoft.com/office/drawing/2014/main" id="{00000000-0008-0000-0500-000078000000}"/>
            </a:ext>
          </a:extLst>
        </xdr:cNvPr>
        <xdr:cNvCxnSpPr/>
      </xdr:nvCxnSpPr>
      <xdr:spPr bwMode="auto">
        <a:xfrm>
          <a:off x="3606800" y="7476757"/>
          <a:ext cx="698500" cy="16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a:extLst>
            <a:ext uri="{FF2B5EF4-FFF2-40B4-BE49-F238E27FC236}">
              <a16:creationId xmlns="" xmlns:a16="http://schemas.microsoft.com/office/drawing/2014/main" id="{00000000-0008-0000-0500-000079000000}"/>
            </a:ext>
          </a:extLst>
        </xdr:cNvPr>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54410</xdr:rowOff>
    </xdr:from>
    <xdr:ext cx="762000" cy="259045"/>
    <xdr:sp macro="" textlink="">
      <xdr:nvSpPr>
        <xdr:cNvPr id="122" name="テキスト ボックス 121">
          <a:extLst>
            <a:ext uri="{FF2B5EF4-FFF2-40B4-BE49-F238E27FC236}">
              <a16:creationId xmlns="" xmlns:a16="http://schemas.microsoft.com/office/drawing/2014/main" id="{00000000-0008-0000-0500-00007A000000}"/>
            </a:ext>
          </a:extLst>
        </xdr:cNvPr>
        <xdr:cNvSpPr txBox="1"/>
      </xdr:nvSpPr>
      <xdr:spPr>
        <a:xfrm>
          <a:off x="3924300" y="717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317260</xdr:rowOff>
    </xdr:from>
    <xdr:to>
      <xdr:col>18</xdr:col>
      <xdr:colOff>177800</xdr:colOff>
      <xdr:row>38</xdr:row>
      <xdr:rowOff>9157</xdr:rowOff>
    </xdr:to>
    <xdr:cxnSp macro="">
      <xdr:nvCxnSpPr>
        <xdr:cNvPr id="123" name="直線コネクタ 122">
          <a:extLst>
            <a:ext uri="{FF2B5EF4-FFF2-40B4-BE49-F238E27FC236}">
              <a16:creationId xmlns="" xmlns:a16="http://schemas.microsoft.com/office/drawing/2014/main" id="{00000000-0008-0000-0500-00007B000000}"/>
            </a:ext>
          </a:extLst>
        </xdr:cNvPr>
        <xdr:cNvCxnSpPr/>
      </xdr:nvCxnSpPr>
      <xdr:spPr bwMode="auto">
        <a:xfrm>
          <a:off x="2908300" y="7441960"/>
          <a:ext cx="698500" cy="34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a:extLst>
            <a:ext uri="{FF2B5EF4-FFF2-40B4-BE49-F238E27FC236}">
              <a16:creationId xmlns="" xmlns:a16="http://schemas.microsoft.com/office/drawing/2014/main" id="{00000000-0008-0000-0500-00007C000000}"/>
            </a:ext>
          </a:extLst>
        </xdr:cNvPr>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51804</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32258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a:extLst>
            <a:ext uri="{FF2B5EF4-FFF2-40B4-BE49-F238E27FC236}">
              <a16:creationId xmlns="" xmlns:a16="http://schemas.microsoft.com/office/drawing/2014/main" id="{00000000-0008-0000-0500-00007E000000}"/>
            </a:ext>
          </a:extLst>
        </xdr:cNvPr>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26301</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25273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305406</xdr:rowOff>
    </xdr:from>
    <xdr:to>
      <xdr:col>29</xdr:col>
      <xdr:colOff>177800</xdr:colOff>
      <xdr:row>38</xdr:row>
      <xdr:rowOff>64106</xdr:rowOff>
    </xdr:to>
    <xdr:sp macro="" textlink="">
      <xdr:nvSpPr>
        <xdr:cNvPr id="133" name="楕円 132">
          <a:extLst>
            <a:ext uri="{FF2B5EF4-FFF2-40B4-BE49-F238E27FC236}">
              <a16:creationId xmlns="" xmlns:a16="http://schemas.microsoft.com/office/drawing/2014/main" id="{00000000-0008-0000-0500-000085000000}"/>
            </a:ext>
          </a:extLst>
        </xdr:cNvPr>
        <xdr:cNvSpPr/>
      </xdr:nvSpPr>
      <xdr:spPr bwMode="auto">
        <a:xfrm>
          <a:off x="5600700" y="7430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277483</xdr:rowOff>
    </xdr:from>
    <xdr:ext cx="762000" cy="259045"/>
    <xdr:sp macro="" textlink="">
      <xdr:nvSpPr>
        <xdr:cNvPr id="134" name="人口1人当たり決算額の推移該当値テキスト445">
          <a:extLst>
            <a:ext uri="{FF2B5EF4-FFF2-40B4-BE49-F238E27FC236}">
              <a16:creationId xmlns="" xmlns:a16="http://schemas.microsoft.com/office/drawing/2014/main" id="{00000000-0008-0000-0500-000086000000}"/>
            </a:ext>
          </a:extLst>
        </xdr:cNvPr>
        <xdr:cNvSpPr txBox="1"/>
      </xdr:nvSpPr>
      <xdr:spPr>
        <a:xfrm>
          <a:off x="5740400" y="7402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318063</xdr:rowOff>
    </xdr:from>
    <xdr:to>
      <xdr:col>26</xdr:col>
      <xdr:colOff>101600</xdr:colOff>
      <xdr:row>38</xdr:row>
      <xdr:rowOff>76763</xdr:rowOff>
    </xdr:to>
    <xdr:sp macro="" textlink="">
      <xdr:nvSpPr>
        <xdr:cNvPr id="135" name="楕円 134">
          <a:extLst>
            <a:ext uri="{FF2B5EF4-FFF2-40B4-BE49-F238E27FC236}">
              <a16:creationId xmlns="" xmlns:a16="http://schemas.microsoft.com/office/drawing/2014/main" id="{00000000-0008-0000-0500-000087000000}"/>
            </a:ext>
          </a:extLst>
        </xdr:cNvPr>
        <xdr:cNvSpPr/>
      </xdr:nvSpPr>
      <xdr:spPr bwMode="auto">
        <a:xfrm>
          <a:off x="4953000" y="7442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61540</xdr:rowOff>
    </xdr:from>
    <xdr:ext cx="736600" cy="259045"/>
    <xdr:sp macro="" textlink="">
      <xdr:nvSpPr>
        <xdr:cNvPr id="136" name="テキスト ボックス 135">
          <a:extLst>
            <a:ext uri="{FF2B5EF4-FFF2-40B4-BE49-F238E27FC236}">
              <a16:creationId xmlns="" xmlns:a16="http://schemas.microsoft.com/office/drawing/2014/main" id="{00000000-0008-0000-0500-000088000000}"/>
            </a:ext>
          </a:extLst>
        </xdr:cNvPr>
        <xdr:cNvSpPr txBox="1"/>
      </xdr:nvSpPr>
      <xdr:spPr>
        <a:xfrm>
          <a:off x="4622800" y="7529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317377</xdr:rowOff>
    </xdr:from>
    <xdr:to>
      <xdr:col>22</xdr:col>
      <xdr:colOff>165100</xdr:colOff>
      <xdr:row>38</xdr:row>
      <xdr:rowOff>76077</xdr:rowOff>
    </xdr:to>
    <xdr:sp macro="" textlink="">
      <xdr:nvSpPr>
        <xdr:cNvPr id="137" name="楕円 136">
          <a:extLst>
            <a:ext uri="{FF2B5EF4-FFF2-40B4-BE49-F238E27FC236}">
              <a16:creationId xmlns="" xmlns:a16="http://schemas.microsoft.com/office/drawing/2014/main" id="{00000000-0008-0000-0500-000089000000}"/>
            </a:ext>
          </a:extLst>
        </xdr:cNvPr>
        <xdr:cNvSpPr/>
      </xdr:nvSpPr>
      <xdr:spPr bwMode="auto">
        <a:xfrm>
          <a:off x="4254500" y="7442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60854</xdr:rowOff>
    </xdr:from>
    <xdr:ext cx="762000" cy="259045"/>
    <xdr:sp macro="" textlink="">
      <xdr:nvSpPr>
        <xdr:cNvPr id="138" name="テキスト ボックス 137">
          <a:extLst>
            <a:ext uri="{FF2B5EF4-FFF2-40B4-BE49-F238E27FC236}">
              <a16:creationId xmlns="" xmlns:a16="http://schemas.microsoft.com/office/drawing/2014/main" id="{00000000-0008-0000-0500-00008A000000}"/>
            </a:ext>
          </a:extLst>
        </xdr:cNvPr>
        <xdr:cNvSpPr txBox="1"/>
      </xdr:nvSpPr>
      <xdr:spPr>
        <a:xfrm>
          <a:off x="3924300" y="7528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301257</xdr:rowOff>
    </xdr:from>
    <xdr:to>
      <xdr:col>19</xdr:col>
      <xdr:colOff>38100</xdr:colOff>
      <xdr:row>38</xdr:row>
      <xdr:rowOff>59957</xdr:rowOff>
    </xdr:to>
    <xdr:sp macro="" textlink="">
      <xdr:nvSpPr>
        <xdr:cNvPr id="139" name="楕円 138">
          <a:extLst>
            <a:ext uri="{FF2B5EF4-FFF2-40B4-BE49-F238E27FC236}">
              <a16:creationId xmlns="" xmlns:a16="http://schemas.microsoft.com/office/drawing/2014/main" id="{00000000-0008-0000-0500-00008B000000}"/>
            </a:ext>
          </a:extLst>
        </xdr:cNvPr>
        <xdr:cNvSpPr/>
      </xdr:nvSpPr>
      <xdr:spPr bwMode="auto">
        <a:xfrm>
          <a:off x="3556000" y="7425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44734</xdr:rowOff>
    </xdr:from>
    <xdr:ext cx="762000" cy="259045"/>
    <xdr:sp macro="" textlink="">
      <xdr:nvSpPr>
        <xdr:cNvPr id="140" name="テキスト ボックス 139">
          <a:extLst>
            <a:ext uri="{FF2B5EF4-FFF2-40B4-BE49-F238E27FC236}">
              <a16:creationId xmlns="" xmlns:a16="http://schemas.microsoft.com/office/drawing/2014/main" id="{00000000-0008-0000-0500-00008C000000}"/>
            </a:ext>
          </a:extLst>
        </xdr:cNvPr>
        <xdr:cNvSpPr txBox="1"/>
      </xdr:nvSpPr>
      <xdr:spPr>
        <a:xfrm>
          <a:off x="3225800" y="751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266460</xdr:rowOff>
    </xdr:from>
    <xdr:to>
      <xdr:col>15</xdr:col>
      <xdr:colOff>101600</xdr:colOff>
      <xdr:row>38</xdr:row>
      <xdr:rowOff>25160</xdr:rowOff>
    </xdr:to>
    <xdr:sp macro="" textlink="">
      <xdr:nvSpPr>
        <xdr:cNvPr id="141" name="楕円 140">
          <a:extLst>
            <a:ext uri="{FF2B5EF4-FFF2-40B4-BE49-F238E27FC236}">
              <a16:creationId xmlns="" xmlns:a16="http://schemas.microsoft.com/office/drawing/2014/main" id="{00000000-0008-0000-0500-00008D000000}"/>
            </a:ext>
          </a:extLst>
        </xdr:cNvPr>
        <xdr:cNvSpPr/>
      </xdr:nvSpPr>
      <xdr:spPr bwMode="auto">
        <a:xfrm>
          <a:off x="2857500" y="7391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35337</xdr:rowOff>
    </xdr:from>
    <xdr:ext cx="762000" cy="259045"/>
    <xdr:sp macro="" textlink="">
      <xdr:nvSpPr>
        <xdr:cNvPr id="142" name="テキスト ボックス 141">
          <a:extLst>
            <a:ext uri="{FF2B5EF4-FFF2-40B4-BE49-F238E27FC236}">
              <a16:creationId xmlns="" xmlns:a16="http://schemas.microsoft.com/office/drawing/2014/main" id="{00000000-0008-0000-0500-00008E000000}"/>
            </a:ext>
          </a:extLst>
        </xdr:cNvPr>
        <xdr:cNvSpPr txBox="1"/>
      </xdr:nvSpPr>
      <xdr:spPr>
        <a:xfrm>
          <a:off x="2527300" y="71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福岡県うきは市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28,213
27,870
117.46
18,351,157
17,538,049
696,868
9,037,952
11,084,526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a:extLst>
            <a:ext uri="{FF2B5EF4-FFF2-40B4-BE49-F238E27FC236}">
              <a16:creationId xmlns="" xmlns:a16="http://schemas.microsoft.com/office/drawing/2014/main" id="{00000000-0008-0000-0600-000038000000}"/>
            </a:ext>
          </a:extLst>
        </xdr:cNvPr>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a:extLst>
            <a:ext uri="{FF2B5EF4-FFF2-40B4-BE49-F238E27FC236}">
              <a16:creationId xmlns="" xmlns:a16="http://schemas.microsoft.com/office/drawing/2014/main" id="{00000000-0008-0000-0600-000039000000}"/>
            </a:ext>
          </a:extLst>
        </xdr:cNvPr>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a:extLst>
            <a:ext uri="{FF2B5EF4-FFF2-40B4-BE49-F238E27FC236}">
              <a16:creationId xmlns="" xmlns:a16="http://schemas.microsoft.com/office/drawing/2014/main" id="{00000000-0008-0000-0600-00003B000000}"/>
            </a:ext>
          </a:extLst>
        </xdr:cNvPr>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111900</xdr:rowOff>
    </xdr:from>
    <xdr:to>
      <xdr:col>24</xdr:col>
      <xdr:colOff>63500</xdr:colOff>
      <xdr:row>37</xdr:row>
      <xdr:rowOff>121336</xdr:rowOff>
    </xdr:to>
    <xdr:cxnSp macro="">
      <xdr:nvCxnSpPr>
        <xdr:cNvPr id="61" name="直線コネクタ 60">
          <a:extLst>
            <a:ext uri="{FF2B5EF4-FFF2-40B4-BE49-F238E27FC236}">
              <a16:creationId xmlns="" xmlns:a16="http://schemas.microsoft.com/office/drawing/2014/main" id="{00000000-0008-0000-0600-00003D000000}"/>
            </a:ext>
          </a:extLst>
        </xdr:cNvPr>
        <xdr:cNvCxnSpPr/>
      </xdr:nvCxnSpPr>
      <xdr:spPr>
        <a:xfrm flipV="1">
          <a:off x="3797300" y="6455550"/>
          <a:ext cx="838200" cy="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126776</xdr:rowOff>
    </xdr:from>
    <xdr:ext cx="599010" cy="259045"/>
    <xdr:sp macro="" textlink="">
      <xdr:nvSpPr>
        <xdr:cNvPr id="62" name="人件費平均値テキスト">
          <a:extLst>
            <a:ext uri="{FF2B5EF4-FFF2-40B4-BE49-F238E27FC236}">
              <a16:creationId xmlns="" xmlns:a16="http://schemas.microsoft.com/office/drawing/2014/main" id="{00000000-0008-0000-0600-00003E000000}"/>
            </a:ext>
          </a:extLst>
        </xdr:cNvPr>
        <xdr:cNvSpPr txBox="1"/>
      </xdr:nvSpPr>
      <xdr:spPr>
        <a:xfrm>
          <a:off x="4686300" y="5956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a:extLst>
            <a:ext uri="{FF2B5EF4-FFF2-40B4-BE49-F238E27FC236}">
              <a16:creationId xmlns="" xmlns:a16="http://schemas.microsoft.com/office/drawing/2014/main" id="{00000000-0008-0000-0600-00003F000000}"/>
            </a:ext>
          </a:extLst>
        </xdr:cNvPr>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121336</xdr:rowOff>
    </xdr:from>
    <xdr:to>
      <xdr:col>19</xdr:col>
      <xdr:colOff>177800</xdr:colOff>
      <xdr:row>37</xdr:row>
      <xdr:rowOff>162204</xdr:rowOff>
    </xdr:to>
    <xdr:cxnSp macro="">
      <xdr:nvCxnSpPr>
        <xdr:cNvPr id="64" name="直線コネクタ 63">
          <a:extLst>
            <a:ext uri="{FF2B5EF4-FFF2-40B4-BE49-F238E27FC236}">
              <a16:creationId xmlns="" xmlns:a16="http://schemas.microsoft.com/office/drawing/2014/main" id="{00000000-0008-0000-0600-000040000000}"/>
            </a:ext>
          </a:extLst>
        </xdr:cNvPr>
        <xdr:cNvCxnSpPr/>
      </xdr:nvCxnSpPr>
      <xdr:spPr>
        <a:xfrm flipV="1">
          <a:off x="2908300" y="6464986"/>
          <a:ext cx="889000" cy="4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59390</xdr:rowOff>
    </xdr:from>
    <xdr:ext cx="599010" cy="259045"/>
    <xdr:sp macro="" textlink="">
      <xdr:nvSpPr>
        <xdr:cNvPr id="66" name="テキスト ボックス 65">
          <a:extLst>
            <a:ext uri="{FF2B5EF4-FFF2-40B4-BE49-F238E27FC236}">
              <a16:creationId xmlns="" xmlns:a16="http://schemas.microsoft.com/office/drawing/2014/main" id="{00000000-0008-0000-0600-000042000000}"/>
            </a:ext>
          </a:extLst>
        </xdr:cNvPr>
        <xdr:cNvSpPr txBox="1"/>
      </xdr:nvSpPr>
      <xdr:spPr>
        <a:xfrm>
          <a:off x="3497795" y="588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162204</xdr:rowOff>
    </xdr:from>
    <xdr:to>
      <xdr:col>15</xdr:col>
      <xdr:colOff>50800</xdr:colOff>
      <xdr:row>39</xdr:row>
      <xdr:rowOff>23546</xdr:rowOff>
    </xdr:to>
    <xdr:cxnSp macro="">
      <xdr:nvCxnSpPr>
        <xdr:cNvPr id="67" name="直線コネクタ 66">
          <a:extLst>
            <a:ext uri="{FF2B5EF4-FFF2-40B4-BE49-F238E27FC236}">
              <a16:creationId xmlns="" xmlns:a16="http://schemas.microsoft.com/office/drawing/2014/main" id="{00000000-0008-0000-0600-000043000000}"/>
            </a:ext>
          </a:extLst>
        </xdr:cNvPr>
        <xdr:cNvCxnSpPr/>
      </xdr:nvCxnSpPr>
      <xdr:spPr>
        <a:xfrm flipV="1">
          <a:off x="2019300" y="6505854"/>
          <a:ext cx="889000" cy="20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a:extLst>
            <a:ext uri="{FF2B5EF4-FFF2-40B4-BE49-F238E27FC236}">
              <a16:creationId xmlns="" xmlns:a16="http://schemas.microsoft.com/office/drawing/2014/main" id="{00000000-0008-0000-0600-000044000000}"/>
            </a:ext>
          </a:extLst>
        </xdr:cNvPr>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115879</xdr:rowOff>
    </xdr:from>
    <xdr:ext cx="599010" cy="259045"/>
    <xdr:sp macro="" textlink="">
      <xdr:nvSpPr>
        <xdr:cNvPr id="69" name="テキスト ボックス 68">
          <a:extLst>
            <a:ext uri="{FF2B5EF4-FFF2-40B4-BE49-F238E27FC236}">
              <a16:creationId xmlns="" xmlns:a16="http://schemas.microsoft.com/office/drawing/2014/main" id="{00000000-0008-0000-0600-000045000000}"/>
            </a:ext>
          </a:extLst>
        </xdr:cNvPr>
        <xdr:cNvSpPr txBox="1"/>
      </xdr:nvSpPr>
      <xdr:spPr>
        <a:xfrm>
          <a:off x="2608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17958</xdr:rowOff>
    </xdr:from>
    <xdr:to>
      <xdr:col>10</xdr:col>
      <xdr:colOff>114300</xdr:colOff>
      <xdr:row>39</xdr:row>
      <xdr:rowOff>23546</xdr:rowOff>
    </xdr:to>
    <xdr:cxnSp macro="">
      <xdr:nvCxnSpPr>
        <xdr:cNvPr id="70" name="直線コネクタ 69">
          <a:extLst>
            <a:ext uri="{FF2B5EF4-FFF2-40B4-BE49-F238E27FC236}">
              <a16:creationId xmlns="" xmlns:a16="http://schemas.microsoft.com/office/drawing/2014/main" id="{00000000-0008-0000-0600-000046000000}"/>
            </a:ext>
          </a:extLst>
        </xdr:cNvPr>
        <xdr:cNvCxnSpPr/>
      </xdr:nvCxnSpPr>
      <xdr:spPr>
        <a:xfrm>
          <a:off x="1130300" y="6704508"/>
          <a:ext cx="889000" cy="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a:extLst>
            <a:ext uri="{FF2B5EF4-FFF2-40B4-BE49-F238E27FC236}">
              <a16:creationId xmlns="" xmlns:a16="http://schemas.microsoft.com/office/drawing/2014/main" id="{00000000-0008-0000-0600-000047000000}"/>
            </a:ext>
          </a:extLst>
        </xdr:cNvPr>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65892</xdr:rowOff>
    </xdr:from>
    <xdr:ext cx="534377" cy="259045"/>
    <xdr:sp macro="" textlink="">
      <xdr:nvSpPr>
        <xdr:cNvPr id="72" name="テキスト ボックス 71">
          <a:extLst>
            <a:ext uri="{FF2B5EF4-FFF2-40B4-BE49-F238E27FC236}">
              <a16:creationId xmlns="" xmlns:a16="http://schemas.microsoft.com/office/drawing/2014/main" id="{00000000-0008-0000-0600-000048000000}"/>
            </a:ext>
          </a:extLst>
        </xdr:cNvPr>
        <xdr:cNvSpPr txBox="1"/>
      </xdr:nvSpPr>
      <xdr:spPr>
        <a:xfrm>
          <a:off x="1752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a:extLst>
            <a:ext uri="{FF2B5EF4-FFF2-40B4-BE49-F238E27FC236}">
              <a16:creationId xmlns="" xmlns:a16="http://schemas.microsoft.com/office/drawing/2014/main" id="{00000000-0008-0000-0600-000049000000}"/>
            </a:ext>
          </a:extLst>
        </xdr:cNvPr>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68419</xdr:rowOff>
    </xdr:from>
    <xdr:ext cx="534377"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863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61100</xdr:rowOff>
    </xdr:from>
    <xdr:to>
      <xdr:col>24</xdr:col>
      <xdr:colOff>114300</xdr:colOff>
      <xdr:row>37</xdr:row>
      <xdr:rowOff>162700</xdr:rowOff>
    </xdr:to>
    <xdr:sp macro="" textlink="">
      <xdr:nvSpPr>
        <xdr:cNvPr id="80" name="楕円 79">
          <a:extLst>
            <a:ext uri="{FF2B5EF4-FFF2-40B4-BE49-F238E27FC236}">
              <a16:creationId xmlns="" xmlns:a16="http://schemas.microsoft.com/office/drawing/2014/main" id="{00000000-0008-0000-0600-000050000000}"/>
            </a:ext>
          </a:extLst>
        </xdr:cNvPr>
        <xdr:cNvSpPr/>
      </xdr:nvSpPr>
      <xdr:spPr>
        <a:xfrm>
          <a:off x="4584700" y="640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39527</xdr:rowOff>
    </xdr:from>
    <xdr:ext cx="534377" cy="259045"/>
    <xdr:sp macro="" textlink="">
      <xdr:nvSpPr>
        <xdr:cNvPr id="81" name="人件費該当値テキスト">
          <a:extLst>
            <a:ext uri="{FF2B5EF4-FFF2-40B4-BE49-F238E27FC236}">
              <a16:creationId xmlns="" xmlns:a16="http://schemas.microsoft.com/office/drawing/2014/main" id="{00000000-0008-0000-0600-000051000000}"/>
            </a:ext>
          </a:extLst>
        </xdr:cNvPr>
        <xdr:cNvSpPr txBox="1"/>
      </xdr:nvSpPr>
      <xdr:spPr>
        <a:xfrm>
          <a:off x="4686300" y="638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70536</xdr:rowOff>
    </xdr:from>
    <xdr:to>
      <xdr:col>20</xdr:col>
      <xdr:colOff>38100</xdr:colOff>
      <xdr:row>38</xdr:row>
      <xdr:rowOff>685</xdr:rowOff>
    </xdr:to>
    <xdr:sp macro="" textlink="">
      <xdr:nvSpPr>
        <xdr:cNvPr id="82" name="楕円 81">
          <a:extLst>
            <a:ext uri="{FF2B5EF4-FFF2-40B4-BE49-F238E27FC236}">
              <a16:creationId xmlns="" xmlns:a16="http://schemas.microsoft.com/office/drawing/2014/main" id="{00000000-0008-0000-0600-000052000000}"/>
            </a:ext>
          </a:extLst>
        </xdr:cNvPr>
        <xdr:cNvSpPr/>
      </xdr:nvSpPr>
      <xdr:spPr>
        <a:xfrm>
          <a:off x="3746500" y="64141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163263</xdr:rowOff>
    </xdr:from>
    <xdr:ext cx="534377" cy="259045"/>
    <xdr:sp macro="" textlink="">
      <xdr:nvSpPr>
        <xdr:cNvPr id="83" name="テキスト ボックス 82">
          <a:extLst>
            <a:ext uri="{FF2B5EF4-FFF2-40B4-BE49-F238E27FC236}">
              <a16:creationId xmlns="" xmlns:a16="http://schemas.microsoft.com/office/drawing/2014/main" id="{00000000-0008-0000-0600-000053000000}"/>
            </a:ext>
          </a:extLst>
        </xdr:cNvPr>
        <xdr:cNvSpPr txBox="1"/>
      </xdr:nvSpPr>
      <xdr:spPr>
        <a:xfrm>
          <a:off x="3530111" y="650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111404</xdr:rowOff>
    </xdr:from>
    <xdr:to>
      <xdr:col>15</xdr:col>
      <xdr:colOff>101600</xdr:colOff>
      <xdr:row>38</xdr:row>
      <xdr:rowOff>41554</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2857500" y="645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32681</xdr:rowOff>
    </xdr:from>
    <xdr:ext cx="534377"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2641111" y="65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144196</xdr:rowOff>
    </xdr:from>
    <xdr:to>
      <xdr:col>10</xdr:col>
      <xdr:colOff>165100</xdr:colOff>
      <xdr:row>39</xdr:row>
      <xdr:rowOff>74346</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1968500" y="66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65473</xdr:rowOff>
    </xdr:from>
    <xdr:ext cx="534377"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1752111" y="675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138608</xdr:rowOff>
    </xdr:from>
    <xdr:to>
      <xdr:col>6</xdr:col>
      <xdr:colOff>38100</xdr:colOff>
      <xdr:row>39</xdr:row>
      <xdr:rowOff>68758</xdr:rowOff>
    </xdr:to>
    <xdr:sp macro="" textlink="">
      <xdr:nvSpPr>
        <xdr:cNvPr id="88" name="楕円 87">
          <a:extLst>
            <a:ext uri="{FF2B5EF4-FFF2-40B4-BE49-F238E27FC236}">
              <a16:creationId xmlns="" xmlns:a16="http://schemas.microsoft.com/office/drawing/2014/main" id="{00000000-0008-0000-0600-000058000000}"/>
            </a:ext>
          </a:extLst>
        </xdr:cNvPr>
        <xdr:cNvSpPr/>
      </xdr:nvSpPr>
      <xdr:spPr>
        <a:xfrm>
          <a:off x="1079500" y="665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59885</xdr:rowOff>
    </xdr:from>
    <xdr:ext cx="534377"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863111" y="674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a:extLst>
            <a:ext uri="{FF2B5EF4-FFF2-40B4-BE49-F238E27FC236}">
              <a16:creationId xmlns="" xmlns:a16="http://schemas.microsoft.com/office/drawing/2014/main" id="{00000000-0008-0000-0600-000071000000}"/>
            </a:ext>
          </a:extLst>
        </xdr:cNvPr>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a:extLst>
            <a:ext uri="{FF2B5EF4-FFF2-40B4-BE49-F238E27FC236}">
              <a16:creationId xmlns="" xmlns:a16="http://schemas.microsoft.com/office/drawing/2014/main" id="{00000000-0008-0000-0600-000072000000}"/>
            </a:ext>
          </a:extLst>
        </xdr:cNvPr>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a:extLst>
            <a:ext uri="{FF2B5EF4-FFF2-40B4-BE49-F238E27FC236}">
              <a16:creationId xmlns="" xmlns:a16="http://schemas.microsoft.com/office/drawing/2014/main" id="{00000000-0008-0000-0600-000073000000}"/>
            </a:ext>
          </a:extLst>
        </xdr:cNvPr>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a:extLst>
            <a:ext uri="{FF2B5EF4-FFF2-40B4-BE49-F238E27FC236}">
              <a16:creationId xmlns="" xmlns:a16="http://schemas.microsoft.com/office/drawing/2014/main" id="{00000000-0008-0000-0600-000074000000}"/>
            </a:ext>
          </a:extLst>
        </xdr:cNvPr>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a:extLst>
            <a:ext uri="{FF2B5EF4-FFF2-40B4-BE49-F238E27FC236}">
              <a16:creationId xmlns="" xmlns:a16="http://schemas.microsoft.com/office/drawing/2014/main" id="{00000000-0008-0000-0600-000075000000}"/>
            </a:ext>
          </a:extLst>
        </xdr:cNvPr>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59592</xdr:rowOff>
    </xdr:from>
    <xdr:to>
      <xdr:col>24</xdr:col>
      <xdr:colOff>63500</xdr:colOff>
      <xdr:row>58</xdr:row>
      <xdr:rowOff>74972</xdr:rowOff>
    </xdr:to>
    <xdr:cxnSp macro="">
      <xdr:nvCxnSpPr>
        <xdr:cNvPr id="118" name="直線コネクタ 117">
          <a:extLst>
            <a:ext uri="{FF2B5EF4-FFF2-40B4-BE49-F238E27FC236}">
              <a16:creationId xmlns="" xmlns:a16="http://schemas.microsoft.com/office/drawing/2014/main" id="{00000000-0008-0000-0600-000076000000}"/>
            </a:ext>
          </a:extLst>
        </xdr:cNvPr>
        <xdr:cNvCxnSpPr/>
      </xdr:nvCxnSpPr>
      <xdr:spPr>
        <a:xfrm flipV="1">
          <a:off x="3797300" y="10003692"/>
          <a:ext cx="838200" cy="1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163761</xdr:rowOff>
    </xdr:from>
    <xdr:ext cx="599010" cy="259045"/>
    <xdr:sp macro="" textlink="">
      <xdr:nvSpPr>
        <xdr:cNvPr id="119" name="物件費平均値テキスト">
          <a:extLst>
            <a:ext uri="{FF2B5EF4-FFF2-40B4-BE49-F238E27FC236}">
              <a16:creationId xmlns="" xmlns:a16="http://schemas.microsoft.com/office/drawing/2014/main" id="{00000000-0008-0000-0600-000077000000}"/>
            </a:ext>
          </a:extLst>
        </xdr:cNvPr>
        <xdr:cNvSpPr txBox="1"/>
      </xdr:nvSpPr>
      <xdr:spPr>
        <a:xfrm>
          <a:off x="4686300" y="9764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a:extLst>
            <a:ext uri="{FF2B5EF4-FFF2-40B4-BE49-F238E27FC236}">
              <a16:creationId xmlns="" xmlns:a16="http://schemas.microsoft.com/office/drawing/2014/main" id="{00000000-0008-0000-0600-000078000000}"/>
            </a:ext>
          </a:extLst>
        </xdr:cNvPr>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74972</xdr:rowOff>
    </xdr:from>
    <xdr:to>
      <xdr:col>19</xdr:col>
      <xdr:colOff>177800</xdr:colOff>
      <xdr:row>58</xdr:row>
      <xdr:rowOff>75130</xdr:rowOff>
    </xdr:to>
    <xdr:cxnSp macro="">
      <xdr:nvCxnSpPr>
        <xdr:cNvPr id="121" name="直線コネクタ 120">
          <a:extLst>
            <a:ext uri="{FF2B5EF4-FFF2-40B4-BE49-F238E27FC236}">
              <a16:creationId xmlns="" xmlns:a16="http://schemas.microsoft.com/office/drawing/2014/main" id="{00000000-0008-0000-0600-000079000000}"/>
            </a:ext>
          </a:extLst>
        </xdr:cNvPr>
        <xdr:cNvCxnSpPr/>
      </xdr:nvCxnSpPr>
      <xdr:spPr>
        <a:xfrm flipV="1">
          <a:off x="2908300" y="10019072"/>
          <a:ext cx="889000" cy="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a:extLst>
            <a:ext uri="{FF2B5EF4-FFF2-40B4-BE49-F238E27FC236}">
              <a16:creationId xmlns="" xmlns:a16="http://schemas.microsoft.com/office/drawing/2014/main" id="{00000000-0008-0000-0600-00007A000000}"/>
            </a:ext>
          </a:extLst>
        </xdr:cNvPr>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98617</xdr:rowOff>
    </xdr:from>
    <xdr:ext cx="534377" cy="259045"/>
    <xdr:sp macro="" textlink="">
      <xdr:nvSpPr>
        <xdr:cNvPr id="123" name="テキスト ボックス 122">
          <a:extLst>
            <a:ext uri="{FF2B5EF4-FFF2-40B4-BE49-F238E27FC236}">
              <a16:creationId xmlns="" xmlns:a16="http://schemas.microsoft.com/office/drawing/2014/main" id="{00000000-0008-0000-0600-00007B000000}"/>
            </a:ext>
          </a:extLst>
        </xdr:cNvPr>
        <xdr:cNvSpPr txBox="1"/>
      </xdr:nvSpPr>
      <xdr:spPr>
        <a:xfrm>
          <a:off x="3530111" y="96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75130</xdr:rowOff>
    </xdr:from>
    <xdr:to>
      <xdr:col>15</xdr:col>
      <xdr:colOff>50800</xdr:colOff>
      <xdr:row>58</xdr:row>
      <xdr:rowOff>75143</xdr:rowOff>
    </xdr:to>
    <xdr:cxnSp macro="">
      <xdr:nvCxnSpPr>
        <xdr:cNvPr id="124" name="直線コネクタ 123">
          <a:extLst>
            <a:ext uri="{FF2B5EF4-FFF2-40B4-BE49-F238E27FC236}">
              <a16:creationId xmlns="" xmlns:a16="http://schemas.microsoft.com/office/drawing/2014/main" id="{00000000-0008-0000-0600-00007C000000}"/>
            </a:ext>
          </a:extLst>
        </xdr:cNvPr>
        <xdr:cNvCxnSpPr/>
      </xdr:nvCxnSpPr>
      <xdr:spPr>
        <a:xfrm flipV="1">
          <a:off x="2019300" y="10019230"/>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a:extLst>
            <a:ext uri="{FF2B5EF4-FFF2-40B4-BE49-F238E27FC236}">
              <a16:creationId xmlns="" xmlns:a16="http://schemas.microsoft.com/office/drawing/2014/main" id="{00000000-0008-0000-0600-00007D000000}"/>
            </a:ext>
          </a:extLst>
        </xdr:cNvPr>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110363</xdr:rowOff>
    </xdr:from>
    <xdr:ext cx="534377" cy="259045"/>
    <xdr:sp macro="" textlink="">
      <xdr:nvSpPr>
        <xdr:cNvPr id="126" name="テキスト ボックス 125">
          <a:extLst>
            <a:ext uri="{FF2B5EF4-FFF2-40B4-BE49-F238E27FC236}">
              <a16:creationId xmlns="" xmlns:a16="http://schemas.microsoft.com/office/drawing/2014/main" id="{00000000-0008-0000-0600-00007E000000}"/>
            </a:ext>
          </a:extLst>
        </xdr:cNvPr>
        <xdr:cNvSpPr txBox="1"/>
      </xdr:nvSpPr>
      <xdr:spPr>
        <a:xfrm>
          <a:off x="2641111" y="971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75143</xdr:rowOff>
    </xdr:from>
    <xdr:to>
      <xdr:col>10</xdr:col>
      <xdr:colOff>114300</xdr:colOff>
      <xdr:row>58</xdr:row>
      <xdr:rowOff>81824</xdr:rowOff>
    </xdr:to>
    <xdr:cxnSp macro="">
      <xdr:nvCxnSpPr>
        <xdr:cNvPr id="127" name="直線コネクタ 126">
          <a:extLst>
            <a:ext uri="{FF2B5EF4-FFF2-40B4-BE49-F238E27FC236}">
              <a16:creationId xmlns="" xmlns:a16="http://schemas.microsoft.com/office/drawing/2014/main" id="{00000000-0008-0000-0600-00007F000000}"/>
            </a:ext>
          </a:extLst>
        </xdr:cNvPr>
        <xdr:cNvCxnSpPr/>
      </xdr:nvCxnSpPr>
      <xdr:spPr>
        <a:xfrm flipV="1">
          <a:off x="1130300" y="10019243"/>
          <a:ext cx="889000" cy="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a:extLst>
            <a:ext uri="{FF2B5EF4-FFF2-40B4-BE49-F238E27FC236}">
              <a16:creationId xmlns="" xmlns:a16="http://schemas.microsoft.com/office/drawing/2014/main" id="{00000000-0008-0000-0600-000080000000}"/>
            </a:ext>
          </a:extLst>
        </xdr:cNvPr>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116802</xdr:rowOff>
    </xdr:from>
    <xdr:ext cx="534377" cy="259045"/>
    <xdr:sp macro="" textlink="">
      <xdr:nvSpPr>
        <xdr:cNvPr id="129" name="テキスト ボックス 128">
          <a:extLst>
            <a:ext uri="{FF2B5EF4-FFF2-40B4-BE49-F238E27FC236}">
              <a16:creationId xmlns="" xmlns:a16="http://schemas.microsoft.com/office/drawing/2014/main" id="{00000000-0008-0000-0600-000081000000}"/>
            </a:ext>
          </a:extLst>
        </xdr:cNvPr>
        <xdr:cNvSpPr txBox="1"/>
      </xdr:nvSpPr>
      <xdr:spPr>
        <a:xfrm>
          <a:off x="1752111" y="971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a:extLst>
            <a:ext uri="{FF2B5EF4-FFF2-40B4-BE49-F238E27FC236}">
              <a16:creationId xmlns="" xmlns:a16="http://schemas.microsoft.com/office/drawing/2014/main" id="{00000000-0008-0000-0600-000082000000}"/>
            </a:ext>
          </a:extLst>
        </xdr:cNvPr>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128857</xdr:rowOff>
    </xdr:from>
    <xdr:ext cx="534377" cy="259045"/>
    <xdr:sp macro="" textlink="">
      <xdr:nvSpPr>
        <xdr:cNvPr id="131" name="テキスト ボックス 130">
          <a:extLst>
            <a:ext uri="{FF2B5EF4-FFF2-40B4-BE49-F238E27FC236}">
              <a16:creationId xmlns="" xmlns:a16="http://schemas.microsoft.com/office/drawing/2014/main" id="{00000000-0008-0000-0600-000083000000}"/>
            </a:ext>
          </a:extLst>
        </xdr:cNvPr>
        <xdr:cNvSpPr txBox="1"/>
      </xdr:nvSpPr>
      <xdr:spPr>
        <a:xfrm>
          <a:off x="863111" y="973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8792</xdr:rowOff>
    </xdr:from>
    <xdr:to>
      <xdr:col>24</xdr:col>
      <xdr:colOff>114300</xdr:colOff>
      <xdr:row>58</xdr:row>
      <xdr:rowOff>110392</xdr:rowOff>
    </xdr:to>
    <xdr:sp macro="" textlink="">
      <xdr:nvSpPr>
        <xdr:cNvPr id="137" name="楕円 136">
          <a:extLst>
            <a:ext uri="{FF2B5EF4-FFF2-40B4-BE49-F238E27FC236}">
              <a16:creationId xmlns="" xmlns:a16="http://schemas.microsoft.com/office/drawing/2014/main" id="{00000000-0008-0000-0600-000089000000}"/>
            </a:ext>
          </a:extLst>
        </xdr:cNvPr>
        <xdr:cNvSpPr/>
      </xdr:nvSpPr>
      <xdr:spPr>
        <a:xfrm>
          <a:off x="4584700" y="995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119310</xdr:rowOff>
    </xdr:from>
    <xdr:ext cx="534377" cy="259045"/>
    <xdr:sp macro="" textlink="">
      <xdr:nvSpPr>
        <xdr:cNvPr id="138" name="物件費該当値テキスト">
          <a:extLst>
            <a:ext uri="{FF2B5EF4-FFF2-40B4-BE49-F238E27FC236}">
              <a16:creationId xmlns="" xmlns:a16="http://schemas.microsoft.com/office/drawing/2014/main" id="{00000000-0008-0000-0600-00008A000000}"/>
            </a:ext>
          </a:extLst>
        </xdr:cNvPr>
        <xdr:cNvSpPr txBox="1"/>
      </xdr:nvSpPr>
      <xdr:spPr>
        <a:xfrm>
          <a:off x="4686300" y="989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24172</xdr:rowOff>
    </xdr:from>
    <xdr:to>
      <xdr:col>20</xdr:col>
      <xdr:colOff>38100</xdr:colOff>
      <xdr:row>58</xdr:row>
      <xdr:rowOff>125772</xdr:rowOff>
    </xdr:to>
    <xdr:sp macro="" textlink="">
      <xdr:nvSpPr>
        <xdr:cNvPr id="139" name="楕円 138">
          <a:extLst>
            <a:ext uri="{FF2B5EF4-FFF2-40B4-BE49-F238E27FC236}">
              <a16:creationId xmlns="" xmlns:a16="http://schemas.microsoft.com/office/drawing/2014/main" id="{00000000-0008-0000-0600-00008B000000}"/>
            </a:ext>
          </a:extLst>
        </xdr:cNvPr>
        <xdr:cNvSpPr/>
      </xdr:nvSpPr>
      <xdr:spPr>
        <a:xfrm>
          <a:off x="3746500" y="996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116899</xdr:rowOff>
    </xdr:from>
    <xdr:ext cx="534377" cy="259045"/>
    <xdr:sp macro="" textlink="">
      <xdr:nvSpPr>
        <xdr:cNvPr id="140" name="テキスト ボックス 139">
          <a:extLst>
            <a:ext uri="{FF2B5EF4-FFF2-40B4-BE49-F238E27FC236}">
              <a16:creationId xmlns="" xmlns:a16="http://schemas.microsoft.com/office/drawing/2014/main" id="{00000000-0008-0000-0600-00008C000000}"/>
            </a:ext>
          </a:extLst>
        </xdr:cNvPr>
        <xdr:cNvSpPr txBox="1"/>
      </xdr:nvSpPr>
      <xdr:spPr>
        <a:xfrm>
          <a:off x="3530111" y="1006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24330</xdr:rowOff>
    </xdr:from>
    <xdr:to>
      <xdr:col>15</xdr:col>
      <xdr:colOff>101600</xdr:colOff>
      <xdr:row>58</xdr:row>
      <xdr:rowOff>125930</xdr:rowOff>
    </xdr:to>
    <xdr:sp macro="" textlink="">
      <xdr:nvSpPr>
        <xdr:cNvPr id="141" name="楕円 140">
          <a:extLst>
            <a:ext uri="{FF2B5EF4-FFF2-40B4-BE49-F238E27FC236}">
              <a16:creationId xmlns="" xmlns:a16="http://schemas.microsoft.com/office/drawing/2014/main" id="{00000000-0008-0000-0600-00008D000000}"/>
            </a:ext>
          </a:extLst>
        </xdr:cNvPr>
        <xdr:cNvSpPr/>
      </xdr:nvSpPr>
      <xdr:spPr>
        <a:xfrm>
          <a:off x="2857500" y="996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117057</xdr:rowOff>
    </xdr:from>
    <xdr:ext cx="534377" cy="259045"/>
    <xdr:sp macro="" textlink="">
      <xdr:nvSpPr>
        <xdr:cNvPr id="142" name="テキスト ボックス 141">
          <a:extLst>
            <a:ext uri="{FF2B5EF4-FFF2-40B4-BE49-F238E27FC236}">
              <a16:creationId xmlns="" xmlns:a16="http://schemas.microsoft.com/office/drawing/2014/main" id="{00000000-0008-0000-0600-00008E000000}"/>
            </a:ext>
          </a:extLst>
        </xdr:cNvPr>
        <xdr:cNvSpPr txBox="1"/>
      </xdr:nvSpPr>
      <xdr:spPr>
        <a:xfrm>
          <a:off x="2641111" y="1006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24343</xdr:rowOff>
    </xdr:from>
    <xdr:to>
      <xdr:col>10</xdr:col>
      <xdr:colOff>165100</xdr:colOff>
      <xdr:row>58</xdr:row>
      <xdr:rowOff>125943</xdr:rowOff>
    </xdr:to>
    <xdr:sp macro="" textlink="">
      <xdr:nvSpPr>
        <xdr:cNvPr id="143" name="楕円 142">
          <a:extLst>
            <a:ext uri="{FF2B5EF4-FFF2-40B4-BE49-F238E27FC236}">
              <a16:creationId xmlns="" xmlns:a16="http://schemas.microsoft.com/office/drawing/2014/main" id="{00000000-0008-0000-0600-00008F000000}"/>
            </a:ext>
          </a:extLst>
        </xdr:cNvPr>
        <xdr:cNvSpPr/>
      </xdr:nvSpPr>
      <xdr:spPr>
        <a:xfrm>
          <a:off x="1968500" y="996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117070</xdr:rowOff>
    </xdr:from>
    <xdr:ext cx="534377" cy="259045"/>
    <xdr:sp macro="" textlink="">
      <xdr:nvSpPr>
        <xdr:cNvPr id="144" name="テキスト ボックス 143">
          <a:extLst>
            <a:ext uri="{FF2B5EF4-FFF2-40B4-BE49-F238E27FC236}">
              <a16:creationId xmlns="" xmlns:a16="http://schemas.microsoft.com/office/drawing/2014/main" id="{00000000-0008-0000-0600-000090000000}"/>
            </a:ext>
          </a:extLst>
        </xdr:cNvPr>
        <xdr:cNvSpPr txBox="1"/>
      </xdr:nvSpPr>
      <xdr:spPr>
        <a:xfrm>
          <a:off x="1752111" y="1006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31024</xdr:rowOff>
    </xdr:from>
    <xdr:to>
      <xdr:col>6</xdr:col>
      <xdr:colOff>38100</xdr:colOff>
      <xdr:row>58</xdr:row>
      <xdr:rowOff>132624</xdr:rowOff>
    </xdr:to>
    <xdr:sp macro="" textlink="">
      <xdr:nvSpPr>
        <xdr:cNvPr id="145" name="楕円 144">
          <a:extLst>
            <a:ext uri="{FF2B5EF4-FFF2-40B4-BE49-F238E27FC236}">
              <a16:creationId xmlns="" xmlns:a16="http://schemas.microsoft.com/office/drawing/2014/main" id="{00000000-0008-0000-0600-000091000000}"/>
            </a:ext>
          </a:extLst>
        </xdr:cNvPr>
        <xdr:cNvSpPr/>
      </xdr:nvSpPr>
      <xdr:spPr>
        <a:xfrm>
          <a:off x="1079500" y="997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123751</xdr:rowOff>
    </xdr:from>
    <xdr:ext cx="534377" cy="259045"/>
    <xdr:sp macro="" textlink="">
      <xdr:nvSpPr>
        <xdr:cNvPr id="146" name="テキスト ボックス 145">
          <a:extLst>
            <a:ext uri="{FF2B5EF4-FFF2-40B4-BE49-F238E27FC236}">
              <a16:creationId xmlns="" xmlns:a16="http://schemas.microsoft.com/office/drawing/2014/main" id="{00000000-0008-0000-0600-000092000000}"/>
            </a:ext>
          </a:extLst>
        </xdr:cNvPr>
        <xdr:cNvSpPr txBox="1"/>
      </xdr:nvSpPr>
      <xdr:spPr>
        <a:xfrm>
          <a:off x="863111" y="1006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a:extLst>
            <a:ext uri="{FF2B5EF4-FFF2-40B4-BE49-F238E27FC236}">
              <a16:creationId xmlns="" xmlns:a16="http://schemas.microsoft.com/office/drawing/2014/main" id="{00000000-0008-0000-0600-0000AC000000}"/>
            </a:ext>
          </a:extLst>
        </xdr:cNvPr>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a:extLst>
            <a:ext uri="{FF2B5EF4-FFF2-40B4-BE49-F238E27FC236}">
              <a16:creationId xmlns="" xmlns:a16="http://schemas.microsoft.com/office/drawing/2014/main" id="{00000000-0008-0000-0600-0000AD000000}"/>
            </a:ext>
          </a:extLst>
        </xdr:cNvPr>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a:extLst>
            <a:ext uri="{FF2B5EF4-FFF2-40B4-BE49-F238E27FC236}">
              <a16:creationId xmlns="" xmlns:a16="http://schemas.microsoft.com/office/drawing/2014/main" id="{00000000-0008-0000-0600-0000AE000000}"/>
            </a:ext>
          </a:extLst>
        </xdr:cNvPr>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a:extLst>
            <a:ext uri="{FF2B5EF4-FFF2-40B4-BE49-F238E27FC236}">
              <a16:creationId xmlns="" xmlns:a16="http://schemas.microsoft.com/office/drawing/2014/main" id="{00000000-0008-0000-0600-0000AF000000}"/>
            </a:ext>
          </a:extLst>
        </xdr:cNvPr>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a:extLst>
            <a:ext uri="{FF2B5EF4-FFF2-40B4-BE49-F238E27FC236}">
              <a16:creationId xmlns="" xmlns:a16="http://schemas.microsoft.com/office/drawing/2014/main" id="{00000000-0008-0000-0600-0000B0000000}"/>
            </a:ext>
          </a:extLst>
        </xdr:cNvPr>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62531</xdr:rowOff>
    </xdr:from>
    <xdr:to>
      <xdr:col>24</xdr:col>
      <xdr:colOff>63500</xdr:colOff>
      <xdr:row>79</xdr:row>
      <xdr:rowOff>64131</xdr:rowOff>
    </xdr:to>
    <xdr:cxnSp macro="">
      <xdr:nvCxnSpPr>
        <xdr:cNvPr id="177" name="直線コネクタ 176">
          <a:extLst>
            <a:ext uri="{FF2B5EF4-FFF2-40B4-BE49-F238E27FC236}">
              <a16:creationId xmlns="" xmlns:a16="http://schemas.microsoft.com/office/drawing/2014/main" id="{00000000-0008-0000-0600-0000B1000000}"/>
            </a:ext>
          </a:extLst>
        </xdr:cNvPr>
        <xdr:cNvCxnSpPr/>
      </xdr:nvCxnSpPr>
      <xdr:spPr>
        <a:xfrm>
          <a:off x="3797300" y="13607081"/>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a:extLst>
            <a:ext uri="{FF2B5EF4-FFF2-40B4-BE49-F238E27FC236}">
              <a16:creationId xmlns="" xmlns:a16="http://schemas.microsoft.com/office/drawing/2014/main" id="{00000000-0008-0000-0600-0000B2000000}"/>
            </a:ext>
          </a:extLst>
        </xdr:cNvPr>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a:extLst>
            <a:ext uri="{FF2B5EF4-FFF2-40B4-BE49-F238E27FC236}">
              <a16:creationId xmlns="" xmlns:a16="http://schemas.microsoft.com/office/drawing/2014/main" id="{00000000-0008-0000-0600-0000B3000000}"/>
            </a:ext>
          </a:extLst>
        </xdr:cNvPr>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62531</xdr:rowOff>
    </xdr:from>
    <xdr:to>
      <xdr:col>19</xdr:col>
      <xdr:colOff>177800</xdr:colOff>
      <xdr:row>79</xdr:row>
      <xdr:rowOff>66042</xdr:rowOff>
    </xdr:to>
    <xdr:cxnSp macro="">
      <xdr:nvCxnSpPr>
        <xdr:cNvPr id="180" name="直線コネクタ 179">
          <a:extLst>
            <a:ext uri="{FF2B5EF4-FFF2-40B4-BE49-F238E27FC236}">
              <a16:creationId xmlns="" xmlns:a16="http://schemas.microsoft.com/office/drawing/2014/main" id="{00000000-0008-0000-0600-0000B4000000}"/>
            </a:ext>
          </a:extLst>
        </xdr:cNvPr>
        <xdr:cNvCxnSpPr/>
      </xdr:nvCxnSpPr>
      <xdr:spPr>
        <a:xfrm flipV="1">
          <a:off x="2908300" y="13607081"/>
          <a:ext cx="889000" cy="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a:extLst>
            <a:ext uri="{FF2B5EF4-FFF2-40B4-BE49-F238E27FC236}">
              <a16:creationId xmlns="" xmlns:a16="http://schemas.microsoft.com/office/drawing/2014/main" id="{00000000-0008-0000-0600-0000B5000000}"/>
            </a:ext>
          </a:extLst>
        </xdr:cNvPr>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a:extLst>
            <a:ext uri="{FF2B5EF4-FFF2-40B4-BE49-F238E27FC236}">
              <a16:creationId xmlns="" xmlns:a16="http://schemas.microsoft.com/office/drawing/2014/main" id="{00000000-0008-0000-0600-0000B6000000}"/>
            </a:ext>
          </a:extLst>
        </xdr:cNvPr>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66042</xdr:rowOff>
    </xdr:from>
    <xdr:to>
      <xdr:col>15</xdr:col>
      <xdr:colOff>50800</xdr:colOff>
      <xdr:row>79</xdr:row>
      <xdr:rowOff>67610</xdr:rowOff>
    </xdr:to>
    <xdr:cxnSp macro="">
      <xdr:nvCxnSpPr>
        <xdr:cNvPr id="183" name="直線コネクタ 182">
          <a:extLst>
            <a:ext uri="{FF2B5EF4-FFF2-40B4-BE49-F238E27FC236}">
              <a16:creationId xmlns="" xmlns:a16="http://schemas.microsoft.com/office/drawing/2014/main" id="{00000000-0008-0000-0600-0000B7000000}"/>
            </a:ext>
          </a:extLst>
        </xdr:cNvPr>
        <xdr:cNvCxnSpPr/>
      </xdr:nvCxnSpPr>
      <xdr:spPr>
        <a:xfrm flipV="1">
          <a:off x="2019300" y="13610592"/>
          <a:ext cx="889000" cy="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a:extLst>
            <a:ext uri="{FF2B5EF4-FFF2-40B4-BE49-F238E27FC236}">
              <a16:creationId xmlns="" xmlns:a16="http://schemas.microsoft.com/office/drawing/2014/main" id="{00000000-0008-0000-0600-0000B8000000}"/>
            </a:ext>
          </a:extLst>
        </xdr:cNvPr>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macro="" textlink="">
      <xdr:nvSpPr>
        <xdr:cNvPr id="185" name="テキスト ボックス 184">
          <a:extLst>
            <a:ext uri="{FF2B5EF4-FFF2-40B4-BE49-F238E27FC236}">
              <a16:creationId xmlns="" xmlns:a16="http://schemas.microsoft.com/office/drawing/2014/main" id="{00000000-0008-0000-0600-0000B9000000}"/>
            </a:ext>
          </a:extLst>
        </xdr:cNvPr>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62694</xdr:rowOff>
    </xdr:from>
    <xdr:to>
      <xdr:col>10</xdr:col>
      <xdr:colOff>114300</xdr:colOff>
      <xdr:row>79</xdr:row>
      <xdr:rowOff>67610</xdr:rowOff>
    </xdr:to>
    <xdr:cxnSp macro="">
      <xdr:nvCxnSpPr>
        <xdr:cNvPr id="186" name="直線コネクタ 185">
          <a:extLst>
            <a:ext uri="{FF2B5EF4-FFF2-40B4-BE49-F238E27FC236}">
              <a16:creationId xmlns="" xmlns:a16="http://schemas.microsoft.com/office/drawing/2014/main" id="{00000000-0008-0000-0600-0000BA000000}"/>
            </a:ext>
          </a:extLst>
        </xdr:cNvPr>
        <xdr:cNvCxnSpPr/>
      </xdr:nvCxnSpPr>
      <xdr:spPr>
        <a:xfrm>
          <a:off x="1130300" y="13607244"/>
          <a:ext cx="889000" cy="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a:extLst>
            <a:ext uri="{FF2B5EF4-FFF2-40B4-BE49-F238E27FC236}">
              <a16:creationId xmlns="" xmlns:a16="http://schemas.microsoft.com/office/drawing/2014/main" id="{00000000-0008-0000-0600-0000BB000000}"/>
            </a:ext>
          </a:extLst>
        </xdr:cNvPr>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56951</xdr:rowOff>
    </xdr:from>
    <xdr:ext cx="469744" cy="259045"/>
    <xdr:sp macro="" textlink="">
      <xdr:nvSpPr>
        <xdr:cNvPr id="188" name="テキスト ボックス 187">
          <a:extLst>
            <a:ext uri="{FF2B5EF4-FFF2-40B4-BE49-F238E27FC236}">
              <a16:creationId xmlns="" xmlns:a16="http://schemas.microsoft.com/office/drawing/2014/main" id="{00000000-0008-0000-0600-0000BC000000}"/>
            </a:ext>
          </a:extLst>
        </xdr:cNvPr>
        <xdr:cNvSpPr txBox="1"/>
      </xdr:nvSpPr>
      <xdr:spPr>
        <a:xfrm>
          <a:off x="1784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a:extLst>
            <a:ext uri="{FF2B5EF4-FFF2-40B4-BE49-F238E27FC236}">
              <a16:creationId xmlns="" xmlns:a16="http://schemas.microsoft.com/office/drawing/2014/main" id="{00000000-0008-0000-0600-0000BD000000}"/>
            </a:ext>
          </a:extLst>
        </xdr:cNvPr>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41178</xdr:rowOff>
    </xdr:from>
    <xdr:ext cx="469744"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895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13331</xdr:rowOff>
    </xdr:from>
    <xdr:to>
      <xdr:col>24</xdr:col>
      <xdr:colOff>114300</xdr:colOff>
      <xdr:row>79</xdr:row>
      <xdr:rowOff>114931</xdr:rowOff>
    </xdr:to>
    <xdr:sp macro="" textlink="">
      <xdr:nvSpPr>
        <xdr:cNvPr id="196" name="楕円 195">
          <a:extLst>
            <a:ext uri="{FF2B5EF4-FFF2-40B4-BE49-F238E27FC236}">
              <a16:creationId xmlns="" xmlns:a16="http://schemas.microsoft.com/office/drawing/2014/main" id="{00000000-0008-0000-0600-0000C4000000}"/>
            </a:ext>
          </a:extLst>
        </xdr:cNvPr>
        <xdr:cNvSpPr/>
      </xdr:nvSpPr>
      <xdr:spPr>
        <a:xfrm>
          <a:off x="4584700" y="1355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99708</xdr:rowOff>
    </xdr:from>
    <xdr:ext cx="469744" cy="259045"/>
    <xdr:sp macro="" textlink="">
      <xdr:nvSpPr>
        <xdr:cNvPr id="197" name="維持補修費該当値テキスト">
          <a:extLst>
            <a:ext uri="{FF2B5EF4-FFF2-40B4-BE49-F238E27FC236}">
              <a16:creationId xmlns="" xmlns:a16="http://schemas.microsoft.com/office/drawing/2014/main" id="{00000000-0008-0000-0600-0000C5000000}"/>
            </a:ext>
          </a:extLst>
        </xdr:cNvPr>
        <xdr:cNvSpPr txBox="1"/>
      </xdr:nvSpPr>
      <xdr:spPr>
        <a:xfrm>
          <a:off x="4686300" y="1347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11731</xdr:rowOff>
    </xdr:from>
    <xdr:to>
      <xdr:col>20</xdr:col>
      <xdr:colOff>38100</xdr:colOff>
      <xdr:row>79</xdr:row>
      <xdr:rowOff>113331</xdr:rowOff>
    </xdr:to>
    <xdr:sp macro="" textlink="">
      <xdr:nvSpPr>
        <xdr:cNvPr id="198" name="楕円 197">
          <a:extLst>
            <a:ext uri="{FF2B5EF4-FFF2-40B4-BE49-F238E27FC236}">
              <a16:creationId xmlns="" xmlns:a16="http://schemas.microsoft.com/office/drawing/2014/main" id="{00000000-0008-0000-0600-0000C6000000}"/>
            </a:ext>
          </a:extLst>
        </xdr:cNvPr>
        <xdr:cNvSpPr/>
      </xdr:nvSpPr>
      <xdr:spPr>
        <a:xfrm>
          <a:off x="3746500" y="1355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104458</xdr:rowOff>
    </xdr:from>
    <xdr:ext cx="469744" cy="259045"/>
    <xdr:sp macro="" textlink="">
      <xdr:nvSpPr>
        <xdr:cNvPr id="199" name="テキスト ボックス 198">
          <a:extLst>
            <a:ext uri="{FF2B5EF4-FFF2-40B4-BE49-F238E27FC236}">
              <a16:creationId xmlns="" xmlns:a16="http://schemas.microsoft.com/office/drawing/2014/main" id="{00000000-0008-0000-0600-0000C7000000}"/>
            </a:ext>
          </a:extLst>
        </xdr:cNvPr>
        <xdr:cNvSpPr txBox="1"/>
      </xdr:nvSpPr>
      <xdr:spPr>
        <a:xfrm>
          <a:off x="3562428" y="136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15242</xdr:rowOff>
    </xdr:from>
    <xdr:to>
      <xdr:col>15</xdr:col>
      <xdr:colOff>101600</xdr:colOff>
      <xdr:row>79</xdr:row>
      <xdr:rowOff>116842</xdr:rowOff>
    </xdr:to>
    <xdr:sp macro="" textlink="">
      <xdr:nvSpPr>
        <xdr:cNvPr id="200" name="楕円 199">
          <a:extLst>
            <a:ext uri="{FF2B5EF4-FFF2-40B4-BE49-F238E27FC236}">
              <a16:creationId xmlns="" xmlns:a16="http://schemas.microsoft.com/office/drawing/2014/main" id="{00000000-0008-0000-0600-0000C8000000}"/>
            </a:ext>
          </a:extLst>
        </xdr:cNvPr>
        <xdr:cNvSpPr/>
      </xdr:nvSpPr>
      <xdr:spPr>
        <a:xfrm>
          <a:off x="2857500" y="1355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107969</xdr:rowOff>
    </xdr:from>
    <xdr:ext cx="469744" cy="259045"/>
    <xdr:sp macro="" textlink="">
      <xdr:nvSpPr>
        <xdr:cNvPr id="201" name="テキスト ボックス 200">
          <a:extLst>
            <a:ext uri="{FF2B5EF4-FFF2-40B4-BE49-F238E27FC236}">
              <a16:creationId xmlns="" xmlns:a16="http://schemas.microsoft.com/office/drawing/2014/main" id="{00000000-0008-0000-0600-0000C9000000}"/>
            </a:ext>
          </a:extLst>
        </xdr:cNvPr>
        <xdr:cNvSpPr txBox="1"/>
      </xdr:nvSpPr>
      <xdr:spPr>
        <a:xfrm>
          <a:off x="2673428" y="1365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16810</xdr:rowOff>
    </xdr:from>
    <xdr:to>
      <xdr:col>10</xdr:col>
      <xdr:colOff>165100</xdr:colOff>
      <xdr:row>79</xdr:row>
      <xdr:rowOff>118410</xdr:rowOff>
    </xdr:to>
    <xdr:sp macro="" textlink="">
      <xdr:nvSpPr>
        <xdr:cNvPr id="202" name="楕円 201">
          <a:extLst>
            <a:ext uri="{FF2B5EF4-FFF2-40B4-BE49-F238E27FC236}">
              <a16:creationId xmlns="" xmlns:a16="http://schemas.microsoft.com/office/drawing/2014/main" id="{00000000-0008-0000-0600-0000CA000000}"/>
            </a:ext>
          </a:extLst>
        </xdr:cNvPr>
        <xdr:cNvSpPr/>
      </xdr:nvSpPr>
      <xdr:spPr>
        <a:xfrm>
          <a:off x="1968500" y="135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109537</xdr:rowOff>
    </xdr:from>
    <xdr:ext cx="469744" cy="259045"/>
    <xdr:sp macro="" textlink="">
      <xdr:nvSpPr>
        <xdr:cNvPr id="203" name="テキスト ボックス 202">
          <a:extLst>
            <a:ext uri="{FF2B5EF4-FFF2-40B4-BE49-F238E27FC236}">
              <a16:creationId xmlns="" xmlns:a16="http://schemas.microsoft.com/office/drawing/2014/main" id="{00000000-0008-0000-0600-0000CB000000}"/>
            </a:ext>
          </a:extLst>
        </xdr:cNvPr>
        <xdr:cNvSpPr txBox="1"/>
      </xdr:nvSpPr>
      <xdr:spPr>
        <a:xfrm>
          <a:off x="1784428" y="1365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11894</xdr:rowOff>
    </xdr:from>
    <xdr:to>
      <xdr:col>6</xdr:col>
      <xdr:colOff>38100</xdr:colOff>
      <xdr:row>79</xdr:row>
      <xdr:rowOff>113494</xdr:rowOff>
    </xdr:to>
    <xdr:sp macro="" textlink="">
      <xdr:nvSpPr>
        <xdr:cNvPr id="204" name="楕円 203">
          <a:extLst>
            <a:ext uri="{FF2B5EF4-FFF2-40B4-BE49-F238E27FC236}">
              <a16:creationId xmlns="" xmlns:a16="http://schemas.microsoft.com/office/drawing/2014/main" id="{00000000-0008-0000-0600-0000CC000000}"/>
            </a:ext>
          </a:extLst>
        </xdr:cNvPr>
        <xdr:cNvSpPr/>
      </xdr:nvSpPr>
      <xdr:spPr>
        <a:xfrm>
          <a:off x="1079500" y="1355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104621</xdr:rowOff>
    </xdr:from>
    <xdr:ext cx="469744" cy="259045"/>
    <xdr:sp macro="" textlink="">
      <xdr:nvSpPr>
        <xdr:cNvPr id="205" name="テキスト ボックス 204">
          <a:extLst>
            <a:ext uri="{FF2B5EF4-FFF2-40B4-BE49-F238E27FC236}">
              <a16:creationId xmlns="" xmlns:a16="http://schemas.microsoft.com/office/drawing/2014/main" id="{00000000-0008-0000-0600-0000CD000000}"/>
            </a:ext>
          </a:extLst>
        </xdr:cNvPr>
        <xdr:cNvSpPr txBox="1"/>
      </xdr:nvSpPr>
      <xdr:spPr>
        <a:xfrm>
          <a:off x="895428" y="1364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a:extLst>
            <a:ext uri="{FF2B5EF4-FFF2-40B4-BE49-F238E27FC236}">
              <a16:creationId xmlns="" xmlns:a16="http://schemas.microsoft.com/office/drawing/2014/main" id="{00000000-0008-0000-0600-0000DE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a:extLst>
            <a:ext uri="{FF2B5EF4-FFF2-40B4-BE49-F238E27FC236}">
              <a16:creationId xmlns="" xmlns:a16="http://schemas.microsoft.com/office/drawing/2014/main" id="{00000000-0008-0000-0600-0000E8000000}"/>
            </a:ext>
          </a:extLst>
        </xdr:cNvPr>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a:extLst>
            <a:ext uri="{FF2B5EF4-FFF2-40B4-BE49-F238E27FC236}">
              <a16:creationId xmlns="" xmlns:a16="http://schemas.microsoft.com/office/drawing/2014/main" id="{00000000-0008-0000-0600-0000E9000000}"/>
            </a:ext>
          </a:extLst>
        </xdr:cNvPr>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a:extLst>
            <a:ext uri="{FF2B5EF4-FFF2-40B4-BE49-F238E27FC236}">
              <a16:creationId xmlns="" xmlns:a16="http://schemas.microsoft.com/office/drawing/2014/main" id="{00000000-0008-0000-0600-0000EA000000}"/>
            </a:ext>
          </a:extLst>
        </xdr:cNvPr>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a:extLst>
            <a:ext uri="{FF2B5EF4-FFF2-40B4-BE49-F238E27FC236}">
              <a16:creationId xmlns="" xmlns:a16="http://schemas.microsoft.com/office/drawing/2014/main" id="{00000000-0008-0000-0600-0000EB000000}"/>
            </a:ext>
          </a:extLst>
        </xdr:cNvPr>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a:extLst>
            <a:ext uri="{FF2B5EF4-FFF2-40B4-BE49-F238E27FC236}">
              <a16:creationId xmlns="" xmlns:a16="http://schemas.microsoft.com/office/drawing/2014/main" id="{00000000-0008-0000-0600-0000EC000000}"/>
            </a:ext>
          </a:extLst>
        </xdr:cNvPr>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46137</xdr:rowOff>
    </xdr:from>
    <xdr:to>
      <xdr:col>24</xdr:col>
      <xdr:colOff>63500</xdr:colOff>
      <xdr:row>95</xdr:row>
      <xdr:rowOff>135945</xdr:rowOff>
    </xdr:to>
    <xdr:cxnSp macro="">
      <xdr:nvCxnSpPr>
        <xdr:cNvPr id="237" name="直線コネクタ 236">
          <a:extLst>
            <a:ext uri="{FF2B5EF4-FFF2-40B4-BE49-F238E27FC236}">
              <a16:creationId xmlns="" xmlns:a16="http://schemas.microsoft.com/office/drawing/2014/main" id="{00000000-0008-0000-0600-0000ED000000}"/>
            </a:ext>
          </a:extLst>
        </xdr:cNvPr>
        <xdr:cNvCxnSpPr/>
      </xdr:nvCxnSpPr>
      <xdr:spPr>
        <a:xfrm>
          <a:off x="3797300" y="16333887"/>
          <a:ext cx="838200" cy="8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110510</xdr:rowOff>
    </xdr:from>
    <xdr:ext cx="599010" cy="259045"/>
    <xdr:sp macro="" textlink="">
      <xdr:nvSpPr>
        <xdr:cNvPr id="238" name="扶助費平均値テキスト">
          <a:extLst>
            <a:ext uri="{FF2B5EF4-FFF2-40B4-BE49-F238E27FC236}">
              <a16:creationId xmlns="" xmlns:a16="http://schemas.microsoft.com/office/drawing/2014/main" id="{00000000-0008-0000-0600-0000EE000000}"/>
            </a:ext>
          </a:extLst>
        </xdr:cNvPr>
        <xdr:cNvSpPr txBox="1"/>
      </xdr:nvSpPr>
      <xdr:spPr>
        <a:xfrm>
          <a:off x="4686300" y="16398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a:extLst>
            <a:ext uri="{FF2B5EF4-FFF2-40B4-BE49-F238E27FC236}">
              <a16:creationId xmlns="" xmlns:a16="http://schemas.microsoft.com/office/drawing/2014/main" id="{00000000-0008-0000-0600-0000EF000000}"/>
            </a:ext>
          </a:extLst>
        </xdr:cNvPr>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46137</xdr:rowOff>
    </xdr:from>
    <xdr:to>
      <xdr:col>19</xdr:col>
      <xdr:colOff>177800</xdr:colOff>
      <xdr:row>96</xdr:row>
      <xdr:rowOff>119148</xdr:rowOff>
    </xdr:to>
    <xdr:cxnSp macro="">
      <xdr:nvCxnSpPr>
        <xdr:cNvPr id="240" name="直線コネクタ 239">
          <a:extLst>
            <a:ext uri="{FF2B5EF4-FFF2-40B4-BE49-F238E27FC236}">
              <a16:creationId xmlns="" xmlns:a16="http://schemas.microsoft.com/office/drawing/2014/main" id="{00000000-0008-0000-0600-0000F0000000}"/>
            </a:ext>
          </a:extLst>
        </xdr:cNvPr>
        <xdr:cNvCxnSpPr/>
      </xdr:nvCxnSpPr>
      <xdr:spPr>
        <a:xfrm flipV="1">
          <a:off x="2908300" y="16333887"/>
          <a:ext cx="889000" cy="24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a:extLst>
            <a:ext uri="{FF2B5EF4-FFF2-40B4-BE49-F238E27FC236}">
              <a16:creationId xmlns="" xmlns:a16="http://schemas.microsoft.com/office/drawing/2014/main" id="{00000000-0008-0000-0600-0000F1000000}"/>
            </a:ext>
          </a:extLst>
        </xdr:cNvPr>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110608</xdr:rowOff>
    </xdr:from>
    <xdr:ext cx="599010" cy="259045"/>
    <xdr:sp macro="" textlink="">
      <xdr:nvSpPr>
        <xdr:cNvPr id="242" name="テキスト ボックス 241">
          <a:extLst>
            <a:ext uri="{FF2B5EF4-FFF2-40B4-BE49-F238E27FC236}">
              <a16:creationId xmlns="" xmlns:a16="http://schemas.microsoft.com/office/drawing/2014/main" id="{00000000-0008-0000-0600-0000F2000000}"/>
            </a:ext>
          </a:extLst>
        </xdr:cNvPr>
        <xdr:cNvSpPr txBox="1"/>
      </xdr:nvSpPr>
      <xdr:spPr>
        <a:xfrm>
          <a:off x="3497795" y="16398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118625</xdr:rowOff>
    </xdr:from>
    <xdr:to>
      <xdr:col>15</xdr:col>
      <xdr:colOff>50800</xdr:colOff>
      <xdr:row>96</xdr:row>
      <xdr:rowOff>119148</xdr:rowOff>
    </xdr:to>
    <xdr:cxnSp macro="">
      <xdr:nvCxnSpPr>
        <xdr:cNvPr id="243" name="直線コネクタ 242">
          <a:extLst>
            <a:ext uri="{FF2B5EF4-FFF2-40B4-BE49-F238E27FC236}">
              <a16:creationId xmlns="" xmlns:a16="http://schemas.microsoft.com/office/drawing/2014/main" id="{00000000-0008-0000-0600-0000F3000000}"/>
            </a:ext>
          </a:extLst>
        </xdr:cNvPr>
        <xdr:cNvCxnSpPr/>
      </xdr:nvCxnSpPr>
      <xdr:spPr>
        <a:xfrm>
          <a:off x="2019300" y="16577825"/>
          <a:ext cx="8890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a:extLst>
            <a:ext uri="{FF2B5EF4-FFF2-40B4-BE49-F238E27FC236}">
              <a16:creationId xmlns="" xmlns:a16="http://schemas.microsoft.com/office/drawing/2014/main" id="{00000000-0008-0000-0600-0000F4000000}"/>
            </a:ext>
          </a:extLst>
        </xdr:cNvPr>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21356</xdr:rowOff>
    </xdr:from>
    <xdr:ext cx="599010" cy="259045"/>
    <xdr:sp macro="" textlink="">
      <xdr:nvSpPr>
        <xdr:cNvPr id="245" name="テキスト ボックス 244">
          <a:extLst>
            <a:ext uri="{FF2B5EF4-FFF2-40B4-BE49-F238E27FC236}">
              <a16:creationId xmlns="" xmlns:a16="http://schemas.microsoft.com/office/drawing/2014/main" id="{00000000-0008-0000-0600-0000F5000000}"/>
            </a:ext>
          </a:extLst>
        </xdr:cNvPr>
        <xdr:cNvSpPr txBox="1"/>
      </xdr:nvSpPr>
      <xdr:spPr>
        <a:xfrm>
          <a:off x="2608795" y="1665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118625</xdr:rowOff>
    </xdr:from>
    <xdr:to>
      <xdr:col>10</xdr:col>
      <xdr:colOff>114300</xdr:colOff>
      <xdr:row>97</xdr:row>
      <xdr:rowOff>54127</xdr:rowOff>
    </xdr:to>
    <xdr:cxnSp macro="">
      <xdr:nvCxnSpPr>
        <xdr:cNvPr id="246" name="直線コネクタ 245">
          <a:extLst>
            <a:ext uri="{FF2B5EF4-FFF2-40B4-BE49-F238E27FC236}">
              <a16:creationId xmlns="" xmlns:a16="http://schemas.microsoft.com/office/drawing/2014/main" id="{00000000-0008-0000-0600-0000F6000000}"/>
            </a:ext>
          </a:extLst>
        </xdr:cNvPr>
        <xdr:cNvCxnSpPr/>
      </xdr:nvCxnSpPr>
      <xdr:spPr>
        <a:xfrm flipV="1">
          <a:off x="1130300" y="16577825"/>
          <a:ext cx="889000" cy="10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a:extLst>
            <a:ext uri="{FF2B5EF4-FFF2-40B4-BE49-F238E27FC236}">
              <a16:creationId xmlns="" xmlns:a16="http://schemas.microsoft.com/office/drawing/2014/main" id="{00000000-0008-0000-0600-0000F7000000}"/>
            </a:ext>
          </a:extLst>
        </xdr:cNvPr>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20660</xdr:rowOff>
    </xdr:from>
    <xdr:ext cx="599010"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1719795" y="1665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a:extLst>
            <a:ext uri="{FF2B5EF4-FFF2-40B4-BE49-F238E27FC236}">
              <a16:creationId xmlns="" xmlns:a16="http://schemas.microsoft.com/office/drawing/2014/main" id="{00000000-0008-0000-0600-0000F9000000}"/>
            </a:ext>
          </a:extLst>
        </xdr:cNvPr>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91628</xdr:rowOff>
    </xdr:from>
    <xdr:ext cx="534377"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863111" y="1637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85145</xdr:rowOff>
    </xdr:from>
    <xdr:to>
      <xdr:col>24</xdr:col>
      <xdr:colOff>114300</xdr:colOff>
      <xdr:row>96</xdr:row>
      <xdr:rowOff>15295</xdr:rowOff>
    </xdr:to>
    <xdr:sp macro="" textlink="">
      <xdr:nvSpPr>
        <xdr:cNvPr id="256" name="楕円 255">
          <a:extLst>
            <a:ext uri="{FF2B5EF4-FFF2-40B4-BE49-F238E27FC236}">
              <a16:creationId xmlns="" xmlns:a16="http://schemas.microsoft.com/office/drawing/2014/main" id="{00000000-0008-0000-0600-000000010000}"/>
            </a:ext>
          </a:extLst>
        </xdr:cNvPr>
        <xdr:cNvSpPr/>
      </xdr:nvSpPr>
      <xdr:spPr>
        <a:xfrm>
          <a:off x="4584700" y="163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108022</xdr:rowOff>
    </xdr:from>
    <xdr:ext cx="599010" cy="259045"/>
    <xdr:sp macro="" textlink="">
      <xdr:nvSpPr>
        <xdr:cNvPr id="257" name="扶助費該当値テキスト">
          <a:extLst>
            <a:ext uri="{FF2B5EF4-FFF2-40B4-BE49-F238E27FC236}">
              <a16:creationId xmlns="" xmlns:a16="http://schemas.microsoft.com/office/drawing/2014/main" id="{00000000-0008-0000-0600-000001010000}"/>
            </a:ext>
          </a:extLst>
        </xdr:cNvPr>
        <xdr:cNvSpPr txBox="1"/>
      </xdr:nvSpPr>
      <xdr:spPr>
        <a:xfrm>
          <a:off x="4686300" y="16224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166787</xdr:rowOff>
    </xdr:from>
    <xdr:to>
      <xdr:col>20</xdr:col>
      <xdr:colOff>38100</xdr:colOff>
      <xdr:row>95</xdr:row>
      <xdr:rowOff>96937</xdr:rowOff>
    </xdr:to>
    <xdr:sp macro="" textlink="">
      <xdr:nvSpPr>
        <xdr:cNvPr id="258" name="楕円 257">
          <a:extLst>
            <a:ext uri="{FF2B5EF4-FFF2-40B4-BE49-F238E27FC236}">
              <a16:creationId xmlns="" xmlns:a16="http://schemas.microsoft.com/office/drawing/2014/main" id="{00000000-0008-0000-0600-000002010000}"/>
            </a:ext>
          </a:extLst>
        </xdr:cNvPr>
        <xdr:cNvSpPr/>
      </xdr:nvSpPr>
      <xdr:spPr>
        <a:xfrm>
          <a:off x="3746500" y="1628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113464</xdr:rowOff>
    </xdr:from>
    <xdr:ext cx="599010" cy="259045"/>
    <xdr:sp macro="" textlink="">
      <xdr:nvSpPr>
        <xdr:cNvPr id="259" name="テキスト ボックス 258">
          <a:extLst>
            <a:ext uri="{FF2B5EF4-FFF2-40B4-BE49-F238E27FC236}">
              <a16:creationId xmlns="" xmlns:a16="http://schemas.microsoft.com/office/drawing/2014/main" id="{00000000-0008-0000-0600-000003010000}"/>
            </a:ext>
          </a:extLst>
        </xdr:cNvPr>
        <xdr:cNvSpPr txBox="1"/>
      </xdr:nvSpPr>
      <xdr:spPr>
        <a:xfrm>
          <a:off x="3497795" y="16058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68348</xdr:rowOff>
    </xdr:from>
    <xdr:to>
      <xdr:col>15</xdr:col>
      <xdr:colOff>101600</xdr:colOff>
      <xdr:row>96</xdr:row>
      <xdr:rowOff>169948</xdr:rowOff>
    </xdr:to>
    <xdr:sp macro="" textlink="">
      <xdr:nvSpPr>
        <xdr:cNvPr id="260" name="楕円 259">
          <a:extLst>
            <a:ext uri="{FF2B5EF4-FFF2-40B4-BE49-F238E27FC236}">
              <a16:creationId xmlns="" xmlns:a16="http://schemas.microsoft.com/office/drawing/2014/main" id="{00000000-0008-0000-0600-000004010000}"/>
            </a:ext>
          </a:extLst>
        </xdr:cNvPr>
        <xdr:cNvSpPr/>
      </xdr:nvSpPr>
      <xdr:spPr>
        <a:xfrm>
          <a:off x="2857500" y="1652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15025</xdr:rowOff>
    </xdr:from>
    <xdr:ext cx="599010" cy="259045"/>
    <xdr:sp macro="" textlink="">
      <xdr:nvSpPr>
        <xdr:cNvPr id="261" name="テキスト ボックス 260">
          <a:extLst>
            <a:ext uri="{FF2B5EF4-FFF2-40B4-BE49-F238E27FC236}">
              <a16:creationId xmlns="" xmlns:a16="http://schemas.microsoft.com/office/drawing/2014/main" id="{00000000-0008-0000-0600-000005010000}"/>
            </a:ext>
          </a:extLst>
        </xdr:cNvPr>
        <xdr:cNvSpPr txBox="1"/>
      </xdr:nvSpPr>
      <xdr:spPr>
        <a:xfrm>
          <a:off x="2608795" y="16302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67825</xdr:rowOff>
    </xdr:from>
    <xdr:to>
      <xdr:col>10</xdr:col>
      <xdr:colOff>165100</xdr:colOff>
      <xdr:row>96</xdr:row>
      <xdr:rowOff>169425</xdr:rowOff>
    </xdr:to>
    <xdr:sp macro="" textlink="">
      <xdr:nvSpPr>
        <xdr:cNvPr id="262" name="楕円 261">
          <a:extLst>
            <a:ext uri="{FF2B5EF4-FFF2-40B4-BE49-F238E27FC236}">
              <a16:creationId xmlns="" xmlns:a16="http://schemas.microsoft.com/office/drawing/2014/main" id="{00000000-0008-0000-0600-000006010000}"/>
            </a:ext>
          </a:extLst>
        </xdr:cNvPr>
        <xdr:cNvSpPr/>
      </xdr:nvSpPr>
      <xdr:spPr>
        <a:xfrm>
          <a:off x="1968500" y="1652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14502</xdr:rowOff>
    </xdr:from>
    <xdr:ext cx="599010" cy="259045"/>
    <xdr:sp macro="" textlink="">
      <xdr:nvSpPr>
        <xdr:cNvPr id="263" name="テキスト ボックス 262">
          <a:extLst>
            <a:ext uri="{FF2B5EF4-FFF2-40B4-BE49-F238E27FC236}">
              <a16:creationId xmlns="" xmlns:a16="http://schemas.microsoft.com/office/drawing/2014/main" id="{00000000-0008-0000-0600-000007010000}"/>
            </a:ext>
          </a:extLst>
        </xdr:cNvPr>
        <xdr:cNvSpPr txBox="1"/>
      </xdr:nvSpPr>
      <xdr:spPr>
        <a:xfrm>
          <a:off x="1719795" y="16302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3327</xdr:rowOff>
    </xdr:from>
    <xdr:to>
      <xdr:col>6</xdr:col>
      <xdr:colOff>38100</xdr:colOff>
      <xdr:row>97</xdr:row>
      <xdr:rowOff>104927</xdr:rowOff>
    </xdr:to>
    <xdr:sp macro="" textlink="">
      <xdr:nvSpPr>
        <xdr:cNvPr id="264" name="楕円 263">
          <a:extLst>
            <a:ext uri="{FF2B5EF4-FFF2-40B4-BE49-F238E27FC236}">
              <a16:creationId xmlns="" xmlns:a16="http://schemas.microsoft.com/office/drawing/2014/main" id="{00000000-0008-0000-0600-000008010000}"/>
            </a:ext>
          </a:extLst>
        </xdr:cNvPr>
        <xdr:cNvSpPr/>
      </xdr:nvSpPr>
      <xdr:spPr>
        <a:xfrm>
          <a:off x="1079500" y="1663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96054</xdr:rowOff>
    </xdr:from>
    <xdr:ext cx="534377" cy="259045"/>
    <xdr:sp macro="" textlink="">
      <xdr:nvSpPr>
        <xdr:cNvPr id="265" name="テキスト ボックス 264">
          <a:extLst>
            <a:ext uri="{FF2B5EF4-FFF2-40B4-BE49-F238E27FC236}">
              <a16:creationId xmlns="" xmlns:a16="http://schemas.microsoft.com/office/drawing/2014/main" id="{00000000-0008-0000-0600-000009010000}"/>
            </a:ext>
          </a:extLst>
        </xdr:cNvPr>
        <xdr:cNvSpPr txBox="1"/>
      </xdr:nvSpPr>
      <xdr:spPr>
        <a:xfrm>
          <a:off x="863111" y="1672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a:extLst>
            <a:ext uri="{FF2B5EF4-FFF2-40B4-BE49-F238E27FC236}">
              <a16:creationId xmlns="" xmlns:a16="http://schemas.microsoft.com/office/drawing/2014/main" id="{00000000-0008-0000-0600-000023010000}"/>
            </a:ext>
          </a:extLst>
        </xdr:cNvPr>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a:extLst>
            <a:ext uri="{FF2B5EF4-FFF2-40B4-BE49-F238E27FC236}">
              <a16:creationId xmlns="" xmlns:a16="http://schemas.microsoft.com/office/drawing/2014/main" id="{00000000-0008-0000-0600-000024010000}"/>
            </a:ext>
          </a:extLst>
        </xdr:cNvPr>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a:extLst>
            <a:ext uri="{FF2B5EF4-FFF2-40B4-BE49-F238E27FC236}">
              <a16:creationId xmlns="" xmlns:a16="http://schemas.microsoft.com/office/drawing/2014/main" id="{00000000-0008-0000-0600-000025010000}"/>
            </a:ext>
          </a:extLst>
        </xdr:cNvPr>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a:extLst>
            <a:ext uri="{FF2B5EF4-FFF2-40B4-BE49-F238E27FC236}">
              <a16:creationId xmlns="" xmlns:a16="http://schemas.microsoft.com/office/drawing/2014/main" id="{00000000-0008-0000-0600-000026010000}"/>
            </a:ext>
          </a:extLst>
        </xdr:cNvPr>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a:extLst>
            <a:ext uri="{FF2B5EF4-FFF2-40B4-BE49-F238E27FC236}">
              <a16:creationId xmlns="" xmlns:a16="http://schemas.microsoft.com/office/drawing/2014/main" id="{00000000-0008-0000-0600-000027010000}"/>
            </a:ext>
          </a:extLst>
        </xdr:cNvPr>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101289</xdr:rowOff>
    </xdr:from>
    <xdr:to>
      <xdr:col>55</xdr:col>
      <xdr:colOff>0</xdr:colOff>
      <xdr:row>37</xdr:row>
      <xdr:rowOff>103728</xdr:rowOff>
    </xdr:to>
    <xdr:cxnSp macro="">
      <xdr:nvCxnSpPr>
        <xdr:cNvPr id="296" name="直線コネクタ 295">
          <a:extLst>
            <a:ext uri="{FF2B5EF4-FFF2-40B4-BE49-F238E27FC236}">
              <a16:creationId xmlns="" xmlns:a16="http://schemas.microsoft.com/office/drawing/2014/main" id="{00000000-0008-0000-0600-000028010000}"/>
            </a:ext>
          </a:extLst>
        </xdr:cNvPr>
        <xdr:cNvCxnSpPr/>
      </xdr:nvCxnSpPr>
      <xdr:spPr>
        <a:xfrm flipV="1">
          <a:off x="9639300" y="6444939"/>
          <a:ext cx="8382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29249</xdr:rowOff>
    </xdr:from>
    <xdr:ext cx="599010" cy="259045"/>
    <xdr:sp macro="" textlink="">
      <xdr:nvSpPr>
        <xdr:cNvPr id="297" name="補助費等平均値テキスト">
          <a:extLst>
            <a:ext uri="{FF2B5EF4-FFF2-40B4-BE49-F238E27FC236}">
              <a16:creationId xmlns="" xmlns:a16="http://schemas.microsoft.com/office/drawing/2014/main" id="{00000000-0008-0000-0600-000029010000}"/>
            </a:ext>
          </a:extLst>
        </xdr:cNvPr>
        <xdr:cNvSpPr txBox="1"/>
      </xdr:nvSpPr>
      <xdr:spPr>
        <a:xfrm>
          <a:off x="10528300" y="6372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a:extLst>
            <a:ext uri="{FF2B5EF4-FFF2-40B4-BE49-F238E27FC236}">
              <a16:creationId xmlns="" xmlns:a16="http://schemas.microsoft.com/office/drawing/2014/main" id="{00000000-0008-0000-0600-00002A010000}"/>
            </a:ext>
          </a:extLst>
        </xdr:cNvPr>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131758</xdr:rowOff>
    </xdr:from>
    <xdr:to>
      <xdr:col>50</xdr:col>
      <xdr:colOff>114300</xdr:colOff>
      <xdr:row>37</xdr:row>
      <xdr:rowOff>103728</xdr:rowOff>
    </xdr:to>
    <xdr:cxnSp macro="">
      <xdr:nvCxnSpPr>
        <xdr:cNvPr id="299" name="直線コネクタ 298">
          <a:extLst>
            <a:ext uri="{FF2B5EF4-FFF2-40B4-BE49-F238E27FC236}">
              <a16:creationId xmlns="" xmlns:a16="http://schemas.microsoft.com/office/drawing/2014/main" id="{00000000-0008-0000-0600-00002B010000}"/>
            </a:ext>
          </a:extLst>
        </xdr:cNvPr>
        <xdr:cNvCxnSpPr/>
      </xdr:nvCxnSpPr>
      <xdr:spPr>
        <a:xfrm>
          <a:off x="8750300" y="6132508"/>
          <a:ext cx="889000" cy="31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a:extLst>
            <a:ext uri="{FF2B5EF4-FFF2-40B4-BE49-F238E27FC236}">
              <a16:creationId xmlns="" xmlns:a16="http://schemas.microsoft.com/office/drawing/2014/main" id="{00000000-0008-0000-0600-00002C010000}"/>
            </a:ext>
          </a:extLst>
        </xdr:cNvPr>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153003</xdr:rowOff>
    </xdr:from>
    <xdr:ext cx="599010" cy="259045"/>
    <xdr:sp macro="" textlink="">
      <xdr:nvSpPr>
        <xdr:cNvPr id="301" name="テキスト ボックス 300">
          <a:extLst>
            <a:ext uri="{FF2B5EF4-FFF2-40B4-BE49-F238E27FC236}">
              <a16:creationId xmlns="" xmlns:a16="http://schemas.microsoft.com/office/drawing/2014/main" id="{00000000-0008-0000-0600-00002D010000}"/>
            </a:ext>
          </a:extLst>
        </xdr:cNvPr>
        <xdr:cNvSpPr txBox="1"/>
      </xdr:nvSpPr>
      <xdr:spPr>
        <a:xfrm>
          <a:off x="9339795" y="649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131758</xdr:rowOff>
    </xdr:from>
    <xdr:to>
      <xdr:col>45</xdr:col>
      <xdr:colOff>177800</xdr:colOff>
      <xdr:row>38</xdr:row>
      <xdr:rowOff>53472</xdr:rowOff>
    </xdr:to>
    <xdr:cxnSp macro="">
      <xdr:nvCxnSpPr>
        <xdr:cNvPr id="302" name="直線コネクタ 301">
          <a:extLst>
            <a:ext uri="{FF2B5EF4-FFF2-40B4-BE49-F238E27FC236}">
              <a16:creationId xmlns="" xmlns:a16="http://schemas.microsoft.com/office/drawing/2014/main" id="{00000000-0008-0000-0600-00002E010000}"/>
            </a:ext>
          </a:extLst>
        </xdr:cNvPr>
        <xdr:cNvCxnSpPr/>
      </xdr:nvCxnSpPr>
      <xdr:spPr>
        <a:xfrm flipV="1">
          <a:off x="7861300" y="6132508"/>
          <a:ext cx="889000" cy="43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a:extLst>
            <a:ext uri="{FF2B5EF4-FFF2-40B4-BE49-F238E27FC236}">
              <a16:creationId xmlns="" xmlns:a16="http://schemas.microsoft.com/office/drawing/2014/main" id="{00000000-0008-0000-0600-00002F010000}"/>
            </a:ext>
          </a:extLst>
        </xdr:cNvPr>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27034</xdr:rowOff>
    </xdr:from>
    <xdr:ext cx="599010" cy="259045"/>
    <xdr:sp macro="" textlink="">
      <xdr:nvSpPr>
        <xdr:cNvPr id="304" name="テキスト ボックス 303">
          <a:extLst>
            <a:ext uri="{FF2B5EF4-FFF2-40B4-BE49-F238E27FC236}">
              <a16:creationId xmlns="" xmlns:a16="http://schemas.microsoft.com/office/drawing/2014/main" id="{00000000-0008-0000-0600-000030010000}"/>
            </a:ext>
          </a:extLst>
        </xdr:cNvPr>
        <xdr:cNvSpPr txBox="1"/>
      </xdr:nvSpPr>
      <xdr:spPr>
        <a:xfrm>
          <a:off x="8450795" y="585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35782</xdr:rowOff>
    </xdr:from>
    <xdr:to>
      <xdr:col>41</xdr:col>
      <xdr:colOff>50800</xdr:colOff>
      <xdr:row>38</xdr:row>
      <xdr:rowOff>53472</xdr:rowOff>
    </xdr:to>
    <xdr:cxnSp macro="">
      <xdr:nvCxnSpPr>
        <xdr:cNvPr id="305" name="直線コネクタ 304">
          <a:extLst>
            <a:ext uri="{FF2B5EF4-FFF2-40B4-BE49-F238E27FC236}">
              <a16:creationId xmlns="" xmlns:a16="http://schemas.microsoft.com/office/drawing/2014/main" id="{00000000-0008-0000-0600-000031010000}"/>
            </a:ext>
          </a:extLst>
        </xdr:cNvPr>
        <xdr:cNvCxnSpPr/>
      </xdr:nvCxnSpPr>
      <xdr:spPr>
        <a:xfrm>
          <a:off x="6972300" y="6550882"/>
          <a:ext cx="889000" cy="1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a:extLst>
            <a:ext uri="{FF2B5EF4-FFF2-40B4-BE49-F238E27FC236}">
              <a16:creationId xmlns="" xmlns:a16="http://schemas.microsoft.com/office/drawing/2014/main" id="{00000000-0008-0000-0600-000032010000}"/>
            </a:ext>
          </a:extLst>
        </xdr:cNvPr>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89497</xdr:rowOff>
    </xdr:from>
    <xdr:ext cx="534377"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7594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a:extLst>
            <a:ext uri="{FF2B5EF4-FFF2-40B4-BE49-F238E27FC236}">
              <a16:creationId xmlns="" xmlns:a16="http://schemas.microsoft.com/office/drawing/2014/main" id="{00000000-0008-0000-0600-000034010000}"/>
            </a:ext>
          </a:extLst>
        </xdr:cNvPr>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83871</xdr:rowOff>
    </xdr:from>
    <xdr:ext cx="534377"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6705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50489</xdr:rowOff>
    </xdr:from>
    <xdr:to>
      <xdr:col>55</xdr:col>
      <xdr:colOff>50800</xdr:colOff>
      <xdr:row>37</xdr:row>
      <xdr:rowOff>152089</xdr:rowOff>
    </xdr:to>
    <xdr:sp macro="" textlink="">
      <xdr:nvSpPr>
        <xdr:cNvPr id="315" name="楕円 314">
          <a:extLst>
            <a:ext uri="{FF2B5EF4-FFF2-40B4-BE49-F238E27FC236}">
              <a16:creationId xmlns="" xmlns:a16="http://schemas.microsoft.com/office/drawing/2014/main" id="{00000000-0008-0000-0600-00003B010000}"/>
            </a:ext>
          </a:extLst>
        </xdr:cNvPr>
        <xdr:cNvSpPr/>
      </xdr:nvSpPr>
      <xdr:spPr>
        <a:xfrm>
          <a:off x="10426700" y="639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73366</xdr:rowOff>
    </xdr:from>
    <xdr:ext cx="599010" cy="259045"/>
    <xdr:sp macro="" textlink="">
      <xdr:nvSpPr>
        <xdr:cNvPr id="316" name="補助費等該当値テキスト">
          <a:extLst>
            <a:ext uri="{FF2B5EF4-FFF2-40B4-BE49-F238E27FC236}">
              <a16:creationId xmlns="" xmlns:a16="http://schemas.microsoft.com/office/drawing/2014/main" id="{00000000-0008-0000-0600-00003C010000}"/>
            </a:ext>
          </a:extLst>
        </xdr:cNvPr>
        <xdr:cNvSpPr txBox="1"/>
      </xdr:nvSpPr>
      <xdr:spPr>
        <a:xfrm>
          <a:off x="10528300" y="624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52928</xdr:rowOff>
    </xdr:from>
    <xdr:to>
      <xdr:col>50</xdr:col>
      <xdr:colOff>165100</xdr:colOff>
      <xdr:row>37</xdr:row>
      <xdr:rowOff>154528</xdr:rowOff>
    </xdr:to>
    <xdr:sp macro="" textlink="">
      <xdr:nvSpPr>
        <xdr:cNvPr id="317" name="楕円 316">
          <a:extLst>
            <a:ext uri="{FF2B5EF4-FFF2-40B4-BE49-F238E27FC236}">
              <a16:creationId xmlns="" xmlns:a16="http://schemas.microsoft.com/office/drawing/2014/main" id="{00000000-0008-0000-0600-00003D010000}"/>
            </a:ext>
          </a:extLst>
        </xdr:cNvPr>
        <xdr:cNvSpPr/>
      </xdr:nvSpPr>
      <xdr:spPr>
        <a:xfrm>
          <a:off x="9588500" y="639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171055</xdr:rowOff>
    </xdr:from>
    <xdr:ext cx="599010" cy="259045"/>
    <xdr:sp macro="" textlink="">
      <xdr:nvSpPr>
        <xdr:cNvPr id="318" name="テキスト ボックス 317">
          <a:extLst>
            <a:ext uri="{FF2B5EF4-FFF2-40B4-BE49-F238E27FC236}">
              <a16:creationId xmlns="" xmlns:a16="http://schemas.microsoft.com/office/drawing/2014/main" id="{00000000-0008-0000-0600-00003E010000}"/>
            </a:ext>
          </a:extLst>
        </xdr:cNvPr>
        <xdr:cNvSpPr txBox="1"/>
      </xdr:nvSpPr>
      <xdr:spPr>
        <a:xfrm>
          <a:off x="9339795" y="6171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80958</xdr:rowOff>
    </xdr:from>
    <xdr:to>
      <xdr:col>46</xdr:col>
      <xdr:colOff>38100</xdr:colOff>
      <xdr:row>36</xdr:row>
      <xdr:rowOff>11108</xdr:rowOff>
    </xdr:to>
    <xdr:sp macro="" textlink="">
      <xdr:nvSpPr>
        <xdr:cNvPr id="319" name="楕円 318">
          <a:extLst>
            <a:ext uri="{FF2B5EF4-FFF2-40B4-BE49-F238E27FC236}">
              <a16:creationId xmlns="" xmlns:a16="http://schemas.microsoft.com/office/drawing/2014/main" id="{00000000-0008-0000-0600-00003F010000}"/>
            </a:ext>
          </a:extLst>
        </xdr:cNvPr>
        <xdr:cNvSpPr/>
      </xdr:nvSpPr>
      <xdr:spPr>
        <a:xfrm>
          <a:off x="8699500" y="60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2235</xdr:rowOff>
    </xdr:from>
    <xdr:ext cx="599010" cy="259045"/>
    <xdr:sp macro="" textlink="">
      <xdr:nvSpPr>
        <xdr:cNvPr id="320" name="テキスト ボックス 319">
          <a:extLst>
            <a:ext uri="{FF2B5EF4-FFF2-40B4-BE49-F238E27FC236}">
              <a16:creationId xmlns="" xmlns:a16="http://schemas.microsoft.com/office/drawing/2014/main" id="{00000000-0008-0000-0600-000040010000}"/>
            </a:ext>
          </a:extLst>
        </xdr:cNvPr>
        <xdr:cNvSpPr txBox="1"/>
      </xdr:nvSpPr>
      <xdr:spPr>
        <a:xfrm>
          <a:off x="8450795" y="6174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2672</xdr:rowOff>
    </xdr:from>
    <xdr:to>
      <xdr:col>41</xdr:col>
      <xdr:colOff>101600</xdr:colOff>
      <xdr:row>38</xdr:row>
      <xdr:rowOff>104272</xdr:rowOff>
    </xdr:to>
    <xdr:sp macro="" textlink="">
      <xdr:nvSpPr>
        <xdr:cNvPr id="321" name="楕円 320">
          <a:extLst>
            <a:ext uri="{FF2B5EF4-FFF2-40B4-BE49-F238E27FC236}">
              <a16:creationId xmlns="" xmlns:a16="http://schemas.microsoft.com/office/drawing/2014/main" id="{00000000-0008-0000-0600-000041010000}"/>
            </a:ext>
          </a:extLst>
        </xdr:cNvPr>
        <xdr:cNvSpPr/>
      </xdr:nvSpPr>
      <xdr:spPr>
        <a:xfrm>
          <a:off x="7810500" y="651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95399</xdr:rowOff>
    </xdr:from>
    <xdr:ext cx="534377" cy="259045"/>
    <xdr:sp macro="" textlink="">
      <xdr:nvSpPr>
        <xdr:cNvPr id="322" name="テキスト ボックス 321">
          <a:extLst>
            <a:ext uri="{FF2B5EF4-FFF2-40B4-BE49-F238E27FC236}">
              <a16:creationId xmlns="" xmlns:a16="http://schemas.microsoft.com/office/drawing/2014/main" id="{00000000-0008-0000-0600-000042010000}"/>
            </a:ext>
          </a:extLst>
        </xdr:cNvPr>
        <xdr:cNvSpPr txBox="1"/>
      </xdr:nvSpPr>
      <xdr:spPr>
        <a:xfrm>
          <a:off x="7594111" y="66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156432</xdr:rowOff>
    </xdr:from>
    <xdr:to>
      <xdr:col>36</xdr:col>
      <xdr:colOff>165100</xdr:colOff>
      <xdr:row>38</xdr:row>
      <xdr:rowOff>86582</xdr:rowOff>
    </xdr:to>
    <xdr:sp macro="" textlink="">
      <xdr:nvSpPr>
        <xdr:cNvPr id="323" name="楕円 322">
          <a:extLst>
            <a:ext uri="{FF2B5EF4-FFF2-40B4-BE49-F238E27FC236}">
              <a16:creationId xmlns="" xmlns:a16="http://schemas.microsoft.com/office/drawing/2014/main" id="{00000000-0008-0000-0600-000043010000}"/>
            </a:ext>
          </a:extLst>
        </xdr:cNvPr>
        <xdr:cNvSpPr/>
      </xdr:nvSpPr>
      <xdr:spPr>
        <a:xfrm>
          <a:off x="6921500" y="650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103109</xdr:rowOff>
    </xdr:from>
    <xdr:ext cx="534377" cy="259045"/>
    <xdr:sp macro="" textlink="">
      <xdr:nvSpPr>
        <xdr:cNvPr id="324" name="テキスト ボックス 323">
          <a:extLst>
            <a:ext uri="{FF2B5EF4-FFF2-40B4-BE49-F238E27FC236}">
              <a16:creationId xmlns="" xmlns:a16="http://schemas.microsoft.com/office/drawing/2014/main" id="{00000000-0008-0000-0600-000044010000}"/>
            </a:ext>
          </a:extLst>
        </xdr:cNvPr>
        <xdr:cNvSpPr txBox="1"/>
      </xdr:nvSpPr>
      <xdr:spPr>
        <a:xfrm>
          <a:off x="6705111" y="627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a:extLst>
            <a:ext uri="{FF2B5EF4-FFF2-40B4-BE49-F238E27FC236}">
              <a16:creationId xmlns="" xmlns:a16="http://schemas.microsoft.com/office/drawing/2014/main" id="{00000000-0008-0000-06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a:extLst>
            <a:ext uri="{FF2B5EF4-FFF2-40B4-BE49-F238E27FC236}">
              <a16:creationId xmlns="" xmlns:a16="http://schemas.microsoft.com/office/drawing/2014/main" id="{00000000-0008-0000-0600-000052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a:extLst>
            <a:ext uri="{FF2B5EF4-FFF2-40B4-BE49-F238E27FC236}">
              <a16:creationId xmlns="" xmlns:a16="http://schemas.microsoft.com/office/drawing/2014/main" id="{00000000-0008-0000-0600-000054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a:extLst>
            <a:ext uri="{FF2B5EF4-FFF2-40B4-BE49-F238E27FC236}">
              <a16:creationId xmlns="" xmlns:a16="http://schemas.microsoft.com/office/drawing/2014/main" id="{00000000-0008-0000-0600-000056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 xmlns:a16="http://schemas.microsoft.com/office/drawing/2014/main"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a:extLst>
            <a:ext uri="{FF2B5EF4-FFF2-40B4-BE49-F238E27FC236}">
              <a16:creationId xmlns="" xmlns:a16="http://schemas.microsoft.com/office/drawing/2014/main" id="{00000000-0008-0000-0600-00005E010000}"/>
            </a:ext>
          </a:extLst>
        </xdr:cNvPr>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a:extLst>
            <a:ext uri="{FF2B5EF4-FFF2-40B4-BE49-F238E27FC236}">
              <a16:creationId xmlns="" xmlns:a16="http://schemas.microsoft.com/office/drawing/2014/main" id="{00000000-0008-0000-0600-00005F010000}"/>
            </a:ext>
          </a:extLst>
        </xdr:cNvPr>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a:extLst>
            <a:ext uri="{FF2B5EF4-FFF2-40B4-BE49-F238E27FC236}">
              <a16:creationId xmlns="" xmlns:a16="http://schemas.microsoft.com/office/drawing/2014/main" id="{00000000-0008-0000-0600-000060010000}"/>
            </a:ext>
          </a:extLst>
        </xdr:cNvPr>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a:extLst>
            <a:ext uri="{FF2B5EF4-FFF2-40B4-BE49-F238E27FC236}">
              <a16:creationId xmlns="" xmlns:a16="http://schemas.microsoft.com/office/drawing/2014/main" id="{00000000-0008-0000-0600-000061010000}"/>
            </a:ext>
          </a:extLst>
        </xdr:cNvPr>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a:extLst>
            <a:ext uri="{FF2B5EF4-FFF2-40B4-BE49-F238E27FC236}">
              <a16:creationId xmlns="" xmlns:a16="http://schemas.microsoft.com/office/drawing/2014/main" id="{00000000-0008-0000-0600-000062010000}"/>
            </a:ext>
          </a:extLst>
        </xdr:cNvPr>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76302</xdr:rowOff>
    </xdr:from>
    <xdr:to>
      <xdr:col>55</xdr:col>
      <xdr:colOff>0</xdr:colOff>
      <xdr:row>58</xdr:row>
      <xdr:rowOff>120269</xdr:rowOff>
    </xdr:to>
    <xdr:cxnSp macro="">
      <xdr:nvCxnSpPr>
        <xdr:cNvPr id="355" name="直線コネクタ 354">
          <a:extLst>
            <a:ext uri="{FF2B5EF4-FFF2-40B4-BE49-F238E27FC236}">
              <a16:creationId xmlns="" xmlns:a16="http://schemas.microsoft.com/office/drawing/2014/main" id="{00000000-0008-0000-0600-000063010000}"/>
            </a:ext>
          </a:extLst>
        </xdr:cNvPr>
        <xdr:cNvCxnSpPr/>
      </xdr:nvCxnSpPr>
      <xdr:spPr>
        <a:xfrm>
          <a:off x="9639300" y="10020402"/>
          <a:ext cx="838200" cy="4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133843</xdr:rowOff>
    </xdr:from>
    <xdr:ext cx="534377" cy="259045"/>
    <xdr:sp macro="" textlink="">
      <xdr:nvSpPr>
        <xdr:cNvPr id="356" name="普通建設事業費平均値テキスト">
          <a:extLst>
            <a:ext uri="{FF2B5EF4-FFF2-40B4-BE49-F238E27FC236}">
              <a16:creationId xmlns="" xmlns:a16="http://schemas.microsoft.com/office/drawing/2014/main" id="{00000000-0008-0000-0600-000064010000}"/>
            </a:ext>
          </a:extLst>
        </xdr:cNvPr>
        <xdr:cNvSpPr txBox="1"/>
      </xdr:nvSpPr>
      <xdr:spPr>
        <a:xfrm>
          <a:off x="10528300" y="973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a:extLst>
            <a:ext uri="{FF2B5EF4-FFF2-40B4-BE49-F238E27FC236}">
              <a16:creationId xmlns="" xmlns:a16="http://schemas.microsoft.com/office/drawing/2014/main" id="{00000000-0008-0000-0600-000065010000}"/>
            </a:ext>
          </a:extLst>
        </xdr:cNvPr>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76302</xdr:rowOff>
    </xdr:from>
    <xdr:to>
      <xdr:col>50</xdr:col>
      <xdr:colOff>114300</xdr:colOff>
      <xdr:row>58</xdr:row>
      <xdr:rowOff>101540</xdr:rowOff>
    </xdr:to>
    <xdr:cxnSp macro="">
      <xdr:nvCxnSpPr>
        <xdr:cNvPr id="358" name="直線コネクタ 357">
          <a:extLst>
            <a:ext uri="{FF2B5EF4-FFF2-40B4-BE49-F238E27FC236}">
              <a16:creationId xmlns="" xmlns:a16="http://schemas.microsoft.com/office/drawing/2014/main" id="{00000000-0008-0000-0600-000066010000}"/>
            </a:ext>
          </a:extLst>
        </xdr:cNvPr>
        <xdr:cNvCxnSpPr/>
      </xdr:nvCxnSpPr>
      <xdr:spPr>
        <a:xfrm flipV="1">
          <a:off x="8750300" y="10020402"/>
          <a:ext cx="889000" cy="2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a:extLst>
            <a:ext uri="{FF2B5EF4-FFF2-40B4-BE49-F238E27FC236}">
              <a16:creationId xmlns="" xmlns:a16="http://schemas.microsoft.com/office/drawing/2014/main" id="{00000000-0008-0000-0600-000067010000}"/>
            </a:ext>
          </a:extLst>
        </xdr:cNvPr>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macro="" textlink="">
      <xdr:nvSpPr>
        <xdr:cNvPr id="360" name="テキスト ボックス 359">
          <a:extLst>
            <a:ext uri="{FF2B5EF4-FFF2-40B4-BE49-F238E27FC236}">
              <a16:creationId xmlns="" xmlns:a16="http://schemas.microsoft.com/office/drawing/2014/main" id="{00000000-0008-0000-0600-000068010000}"/>
            </a:ext>
          </a:extLst>
        </xdr:cNvPr>
        <xdr:cNvSpPr txBox="1"/>
      </xdr:nvSpPr>
      <xdr:spPr>
        <a:xfrm>
          <a:off x="9372111" y="96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119776</xdr:rowOff>
    </xdr:from>
    <xdr:to>
      <xdr:col>45</xdr:col>
      <xdr:colOff>177800</xdr:colOff>
      <xdr:row>58</xdr:row>
      <xdr:rowOff>101540</xdr:rowOff>
    </xdr:to>
    <xdr:cxnSp macro="">
      <xdr:nvCxnSpPr>
        <xdr:cNvPr id="361" name="直線コネクタ 360">
          <a:extLst>
            <a:ext uri="{FF2B5EF4-FFF2-40B4-BE49-F238E27FC236}">
              <a16:creationId xmlns="" xmlns:a16="http://schemas.microsoft.com/office/drawing/2014/main" id="{00000000-0008-0000-0600-000069010000}"/>
            </a:ext>
          </a:extLst>
        </xdr:cNvPr>
        <xdr:cNvCxnSpPr/>
      </xdr:nvCxnSpPr>
      <xdr:spPr>
        <a:xfrm>
          <a:off x="7861300" y="9892426"/>
          <a:ext cx="889000" cy="15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a:extLst>
            <a:ext uri="{FF2B5EF4-FFF2-40B4-BE49-F238E27FC236}">
              <a16:creationId xmlns="" xmlns:a16="http://schemas.microsoft.com/office/drawing/2014/main" id="{00000000-0008-0000-0600-00006A010000}"/>
            </a:ext>
          </a:extLst>
        </xdr:cNvPr>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35146</xdr:rowOff>
    </xdr:from>
    <xdr:ext cx="534377" cy="259045"/>
    <xdr:sp macro="" textlink="">
      <xdr:nvSpPr>
        <xdr:cNvPr id="363" name="テキスト ボックス 362">
          <a:extLst>
            <a:ext uri="{FF2B5EF4-FFF2-40B4-BE49-F238E27FC236}">
              <a16:creationId xmlns="" xmlns:a16="http://schemas.microsoft.com/office/drawing/2014/main" id="{00000000-0008-0000-0600-00006B010000}"/>
            </a:ext>
          </a:extLst>
        </xdr:cNvPr>
        <xdr:cNvSpPr txBox="1"/>
      </xdr:nvSpPr>
      <xdr:spPr>
        <a:xfrm>
          <a:off x="8483111" y="96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119776</xdr:rowOff>
    </xdr:from>
    <xdr:to>
      <xdr:col>41</xdr:col>
      <xdr:colOff>50800</xdr:colOff>
      <xdr:row>58</xdr:row>
      <xdr:rowOff>35436</xdr:rowOff>
    </xdr:to>
    <xdr:cxnSp macro="">
      <xdr:nvCxnSpPr>
        <xdr:cNvPr id="364" name="直線コネクタ 363">
          <a:extLst>
            <a:ext uri="{FF2B5EF4-FFF2-40B4-BE49-F238E27FC236}">
              <a16:creationId xmlns="" xmlns:a16="http://schemas.microsoft.com/office/drawing/2014/main" id="{00000000-0008-0000-0600-00006C010000}"/>
            </a:ext>
          </a:extLst>
        </xdr:cNvPr>
        <xdr:cNvCxnSpPr/>
      </xdr:nvCxnSpPr>
      <xdr:spPr>
        <a:xfrm flipV="1">
          <a:off x="6972300" y="9892426"/>
          <a:ext cx="889000" cy="8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a:extLst>
            <a:ext uri="{FF2B5EF4-FFF2-40B4-BE49-F238E27FC236}">
              <a16:creationId xmlns="" xmlns:a16="http://schemas.microsoft.com/office/drawing/2014/main" id="{00000000-0008-0000-0600-00006D010000}"/>
            </a:ext>
          </a:extLst>
        </xdr:cNvPr>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5014</xdr:rowOff>
    </xdr:from>
    <xdr:ext cx="534377" cy="259045"/>
    <xdr:sp macro="" textlink="">
      <xdr:nvSpPr>
        <xdr:cNvPr id="366" name="テキスト ボックス 365">
          <a:extLst>
            <a:ext uri="{FF2B5EF4-FFF2-40B4-BE49-F238E27FC236}">
              <a16:creationId xmlns="" xmlns:a16="http://schemas.microsoft.com/office/drawing/2014/main" id="{00000000-0008-0000-0600-00006E010000}"/>
            </a:ext>
          </a:extLst>
        </xdr:cNvPr>
        <xdr:cNvSpPr txBox="1"/>
      </xdr:nvSpPr>
      <xdr:spPr>
        <a:xfrm>
          <a:off x="7594111" y="994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a:extLst>
            <a:ext uri="{FF2B5EF4-FFF2-40B4-BE49-F238E27FC236}">
              <a16:creationId xmlns="" xmlns:a16="http://schemas.microsoft.com/office/drawing/2014/main" id="{00000000-0008-0000-0600-00006F010000}"/>
            </a:ext>
          </a:extLst>
        </xdr:cNvPr>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59505</xdr:rowOff>
    </xdr:from>
    <xdr:ext cx="534377" cy="259045"/>
    <xdr:sp macro="" textlink="">
      <xdr:nvSpPr>
        <xdr:cNvPr id="368" name="テキスト ボックス 367">
          <a:extLst>
            <a:ext uri="{FF2B5EF4-FFF2-40B4-BE49-F238E27FC236}">
              <a16:creationId xmlns="" xmlns:a16="http://schemas.microsoft.com/office/drawing/2014/main" id="{00000000-0008-0000-0600-000070010000}"/>
            </a:ext>
          </a:extLst>
        </xdr:cNvPr>
        <xdr:cNvSpPr txBox="1"/>
      </xdr:nvSpPr>
      <xdr:spPr>
        <a:xfrm>
          <a:off x="6705111" y="966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69469</xdr:rowOff>
    </xdr:from>
    <xdr:to>
      <xdr:col>55</xdr:col>
      <xdr:colOff>50800</xdr:colOff>
      <xdr:row>58</xdr:row>
      <xdr:rowOff>171069</xdr:rowOff>
    </xdr:to>
    <xdr:sp macro="" textlink="">
      <xdr:nvSpPr>
        <xdr:cNvPr id="374" name="楕円 373">
          <a:extLst>
            <a:ext uri="{FF2B5EF4-FFF2-40B4-BE49-F238E27FC236}">
              <a16:creationId xmlns="" xmlns:a16="http://schemas.microsoft.com/office/drawing/2014/main" id="{00000000-0008-0000-0600-000076010000}"/>
            </a:ext>
          </a:extLst>
        </xdr:cNvPr>
        <xdr:cNvSpPr/>
      </xdr:nvSpPr>
      <xdr:spPr>
        <a:xfrm>
          <a:off x="10426700" y="1001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155846</xdr:rowOff>
    </xdr:from>
    <xdr:ext cx="534377" cy="259045"/>
    <xdr:sp macro="" textlink="">
      <xdr:nvSpPr>
        <xdr:cNvPr id="375" name="普通建設事業費該当値テキスト">
          <a:extLst>
            <a:ext uri="{FF2B5EF4-FFF2-40B4-BE49-F238E27FC236}">
              <a16:creationId xmlns="" xmlns:a16="http://schemas.microsoft.com/office/drawing/2014/main" id="{00000000-0008-0000-0600-000077010000}"/>
            </a:ext>
          </a:extLst>
        </xdr:cNvPr>
        <xdr:cNvSpPr txBox="1"/>
      </xdr:nvSpPr>
      <xdr:spPr>
        <a:xfrm>
          <a:off x="10528300" y="992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25502</xdr:rowOff>
    </xdr:from>
    <xdr:to>
      <xdr:col>50</xdr:col>
      <xdr:colOff>165100</xdr:colOff>
      <xdr:row>58</xdr:row>
      <xdr:rowOff>127102</xdr:rowOff>
    </xdr:to>
    <xdr:sp macro="" textlink="">
      <xdr:nvSpPr>
        <xdr:cNvPr id="376" name="楕円 375">
          <a:extLst>
            <a:ext uri="{FF2B5EF4-FFF2-40B4-BE49-F238E27FC236}">
              <a16:creationId xmlns="" xmlns:a16="http://schemas.microsoft.com/office/drawing/2014/main" id="{00000000-0008-0000-0600-000078010000}"/>
            </a:ext>
          </a:extLst>
        </xdr:cNvPr>
        <xdr:cNvSpPr/>
      </xdr:nvSpPr>
      <xdr:spPr>
        <a:xfrm>
          <a:off x="9588500" y="996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118229</xdr:rowOff>
    </xdr:from>
    <xdr:ext cx="534377" cy="259045"/>
    <xdr:sp macro="" textlink="">
      <xdr:nvSpPr>
        <xdr:cNvPr id="377" name="テキスト ボックス 376">
          <a:extLst>
            <a:ext uri="{FF2B5EF4-FFF2-40B4-BE49-F238E27FC236}">
              <a16:creationId xmlns="" xmlns:a16="http://schemas.microsoft.com/office/drawing/2014/main" id="{00000000-0008-0000-0600-000079010000}"/>
            </a:ext>
          </a:extLst>
        </xdr:cNvPr>
        <xdr:cNvSpPr txBox="1"/>
      </xdr:nvSpPr>
      <xdr:spPr>
        <a:xfrm>
          <a:off x="9372111" y="1006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50740</xdr:rowOff>
    </xdr:from>
    <xdr:to>
      <xdr:col>46</xdr:col>
      <xdr:colOff>38100</xdr:colOff>
      <xdr:row>58</xdr:row>
      <xdr:rowOff>152340</xdr:rowOff>
    </xdr:to>
    <xdr:sp macro="" textlink="">
      <xdr:nvSpPr>
        <xdr:cNvPr id="378" name="楕円 377">
          <a:extLst>
            <a:ext uri="{FF2B5EF4-FFF2-40B4-BE49-F238E27FC236}">
              <a16:creationId xmlns="" xmlns:a16="http://schemas.microsoft.com/office/drawing/2014/main" id="{00000000-0008-0000-0600-00007A010000}"/>
            </a:ext>
          </a:extLst>
        </xdr:cNvPr>
        <xdr:cNvSpPr/>
      </xdr:nvSpPr>
      <xdr:spPr>
        <a:xfrm>
          <a:off x="8699500" y="999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143467</xdr:rowOff>
    </xdr:from>
    <xdr:ext cx="534377" cy="259045"/>
    <xdr:sp macro="" textlink="">
      <xdr:nvSpPr>
        <xdr:cNvPr id="379" name="テキスト ボックス 378">
          <a:extLst>
            <a:ext uri="{FF2B5EF4-FFF2-40B4-BE49-F238E27FC236}">
              <a16:creationId xmlns="" xmlns:a16="http://schemas.microsoft.com/office/drawing/2014/main" id="{00000000-0008-0000-0600-00007B010000}"/>
            </a:ext>
          </a:extLst>
        </xdr:cNvPr>
        <xdr:cNvSpPr txBox="1"/>
      </xdr:nvSpPr>
      <xdr:spPr>
        <a:xfrm>
          <a:off x="8483111" y="1008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68976</xdr:rowOff>
    </xdr:from>
    <xdr:to>
      <xdr:col>41</xdr:col>
      <xdr:colOff>101600</xdr:colOff>
      <xdr:row>57</xdr:row>
      <xdr:rowOff>170576</xdr:rowOff>
    </xdr:to>
    <xdr:sp macro="" textlink="">
      <xdr:nvSpPr>
        <xdr:cNvPr id="380" name="楕円 379">
          <a:extLst>
            <a:ext uri="{FF2B5EF4-FFF2-40B4-BE49-F238E27FC236}">
              <a16:creationId xmlns="" xmlns:a16="http://schemas.microsoft.com/office/drawing/2014/main" id="{00000000-0008-0000-0600-00007C010000}"/>
            </a:ext>
          </a:extLst>
        </xdr:cNvPr>
        <xdr:cNvSpPr/>
      </xdr:nvSpPr>
      <xdr:spPr>
        <a:xfrm>
          <a:off x="7810500" y="984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15653</xdr:rowOff>
    </xdr:from>
    <xdr:ext cx="534377" cy="259045"/>
    <xdr:sp macro="" textlink="">
      <xdr:nvSpPr>
        <xdr:cNvPr id="381" name="テキスト ボックス 380">
          <a:extLst>
            <a:ext uri="{FF2B5EF4-FFF2-40B4-BE49-F238E27FC236}">
              <a16:creationId xmlns="" xmlns:a16="http://schemas.microsoft.com/office/drawing/2014/main" id="{00000000-0008-0000-0600-00007D010000}"/>
            </a:ext>
          </a:extLst>
        </xdr:cNvPr>
        <xdr:cNvSpPr txBox="1"/>
      </xdr:nvSpPr>
      <xdr:spPr>
        <a:xfrm>
          <a:off x="7594111" y="961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156086</xdr:rowOff>
    </xdr:from>
    <xdr:to>
      <xdr:col>36</xdr:col>
      <xdr:colOff>165100</xdr:colOff>
      <xdr:row>58</xdr:row>
      <xdr:rowOff>86236</xdr:rowOff>
    </xdr:to>
    <xdr:sp macro="" textlink="">
      <xdr:nvSpPr>
        <xdr:cNvPr id="382" name="楕円 381">
          <a:extLst>
            <a:ext uri="{FF2B5EF4-FFF2-40B4-BE49-F238E27FC236}">
              <a16:creationId xmlns="" xmlns:a16="http://schemas.microsoft.com/office/drawing/2014/main" id="{00000000-0008-0000-0600-00007E010000}"/>
            </a:ext>
          </a:extLst>
        </xdr:cNvPr>
        <xdr:cNvSpPr/>
      </xdr:nvSpPr>
      <xdr:spPr>
        <a:xfrm>
          <a:off x="6921500" y="992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77363</xdr:rowOff>
    </xdr:from>
    <xdr:ext cx="534377" cy="259045"/>
    <xdr:sp macro="" textlink="">
      <xdr:nvSpPr>
        <xdr:cNvPr id="383" name="テキスト ボックス 382">
          <a:extLst>
            <a:ext uri="{FF2B5EF4-FFF2-40B4-BE49-F238E27FC236}">
              <a16:creationId xmlns="" xmlns:a16="http://schemas.microsoft.com/office/drawing/2014/main" id="{00000000-0008-0000-0600-00007F010000}"/>
            </a:ext>
          </a:extLst>
        </xdr:cNvPr>
        <xdr:cNvSpPr txBox="1"/>
      </xdr:nvSpPr>
      <xdr:spPr>
        <a:xfrm>
          <a:off x="6705111" y="1002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a:extLst>
            <a:ext uri="{FF2B5EF4-FFF2-40B4-BE49-F238E27FC236}">
              <a16:creationId xmlns="" xmlns:a16="http://schemas.microsoft.com/office/drawing/2014/main" id="{00000000-0008-0000-0600-000097010000}"/>
            </a:ext>
          </a:extLst>
        </xdr:cNvPr>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a:extLst>
            <a:ext uri="{FF2B5EF4-FFF2-40B4-BE49-F238E27FC236}">
              <a16:creationId xmlns="" xmlns:a16="http://schemas.microsoft.com/office/drawing/2014/main" id="{00000000-0008-0000-0600-00009A010000}"/>
            </a:ext>
          </a:extLst>
        </xdr:cNvPr>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a:extLst>
            <a:ext uri="{FF2B5EF4-FFF2-40B4-BE49-F238E27FC236}">
              <a16:creationId xmlns="" xmlns:a16="http://schemas.microsoft.com/office/drawing/2014/main" id="{00000000-0008-0000-0600-00009B010000}"/>
            </a:ext>
          </a:extLst>
        </xdr:cNvPr>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88164</xdr:rowOff>
    </xdr:from>
    <xdr:to>
      <xdr:col>55</xdr:col>
      <xdr:colOff>0</xdr:colOff>
      <xdr:row>78</xdr:row>
      <xdr:rowOff>80150</xdr:rowOff>
    </xdr:to>
    <xdr:cxnSp macro="">
      <xdr:nvCxnSpPr>
        <xdr:cNvPr id="412" name="直線コネクタ 411">
          <a:extLst>
            <a:ext uri="{FF2B5EF4-FFF2-40B4-BE49-F238E27FC236}">
              <a16:creationId xmlns="" xmlns:a16="http://schemas.microsoft.com/office/drawing/2014/main" id="{00000000-0008-0000-0600-00009C010000}"/>
            </a:ext>
          </a:extLst>
        </xdr:cNvPr>
        <xdr:cNvCxnSpPr/>
      </xdr:nvCxnSpPr>
      <xdr:spPr>
        <a:xfrm>
          <a:off x="9639300" y="13289814"/>
          <a:ext cx="838200" cy="16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a:extLst>
            <a:ext uri="{FF2B5EF4-FFF2-40B4-BE49-F238E27FC236}">
              <a16:creationId xmlns="" xmlns:a16="http://schemas.microsoft.com/office/drawing/2014/main" id="{00000000-0008-0000-0600-00009D010000}"/>
            </a:ext>
          </a:extLst>
        </xdr:cNvPr>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a:extLst>
            <a:ext uri="{FF2B5EF4-FFF2-40B4-BE49-F238E27FC236}">
              <a16:creationId xmlns="" xmlns:a16="http://schemas.microsoft.com/office/drawing/2014/main" id="{00000000-0008-0000-0600-00009E010000}"/>
            </a:ext>
          </a:extLst>
        </xdr:cNvPr>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78257</xdr:rowOff>
    </xdr:from>
    <xdr:to>
      <xdr:col>50</xdr:col>
      <xdr:colOff>114300</xdr:colOff>
      <xdr:row>77</xdr:row>
      <xdr:rowOff>88164</xdr:rowOff>
    </xdr:to>
    <xdr:cxnSp macro="">
      <xdr:nvCxnSpPr>
        <xdr:cNvPr id="415" name="直線コネクタ 414">
          <a:extLst>
            <a:ext uri="{FF2B5EF4-FFF2-40B4-BE49-F238E27FC236}">
              <a16:creationId xmlns="" xmlns:a16="http://schemas.microsoft.com/office/drawing/2014/main" id="{00000000-0008-0000-0600-00009F010000}"/>
            </a:ext>
          </a:extLst>
        </xdr:cNvPr>
        <xdr:cNvCxnSpPr/>
      </xdr:nvCxnSpPr>
      <xdr:spPr>
        <a:xfrm>
          <a:off x="8750300" y="13279907"/>
          <a:ext cx="88900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a:extLst>
            <a:ext uri="{FF2B5EF4-FFF2-40B4-BE49-F238E27FC236}">
              <a16:creationId xmlns="" xmlns:a16="http://schemas.microsoft.com/office/drawing/2014/main" id="{00000000-0008-0000-0600-0000A0010000}"/>
            </a:ext>
          </a:extLst>
        </xdr:cNvPr>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7" name="テキスト ボックス 416">
          <a:extLst>
            <a:ext uri="{FF2B5EF4-FFF2-40B4-BE49-F238E27FC236}">
              <a16:creationId xmlns="" xmlns:a16="http://schemas.microsoft.com/office/drawing/2014/main" id="{00000000-0008-0000-0600-0000A1010000}"/>
            </a:ext>
          </a:extLst>
        </xdr:cNvPr>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68187</xdr:rowOff>
    </xdr:from>
    <xdr:to>
      <xdr:col>45</xdr:col>
      <xdr:colOff>177800</xdr:colOff>
      <xdr:row>77</xdr:row>
      <xdr:rowOff>78257</xdr:rowOff>
    </xdr:to>
    <xdr:cxnSp macro="">
      <xdr:nvCxnSpPr>
        <xdr:cNvPr id="418" name="直線コネクタ 417">
          <a:extLst>
            <a:ext uri="{FF2B5EF4-FFF2-40B4-BE49-F238E27FC236}">
              <a16:creationId xmlns="" xmlns:a16="http://schemas.microsoft.com/office/drawing/2014/main" id="{00000000-0008-0000-0600-0000A2010000}"/>
            </a:ext>
          </a:extLst>
        </xdr:cNvPr>
        <xdr:cNvCxnSpPr/>
      </xdr:nvCxnSpPr>
      <xdr:spPr>
        <a:xfrm>
          <a:off x="7861300" y="12926937"/>
          <a:ext cx="889000" cy="35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a:extLst>
            <a:ext uri="{FF2B5EF4-FFF2-40B4-BE49-F238E27FC236}">
              <a16:creationId xmlns="" xmlns:a16="http://schemas.microsoft.com/office/drawing/2014/main" id="{00000000-0008-0000-0600-0000A3010000}"/>
            </a:ext>
          </a:extLst>
        </xdr:cNvPr>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114800</xdr:rowOff>
    </xdr:from>
    <xdr:ext cx="534377" cy="259045"/>
    <xdr:sp macro="" textlink="">
      <xdr:nvSpPr>
        <xdr:cNvPr id="420" name="テキスト ボックス 419">
          <a:extLst>
            <a:ext uri="{FF2B5EF4-FFF2-40B4-BE49-F238E27FC236}">
              <a16:creationId xmlns="" xmlns:a16="http://schemas.microsoft.com/office/drawing/2014/main" id="{00000000-0008-0000-0600-0000A4010000}"/>
            </a:ext>
          </a:extLst>
        </xdr:cNvPr>
        <xdr:cNvSpPr txBox="1"/>
      </xdr:nvSpPr>
      <xdr:spPr>
        <a:xfrm>
          <a:off x="8483111" y="129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68187</xdr:rowOff>
    </xdr:from>
    <xdr:to>
      <xdr:col>41</xdr:col>
      <xdr:colOff>50800</xdr:colOff>
      <xdr:row>76</xdr:row>
      <xdr:rowOff>154420</xdr:rowOff>
    </xdr:to>
    <xdr:cxnSp macro="">
      <xdr:nvCxnSpPr>
        <xdr:cNvPr id="421" name="直線コネクタ 420">
          <a:extLst>
            <a:ext uri="{FF2B5EF4-FFF2-40B4-BE49-F238E27FC236}">
              <a16:creationId xmlns="" xmlns:a16="http://schemas.microsoft.com/office/drawing/2014/main" id="{00000000-0008-0000-0600-0000A5010000}"/>
            </a:ext>
          </a:extLst>
        </xdr:cNvPr>
        <xdr:cNvCxnSpPr/>
      </xdr:nvCxnSpPr>
      <xdr:spPr>
        <a:xfrm flipV="1">
          <a:off x="6972300" y="12926937"/>
          <a:ext cx="889000" cy="25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a:extLst>
            <a:ext uri="{FF2B5EF4-FFF2-40B4-BE49-F238E27FC236}">
              <a16:creationId xmlns="" xmlns:a16="http://schemas.microsoft.com/office/drawing/2014/main" id="{00000000-0008-0000-0600-0000A6010000}"/>
            </a:ext>
          </a:extLst>
        </xdr:cNvPr>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98925</xdr:rowOff>
    </xdr:from>
    <xdr:ext cx="534377" cy="259045"/>
    <xdr:sp macro="" textlink="">
      <xdr:nvSpPr>
        <xdr:cNvPr id="423" name="テキスト ボックス 422">
          <a:extLst>
            <a:ext uri="{FF2B5EF4-FFF2-40B4-BE49-F238E27FC236}">
              <a16:creationId xmlns="" xmlns:a16="http://schemas.microsoft.com/office/drawing/2014/main" id="{00000000-0008-0000-0600-0000A7010000}"/>
            </a:ext>
          </a:extLst>
        </xdr:cNvPr>
        <xdr:cNvSpPr txBox="1"/>
      </xdr:nvSpPr>
      <xdr:spPr>
        <a:xfrm>
          <a:off x="7594111" y="1330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a:extLst>
            <a:ext uri="{FF2B5EF4-FFF2-40B4-BE49-F238E27FC236}">
              <a16:creationId xmlns="" xmlns:a16="http://schemas.microsoft.com/office/drawing/2014/main" id="{00000000-0008-0000-0600-0000A8010000}"/>
            </a:ext>
          </a:extLst>
        </xdr:cNvPr>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117733</xdr:rowOff>
    </xdr:from>
    <xdr:ext cx="534377" cy="259045"/>
    <xdr:sp macro="" textlink="">
      <xdr:nvSpPr>
        <xdr:cNvPr id="425" name="テキスト ボックス 424">
          <a:extLst>
            <a:ext uri="{FF2B5EF4-FFF2-40B4-BE49-F238E27FC236}">
              <a16:creationId xmlns="" xmlns:a16="http://schemas.microsoft.com/office/drawing/2014/main" id="{00000000-0008-0000-0600-0000A9010000}"/>
            </a:ext>
          </a:extLst>
        </xdr:cNvPr>
        <xdr:cNvSpPr txBox="1"/>
      </xdr:nvSpPr>
      <xdr:spPr>
        <a:xfrm>
          <a:off x="6705111" y="1331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29350</xdr:rowOff>
    </xdr:from>
    <xdr:to>
      <xdr:col>55</xdr:col>
      <xdr:colOff>50800</xdr:colOff>
      <xdr:row>78</xdr:row>
      <xdr:rowOff>130950</xdr:rowOff>
    </xdr:to>
    <xdr:sp macro="" textlink="">
      <xdr:nvSpPr>
        <xdr:cNvPr id="431" name="楕円 430">
          <a:extLst>
            <a:ext uri="{FF2B5EF4-FFF2-40B4-BE49-F238E27FC236}">
              <a16:creationId xmlns="" xmlns:a16="http://schemas.microsoft.com/office/drawing/2014/main" id="{00000000-0008-0000-0600-0000AF010000}"/>
            </a:ext>
          </a:extLst>
        </xdr:cNvPr>
        <xdr:cNvSpPr/>
      </xdr:nvSpPr>
      <xdr:spPr>
        <a:xfrm>
          <a:off x="10426700" y="134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7777</xdr:rowOff>
    </xdr:from>
    <xdr:ext cx="534377" cy="259045"/>
    <xdr:sp macro="" textlink="">
      <xdr:nvSpPr>
        <xdr:cNvPr id="432" name="普通建設事業費 （ うち新規整備　）該当値テキスト">
          <a:extLst>
            <a:ext uri="{FF2B5EF4-FFF2-40B4-BE49-F238E27FC236}">
              <a16:creationId xmlns="" xmlns:a16="http://schemas.microsoft.com/office/drawing/2014/main" id="{00000000-0008-0000-0600-0000B0010000}"/>
            </a:ext>
          </a:extLst>
        </xdr:cNvPr>
        <xdr:cNvSpPr txBox="1"/>
      </xdr:nvSpPr>
      <xdr:spPr>
        <a:xfrm>
          <a:off x="10528300" y="1338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37364</xdr:rowOff>
    </xdr:from>
    <xdr:to>
      <xdr:col>50</xdr:col>
      <xdr:colOff>165100</xdr:colOff>
      <xdr:row>77</xdr:row>
      <xdr:rowOff>138964</xdr:rowOff>
    </xdr:to>
    <xdr:sp macro="" textlink="">
      <xdr:nvSpPr>
        <xdr:cNvPr id="433" name="楕円 432">
          <a:extLst>
            <a:ext uri="{FF2B5EF4-FFF2-40B4-BE49-F238E27FC236}">
              <a16:creationId xmlns="" xmlns:a16="http://schemas.microsoft.com/office/drawing/2014/main" id="{00000000-0008-0000-0600-0000B1010000}"/>
            </a:ext>
          </a:extLst>
        </xdr:cNvPr>
        <xdr:cNvSpPr/>
      </xdr:nvSpPr>
      <xdr:spPr>
        <a:xfrm>
          <a:off x="9588500" y="1323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130091</xdr:rowOff>
    </xdr:from>
    <xdr:ext cx="534377" cy="259045"/>
    <xdr:sp macro="" textlink="">
      <xdr:nvSpPr>
        <xdr:cNvPr id="434" name="テキスト ボックス 433">
          <a:extLst>
            <a:ext uri="{FF2B5EF4-FFF2-40B4-BE49-F238E27FC236}">
              <a16:creationId xmlns="" xmlns:a16="http://schemas.microsoft.com/office/drawing/2014/main" id="{00000000-0008-0000-0600-0000B2010000}"/>
            </a:ext>
          </a:extLst>
        </xdr:cNvPr>
        <xdr:cNvSpPr txBox="1"/>
      </xdr:nvSpPr>
      <xdr:spPr>
        <a:xfrm>
          <a:off x="9372111" y="1333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27457</xdr:rowOff>
    </xdr:from>
    <xdr:to>
      <xdr:col>46</xdr:col>
      <xdr:colOff>38100</xdr:colOff>
      <xdr:row>77</xdr:row>
      <xdr:rowOff>129057</xdr:rowOff>
    </xdr:to>
    <xdr:sp macro="" textlink="">
      <xdr:nvSpPr>
        <xdr:cNvPr id="435" name="楕円 434">
          <a:extLst>
            <a:ext uri="{FF2B5EF4-FFF2-40B4-BE49-F238E27FC236}">
              <a16:creationId xmlns="" xmlns:a16="http://schemas.microsoft.com/office/drawing/2014/main" id="{00000000-0008-0000-0600-0000B3010000}"/>
            </a:ext>
          </a:extLst>
        </xdr:cNvPr>
        <xdr:cNvSpPr/>
      </xdr:nvSpPr>
      <xdr:spPr>
        <a:xfrm>
          <a:off x="8699500" y="1322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120184</xdr:rowOff>
    </xdr:from>
    <xdr:ext cx="534377" cy="259045"/>
    <xdr:sp macro="" textlink="">
      <xdr:nvSpPr>
        <xdr:cNvPr id="436" name="テキスト ボックス 435">
          <a:extLst>
            <a:ext uri="{FF2B5EF4-FFF2-40B4-BE49-F238E27FC236}">
              <a16:creationId xmlns="" xmlns:a16="http://schemas.microsoft.com/office/drawing/2014/main" id="{00000000-0008-0000-0600-0000B4010000}"/>
            </a:ext>
          </a:extLst>
        </xdr:cNvPr>
        <xdr:cNvSpPr txBox="1"/>
      </xdr:nvSpPr>
      <xdr:spPr>
        <a:xfrm>
          <a:off x="8483111" y="1332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17387</xdr:rowOff>
    </xdr:from>
    <xdr:to>
      <xdr:col>41</xdr:col>
      <xdr:colOff>101600</xdr:colOff>
      <xdr:row>75</xdr:row>
      <xdr:rowOff>118987</xdr:rowOff>
    </xdr:to>
    <xdr:sp macro="" textlink="">
      <xdr:nvSpPr>
        <xdr:cNvPr id="437" name="楕円 436">
          <a:extLst>
            <a:ext uri="{FF2B5EF4-FFF2-40B4-BE49-F238E27FC236}">
              <a16:creationId xmlns="" xmlns:a16="http://schemas.microsoft.com/office/drawing/2014/main" id="{00000000-0008-0000-0600-0000B5010000}"/>
            </a:ext>
          </a:extLst>
        </xdr:cNvPr>
        <xdr:cNvSpPr/>
      </xdr:nvSpPr>
      <xdr:spPr>
        <a:xfrm>
          <a:off x="7810500" y="1287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135514</xdr:rowOff>
    </xdr:from>
    <xdr:ext cx="534377" cy="259045"/>
    <xdr:sp macro="" textlink="">
      <xdr:nvSpPr>
        <xdr:cNvPr id="438" name="テキスト ボックス 437">
          <a:extLst>
            <a:ext uri="{FF2B5EF4-FFF2-40B4-BE49-F238E27FC236}">
              <a16:creationId xmlns="" xmlns:a16="http://schemas.microsoft.com/office/drawing/2014/main" id="{00000000-0008-0000-0600-0000B6010000}"/>
            </a:ext>
          </a:extLst>
        </xdr:cNvPr>
        <xdr:cNvSpPr txBox="1"/>
      </xdr:nvSpPr>
      <xdr:spPr>
        <a:xfrm>
          <a:off x="7594111" y="1265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103620</xdr:rowOff>
    </xdr:from>
    <xdr:to>
      <xdr:col>36</xdr:col>
      <xdr:colOff>165100</xdr:colOff>
      <xdr:row>77</xdr:row>
      <xdr:rowOff>33770</xdr:rowOff>
    </xdr:to>
    <xdr:sp macro="" textlink="">
      <xdr:nvSpPr>
        <xdr:cNvPr id="439" name="楕円 438">
          <a:extLst>
            <a:ext uri="{FF2B5EF4-FFF2-40B4-BE49-F238E27FC236}">
              <a16:creationId xmlns="" xmlns:a16="http://schemas.microsoft.com/office/drawing/2014/main" id="{00000000-0008-0000-0600-0000B7010000}"/>
            </a:ext>
          </a:extLst>
        </xdr:cNvPr>
        <xdr:cNvSpPr/>
      </xdr:nvSpPr>
      <xdr:spPr>
        <a:xfrm>
          <a:off x="6921500" y="131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50296</xdr:rowOff>
    </xdr:from>
    <xdr:ext cx="534377" cy="259045"/>
    <xdr:sp macro="" textlink="">
      <xdr:nvSpPr>
        <xdr:cNvPr id="440" name="テキスト ボックス 439">
          <a:extLst>
            <a:ext uri="{FF2B5EF4-FFF2-40B4-BE49-F238E27FC236}">
              <a16:creationId xmlns="" xmlns:a16="http://schemas.microsoft.com/office/drawing/2014/main" id="{00000000-0008-0000-0600-0000B8010000}"/>
            </a:ext>
          </a:extLst>
        </xdr:cNvPr>
        <xdr:cNvSpPr txBox="1"/>
      </xdr:nvSpPr>
      <xdr:spPr>
        <a:xfrm>
          <a:off x="6705111" y="1290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a:extLst>
            <a:ext uri="{FF2B5EF4-FFF2-40B4-BE49-F238E27FC236}">
              <a16:creationId xmlns="" xmlns:a16="http://schemas.microsoft.com/office/drawing/2014/main" id="{00000000-0008-0000-0600-0000C6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a:extLst>
            <a:ext uri="{FF2B5EF4-FFF2-40B4-BE49-F238E27FC236}">
              <a16:creationId xmlns="" xmlns:a16="http://schemas.microsoft.com/office/drawing/2014/main" id="{00000000-0008-0000-0600-0000C8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a:extLst>
            <a:ext uri="{FF2B5EF4-FFF2-40B4-BE49-F238E27FC236}">
              <a16:creationId xmlns="" xmlns:a16="http://schemas.microsoft.com/office/drawing/2014/main" id="{00000000-0008-0000-0600-0000CA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a:extLst>
            <a:ext uri="{FF2B5EF4-FFF2-40B4-BE49-F238E27FC236}">
              <a16:creationId xmlns="" xmlns:a16="http://schemas.microsoft.com/office/drawing/2014/main" id="{00000000-0008-0000-06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a:extLst>
            <a:ext uri="{FF2B5EF4-FFF2-40B4-BE49-F238E27FC236}">
              <a16:creationId xmlns="" xmlns:a16="http://schemas.microsoft.com/office/drawing/2014/main" id="{00000000-0008-0000-0600-0000D2010000}"/>
            </a:ext>
          </a:extLst>
        </xdr:cNvPr>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a:extLst>
            <a:ext uri="{FF2B5EF4-FFF2-40B4-BE49-F238E27FC236}">
              <a16:creationId xmlns="" xmlns:a16="http://schemas.microsoft.com/office/drawing/2014/main" id="{00000000-0008-0000-0600-0000D3010000}"/>
            </a:ext>
          </a:extLst>
        </xdr:cNvPr>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a:extLst>
            <a:ext uri="{FF2B5EF4-FFF2-40B4-BE49-F238E27FC236}">
              <a16:creationId xmlns="" xmlns:a16="http://schemas.microsoft.com/office/drawing/2014/main" id="{00000000-0008-0000-0600-0000D4010000}"/>
            </a:ext>
          </a:extLst>
        </xdr:cNvPr>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a:extLst>
            <a:ext uri="{FF2B5EF4-FFF2-40B4-BE49-F238E27FC236}">
              <a16:creationId xmlns="" xmlns:a16="http://schemas.microsoft.com/office/drawing/2014/main" id="{00000000-0008-0000-0600-0000D5010000}"/>
            </a:ext>
          </a:extLst>
        </xdr:cNvPr>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a:extLst>
            <a:ext uri="{FF2B5EF4-FFF2-40B4-BE49-F238E27FC236}">
              <a16:creationId xmlns="" xmlns:a16="http://schemas.microsoft.com/office/drawing/2014/main" id="{00000000-0008-0000-0600-0000D6010000}"/>
            </a:ext>
          </a:extLst>
        </xdr:cNvPr>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8427</xdr:rowOff>
    </xdr:from>
    <xdr:to>
      <xdr:col>55</xdr:col>
      <xdr:colOff>0</xdr:colOff>
      <xdr:row>99</xdr:row>
      <xdr:rowOff>20362</xdr:rowOff>
    </xdr:to>
    <xdr:cxnSp macro="">
      <xdr:nvCxnSpPr>
        <xdr:cNvPr id="471" name="直線コネクタ 470">
          <a:extLst>
            <a:ext uri="{FF2B5EF4-FFF2-40B4-BE49-F238E27FC236}">
              <a16:creationId xmlns="" xmlns:a16="http://schemas.microsoft.com/office/drawing/2014/main" id="{00000000-0008-0000-0600-0000D7010000}"/>
            </a:ext>
          </a:extLst>
        </xdr:cNvPr>
        <xdr:cNvCxnSpPr/>
      </xdr:nvCxnSpPr>
      <xdr:spPr>
        <a:xfrm>
          <a:off x="9639300" y="16981977"/>
          <a:ext cx="838200" cy="1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70992</xdr:rowOff>
    </xdr:from>
    <xdr:ext cx="534377" cy="259045"/>
    <xdr:sp macro="" textlink="">
      <xdr:nvSpPr>
        <xdr:cNvPr id="472" name="普通建設事業費 （ うち更新整備　）平均値テキスト">
          <a:extLst>
            <a:ext uri="{FF2B5EF4-FFF2-40B4-BE49-F238E27FC236}">
              <a16:creationId xmlns="" xmlns:a16="http://schemas.microsoft.com/office/drawing/2014/main" id="{00000000-0008-0000-0600-0000D8010000}"/>
            </a:ext>
          </a:extLst>
        </xdr:cNvPr>
        <xdr:cNvSpPr txBox="1"/>
      </xdr:nvSpPr>
      <xdr:spPr>
        <a:xfrm>
          <a:off x="10528300" y="16701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a:extLst>
            <a:ext uri="{FF2B5EF4-FFF2-40B4-BE49-F238E27FC236}">
              <a16:creationId xmlns="" xmlns:a16="http://schemas.microsoft.com/office/drawing/2014/main" id="{00000000-0008-0000-0600-0000D9010000}"/>
            </a:ext>
          </a:extLst>
        </xdr:cNvPr>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8427</xdr:rowOff>
    </xdr:from>
    <xdr:to>
      <xdr:col>50</xdr:col>
      <xdr:colOff>114300</xdr:colOff>
      <xdr:row>99</xdr:row>
      <xdr:rowOff>42872</xdr:rowOff>
    </xdr:to>
    <xdr:cxnSp macro="">
      <xdr:nvCxnSpPr>
        <xdr:cNvPr id="474" name="直線コネクタ 473">
          <a:extLst>
            <a:ext uri="{FF2B5EF4-FFF2-40B4-BE49-F238E27FC236}">
              <a16:creationId xmlns="" xmlns:a16="http://schemas.microsoft.com/office/drawing/2014/main" id="{00000000-0008-0000-0600-0000DA010000}"/>
            </a:ext>
          </a:extLst>
        </xdr:cNvPr>
        <xdr:cNvCxnSpPr/>
      </xdr:nvCxnSpPr>
      <xdr:spPr>
        <a:xfrm flipV="1">
          <a:off x="8750300" y="16981977"/>
          <a:ext cx="889000" cy="3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a:extLst>
            <a:ext uri="{FF2B5EF4-FFF2-40B4-BE49-F238E27FC236}">
              <a16:creationId xmlns="" xmlns:a16="http://schemas.microsoft.com/office/drawing/2014/main" id="{00000000-0008-0000-0600-0000DB010000}"/>
            </a:ext>
          </a:extLst>
        </xdr:cNvPr>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157326</xdr:rowOff>
    </xdr:from>
    <xdr:ext cx="534377" cy="259045"/>
    <xdr:sp macro="" textlink="">
      <xdr:nvSpPr>
        <xdr:cNvPr id="476" name="テキスト ボックス 475">
          <a:extLst>
            <a:ext uri="{FF2B5EF4-FFF2-40B4-BE49-F238E27FC236}">
              <a16:creationId xmlns="" xmlns:a16="http://schemas.microsoft.com/office/drawing/2014/main" id="{00000000-0008-0000-0600-0000DC010000}"/>
            </a:ext>
          </a:extLst>
        </xdr:cNvPr>
        <xdr:cNvSpPr txBox="1"/>
      </xdr:nvSpPr>
      <xdr:spPr>
        <a:xfrm>
          <a:off x="9372111" y="166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35423</xdr:rowOff>
    </xdr:from>
    <xdr:to>
      <xdr:col>45</xdr:col>
      <xdr:colOff>177800</xdr:colOff>
      <xdr:row>99</xdr:row>
      <xdr:rowOff>42872</xdr:rowOff>
    </xdr:to>
    <xdr:cxnSp macro="">
      <xdr:nvCxnSpPr>
        <xdr:cNvPr id="477" name="直線コネクタ 476">
          <a:extLst>
            <a:ext uri="{FF2B5EF4-FFF2-40B4-BE49-F238E27FC236}">
              <a16:creationId xmlns="" xmlns:a16="http://schemas.microsoft.com/office/drawing/2014/main" id="{00000000-0008-0000-0600-0000DD010000}"/>
            </a:ext>
          </a:extLst>
        </xdr:cNvPr>
        <xdr:cNvCxnSpPr/>
      </xdr:nvCxnSpPr>
      <xdr:spPr>
        <a:xfrm>
          <a:off x="7861300" y="17008973"/>
          <a:ext cx="889000" cy="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a:extLst>
            <a:ext uri="{FF2B5EF4-FFF2-40B4-BE49-F238E27FC236}">
              <a16:creationId xmlns="" xmlns:a16="http://schemas.microsoft.com/office/drawing/2014/main" id="{00000000-0008-0000-0600-0000DE010000}"/>
            </a:ext>
          </a:extLst>
        </xdr:cNvPr>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216</xdr:rowOff>
    </xdr:from>
    <xdr:ext cx="534377" cy="259045"/>
    <xdr:sp macro="" textlink="">
      <xdr:nvSpPr>
        <xdr:cNvPr id="479" name="テキスト ボックス 478">
          <a:extLst>
            <a:ext uri="{FF2B5EF4-FFF2-40B4-BE49-F238E27FC236}">
              <a16:creationId xmlns="" xmlns:a16="http://schemas.microsoft.com/office/drawing/2014/main" id="{00000000-0008-0000-0600-0000DF010000}"/>
            </a:ext>
          </a:extLst>
        </xdr:cNvPr>
        <xdr:cNvSpPr txBox="1"/>
      </xdr:nvSpPr>
      <xdr:spPr>
        <a:xfrm>
          <a:off x="8483111" y="1663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35423</xdr:rowOff>
    </xdr:from>
    <xdr:to>
      <xdr:col>41</xdr:col>
      <xdr:colOff>50800</xdr:colOff>
      <xdr:row>99</xdr:row>
      <xdr:rowOff>44546</xdr:rowOff>
    </xdr:to>
    <xdr:cxnSp macro="">
      <xdr:nvCxnSpPr>
        <xdr:cNvPr id="480" name="直線コネクタ 479">
          <a:extLst>
            <a:ext uri="{FF2B5EF4-FFF2-40B4-BE49-F238E27FC236}">
              <a16:creationId xmlns="" xmlns:a16="http://schemas.microsoft.com/office/drawing/2014/main" id="{00000000-0008-0000-0600-0000E0010000}"/>
            </a:ext>
          </a:extLst>
        </xdr:cNvPr>
        <xdr:cNvCxnSpPr/>
      </xdr:nvCxnSpPr>
      <xdr:spPr>
        <a:xfrm flipV="1">
          <a:off x="6972300" y="17008973"/>
          <a:ext cx="889000" cy="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a:extLst>
            <a:ext uri="{FF2B5EF4-FFF2-40B4-BE49-F238E27FC236}">
              <a16:creationId xmlns="" xmlns:a16="http://schemas.microsoft.com/office/drawing/2014/main" id="{00000000-0008-0000-0600-0000E1010000}"/>
            </a:ext>
          </a:extLst>
        </xdr:cNvPr>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166392</xdr:rowOff>
    </xdr:from>
    <xdr:ext cx="534377" cy="259045"/>
    <xdr:sp macro="" textlink="">
      <xdr:nvSpPr>
        <xdr:cNvPr id="482" name="テキスト ボックス 481">
          <a:extLst>
            <a:ext uri="{FF2B5EF4-FFF2-40B4-BE49-F238E27FC236}">
              <a16:creationId xmlns="" xmlns:a16="http://schemas.microsoft.com/office/drawing/2014/main" id="{00000000-0008-0000-0600-0000E2010000}"/>
            </a:ext>
          </a:extLst>
        </xdr:cNvPr>
        <xdr:cNvSpPr txBox="1"/>
      </xdr:nvSpPr>
      <xdr:spPr>
        <a:xfrm>
          <a:off x="7594111" y="166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a:extLst>
            <a:ext uri="{FF2B5EF4-FFF2-40B4-BE49-F238E27FC236}">
              <a16:creationId xmlns="" xmlns:a16="http://schemas.microsoft.com/office/drawing/2014/main" id="{00000000-0008-0000-0600-0000E3010000}"/>
            </a:ext>
          </a:extLst>
        </xdr:cNvPr>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21065</xdr:rowOff>
    </xdr:from>
    <xdr:ext cx="534377" cy="259045"/>
    <xdr:sp macro="" textlink="">
      <xdr:nvSpPr>
        <xdr:cNvPr id="484" name="テキスト ボックス 483">
          <a:extLst>
            <a:ext uri="{FF2B5EF4-FFF2-40B4-BE49-F238E27FC236}">
              <a16:creationId xmlns="" xmlns:a16="http://schemas.microsoft.com/office/drawing/2014/main" id="{00000000-0008-0000-0600-0000E4010000}"/>
            </a:ext>
          </a:extLst>
        </xdr:cNvPr>
        <xdr:cNvSpPr txBox="1"/>
      </xdr:nvSpPr>
      <xdr:spPr>
        <a:xfrm>
          <a:off x="6705111" y="1665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141012</xdr:rowOff>
    </xdr:from>
    <xdr:to>
      <xdr:col>55</xdr:col>
      <xdr:colOff>50800</xdr:colOff>
      <xdr:row>99</xdr:row>
      <xdr:rowOff>71162</xdr:rowOff>
    </xdr:to>
    <xdr:sp macro="" textlink="">
      <xdr:nvSpPr>
        <xdr:cNvPr id="490" name="楕円 489">
          <a:extLst>
            <a:ext uri="{FF2B5EF4-FFF2-40B4-BE49-F238E27FC236}">
              <a16:creationId xmlns="" xmlns:a16="http://schemas.microsoft.com/office/drawing/2014/main" id="{00000000-0008-0000-0600-0000EA010000}"/>
            </a:ext>
          </a:extLst>
        </xdr:cNvPr>
        <xdr:cNvSpPr/>
      </xdr:nvSpPr>
      <xdr:spPr>
        <a:xfrm>
          <a:off x="10426700" y="1694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55939</xdr:rowOff>
    </xdr:from>
    <xdr:ext cx="534377" cy="259045"/>
    <xdr:sp macro="" textlink="">
      <xdr:nvSpPr>
        <xdr:cNvPr id="491" name="普通建設事業費 （ うち更新整備　）該当値テキスト">
          <a:extLst>
            <a:ext uri="{FF2B5EF4-FFF2-40B4-BE49-F238E27FC236}">
              <a16:creationId xmlns="" xmlns:a16="http://schemas.microsoft.com/office/drawing/2014/main" id="{00000000-0008-0000-0600-0000EB010000}"/>
            </a:ext>
          </a:extLst>
        </xdr:cNvPr>
        <xdr:cNvSpPr txBox="1"/>
      </xdr:nvSpPr>
      <xdr:spPr>
        <a:xfrm>
          <a:off x="10528300" y="1685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129077</xdr:rowOff>
    </xdr:from>
    <xdr:to>
      <xdr:col>50</xdr:col>
      <xdr:colOff>165100</xdr:colOff>
      <xdr:row>99</xdr:row>
      <xdr:rowOff>59227</xdr:rowOff>
    </xdr:to>
    <xdr:sp macro="" textlink="">
      <xdr:nvSpPr>
        <xdr:cNvPr id="492" name="楕円 491">
          <a:extLst>
            <a:ext uri="{FF2B5EF4-FFF2-40B4-BE49-F238E27FC236}">
              <a16:creationId xmlns="" xmlns:a16="http://schemas.microsoft.com/office/drawing/2014/main" id="{00000000-0008-0000-0600-0000EC010000}"/>
            </a:ext>
          </a:extLst>
        </xdr:cNvPr>
        <xdr:cNvSpPr/>
      </xdr:nvSpPr>
      <xdr:spPr>
        <a:xfrm>
          <a:off x="9588500" y="1693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50354</xdr:rowOff>
    </xdr:from>
    <xdr:ext cx="534377" cy="259045"/>
    <xdr:sp macro="" textlink="">
      <xdr:nvSpPr>
        <xdr:cNvPr id="493" name="テキスト ボックス 492">
          <a:extLst>
            <a:ext uri="{FF2B5EF4-FFF2-40B4-BE49-F238E27FC236}">
              <a16:creationId xmlns="" xmlns:a16="http://schemas.microsoft.com/office/drawing/2014/main" id="{00000000-0008-0000-0600-0000ED010000}"/>
            </a:ext>
          </a:extLst>
        </xdr:cNvPr>
        <xdr:cNvSpPr txBox="1"/>
      </xdr:nvSpPr>
      <xdr:spPr>
        <a:xfrm>
          <a:off x="9372111" y="1702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163522</xdr:rowOff>
    </xdr:from>
    <xdr:to>
      <xdr:col>46</xdr:col>
      <xdr:colOff>38100</xdr:colOff>
      <xdr:row>99</xdr:row>
      <xdr:rowOff>93672</xdr:rowOff>
    </xdr:to>
    <xdr:sp macro="" textlink="">
      <xdr:nvSpPr>
        <xdr:cNvPr id="494" name="楕円 493">
          <a:extLst>
            <a:ext uri="{FF2B5EF4-FFF2-40B4-BE49-F238E27FC236}">
              <a16:creationId xmlns="" xmlns:a16="http://schemas.microsoft.com/office/drawing/2014/main" id="{00000000-0008-0000-0600-0000EE010000}"/>
            </a:ext>
          </a:extLst>
        </xdr:cNvPr>
        <xdr:cNvSpPr/>
      </xdr:nvSpPr>
      <xdr:spPr>
        <a:xfrm>
          <a:off x="8699500" y="1696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84799</xdr:rowOff>
    </xdr:from>
    <xdr:ext cx="534377" cy="259045"/>
    <xdr:sp macro="" textlink="">
      <xdr:nvSpPr>
        <xdr:cNvPr id="495" name="テキスト ボックス 494">
          <a:extLst>
            <a:ext uri="{FF2B5EF4-FFF2-40B4-BE49-F238E27FC236}">
              <a16:creationId xmlns="" xmlns:a16="http://schemas.microsoft.com/office/drawing/2014/main" id="{00000000-0008-0000-0600-0000EF010000}"/>
            </a:ext>
          </a:extLst>
        </xdr:cNvPr>
        <xdr:cNvSpPr txBox="1"/>
      </xdr:nvSpPr>
      <xdr:spPr>
        <a:xfrm>
          <a:off x="8483111" y="1705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156073</xdr:rowOff>
    </xdr:from>
    <xdr:to>
      <xdr:col>41</xdr:col>
      <xdr:colOff>101600</xdr:colOff>
      <xdr:row>99</xdr:row>
      <xdr:rowOff>86223</xdr:rowOff>
    </xdr:to>
    <xdr:sp macro="" textlink="">
      <xdr:nvSpPr>
        <xdr:cNvPr id="496" name="楕円 495">
          <a:extLst>
            <a:ext uri="{FF2B5EF4-FFF2-40B4-BE49-F238E27FC236}">
              <a16:creationId xmlns="" xmlns:a16="http://schemas.microsoft.com/office/drawing/2014/main" id="{00000000-0008-0000-0600-0000F0010000}"/>
            </a:ext>
          </a:extLst>
        </xdr:cNvPr>
        <xdr:cNvSpPr/>
      </xdr:nvSpPr>
      <xdr:spPr>
        <a:xfrm>
          <a:off x="7810500" y="1695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77350</xdr:rowOff>
    </xdr:from>
    <xdr:ext cx="534377" cy="259045"/>
    <xdr:sp macro="" textlink="">
      <xdr:nvSpPr>
        <xdr:cNvPr id="497" name="テキスト ボックス 496">
          <a:extLst>
            <a:ext uri="{FF2B5EF4-FFF2-40B4-BE49-F238E27FC236}">
              <a16:creationId xmlns="" xmlns:a16="http://schemas.microsoft.com/office/drawing/2014/main" id="{00000000-0008-0000-0600-0000F1010000}"/>
            </a:ext>
          </a:extLst>
        </xdr:cNvPr>
        <xdr:cNvSpPr txBox="1"/>
      </xdr:nvSpPr>
      <xdr:spPr>
        <a:xfrm>
          <a:off x="7594111" y="1705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165196</xdr:rowOff>
    </xdr:from>
    <xdr:to>
      <xdr:col>36</xdr:col>
      <xdr:colOff>165100</xdr:colOff>
      <xdr:row>99</xdr:row>
      <xdr:rowOff>95346</xdr:rowOff>
    </xdr:to>
    <xdr:sp macro="" textlink="">
      <xdr:nvSpPr>
        <xdr:cNvPr id="498" name="楕円 497">
          <a:extLst>
            <a:ext uri="{FF2B5EF4-FFF2-40B4-BE49-F238E27FC236}">
              <a16:creationId xmlns="" xmlns:a16="http://schemas.microsoft.com/office/drawing/2014/main" id="{00000000-0008-0000-0600-0000F2010000}"/>
            </a:ext>
          </a:extLst>
        </xdr:cNvPr>
        <xdr:cNvSpPr/>
      </xdr:nvSpPr>
      <xdr:spPr>
        <a:xfrm>
          <a:off x="6921500" y="1696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86473</xdr:rowOff>
    </xdr:from>
    <xdr:ext cx="534377" cy="259045"/>
    <xdr:sp macro="" textlink="">
      <xdr:nvSpPr>
        <xdr:cNvPr id="499" name="テキスト ボックス 498">
          <a:extLst>
            <a:ext uri="{FF2B5EF4-FFF2-40B4-BE49-F238E27FC236}">
              <a16:creationId xmlns="" xmlns:a16="http://schemas.microsoft.com/office/drawing/2014/main" id="{00000000-0008-0000-0600-0000F3010000}"/>
            </a:ext>
          </a:extLst>
        </xdr:cNvPr>
        <xdr:cNvSpPr txBox="1"/>
      </xdr:nvSpPr>
      <xdr:spPr>
        <a:xfrm>
          <a:off x="6705111" y="1706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 xmlns:a16="http://schemas.microsoft.com/office/drawing/2014/main" id="{00000000-0008-0000-06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 xmlns:a16="http://schemas.microsoft.com/office/drawing/2014/main" id="{00000000-0008-0000-06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 xmlns:a16="http://schemas.microsoft.com/office/drawing/2014/main" id="{00000000-0008-0000-06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 xmlns:a16="http://schemas.microsoft.com/office/drawing/2014/main"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a:extLst>
            <a:ext uri="{FF2B5EF4-FFF2-40B4-BE49-F238E27FC236}">
              <a16:creationId xmlns="" xmlns:a16="http://schemas.microsoft.com/office/drawing/2014/main" id="{00000000-0008-0000-0600-000009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 xmlns:a16="http://schemas.microsoft.com/office/drawing/2014/main" id="{00000000-0008-0000-06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a:extLst>
            <a:ext uri="{FF2B5EF4-FFF2-40B4-BE49-F238E27FC236}">
              <a16:creationId xmlns="" xmlns:a16="http://schemas.microsoft.com/office/drawing/2014/main" id="{00000000-0008-0000-0600-00000D020000}"/>
            </a:ext>
          </a:extLst>
        </xdr:cNvPr>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a:extLst>
            <a:ext uri="{FF2B5EF4-FFF2-40B4-BE49-F238E27FC236}">
              <a16:creationId xmlns="" xmlns:a16="http://schemas.microsoft.com/office/drawing/2014/main" id="{00000000-0008-0000-0600-00000E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a:extLst>
            <a:ext uri="{FF2B5EF4-FFF2-40B4-BE49-F238E27FC236}">
              <a16:creationId xmlns="" xmlns:a16="http://schemas.microsoft.com/office/drawing/2014/main" id="{00000000-0008-0000-0600-000010020000}"/>
            </a:ext>
          </a:extLst>
        </xdr:cNvPr>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a:extLst>
            <a:ext uri="{FF2B5EF4-FFF2-40B4-BE49-F238E27FC236}">
              <a16:creationId xmlns="" xmlns:a16="http://schemas.microsoft.com/office/drawing/2014/main" id="{00000000-0008-0000-0600-000011020000}"/>
            </a:ext>
          </a:extLst>
        </xdr:cNvPr>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68655</xdr:rowOff>
    </xdr:from>
    <xdr:to>
      <xdr:col>85</xdr:col>
      <xdr:colOff>127000</xdr:colOff>
      <xdr:row>38</xdr:row>
      <xdr:rowOff>104724</xdr:rowOff>
    </xdr:to>
    <xdr:cxnSp macro="">
      <xdr:nvCxnSpPr>
        <xdr:cNvPr id="530" name="直線コネクタ 529">
          <a:extLst>
            <a:ext uri="{FF2B5EF4-FFF2-40B4-BE49-F238E27FC236}">
              <a16:creationId xmlns="" xmlns:a16="http://schemas.microsoft.com/office/drawing/2014/main" id="{00000000-0008-0000-0600-000012020000}"/>
            </a:ext>
          </a:extLst>
        </xdr:cNvPr>
        <xdr:cNvCxnSpPr/>
      </xdr:nvCxnSpPr>
      <xdr:spPr>
        <a:xfrm>
          <a:off x="15481300" y="6583755"/>
          <a:ext cx="838200" cy="36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53513</xdr:rowOff>
    </xdr:from>
    <xdr:ext cx="469744" cy="259045"/>
    <xdr:sp macro="" textlink="">
      <xdr:nvSpPr>
        <xdr:cNvPr id="531" name="災害復旧事業費平均値テキスト">
          <a:extLst>
            <a:ext uri="{FF2B5EF4-FFF2-40B4-BE49-F238E27FC236}">
              <a16:creationId xmlns="" xmlns:a16="http://schemas.microsoft.com/office/drawing/2014/main" id="{00000000-0008-0000-0600-000013020000}"/>
            </a:ext>
          </a:extLst>
        </xdr:cNvPr>
        <xdr:cNvSpPr txBox="1"/>
      </xdr:nvSpPr>
      <xdr:spPr>
        <a:xfrm>
          <a:off x="16370300" y="6568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a:extLst>
            <a:ext uri="{FF2B5EF4-FFF2-40B4-BE49-F238E27FC236}">
              <a16:creationId xmlns="" xmlns:a16="http://schemas.microsoft.com/office/drawing/2014/main" id="{00000000-0008-0000-0600-000014020000}"/>
            </a:ext>
          </a:extLst>
        </xdr:cNvPr>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41092</xdr:rowOff>
    </xdr:from>
    <xdr:to>
      <xdr:col>81</xdr:col>
      <xdr:colOff>50800</xdr:colOff>
      <xdr:row>38</xdr:row>
      <xdr:rowOff>68655</xdr:rowOff>
    </xdr:to>
    <xdr:cxnSp macro="">
      <xdr:nvCxnSpPr>
        <xdr:cNvPr id="533" name="直線コネクタ 532">
          <a:extLst>
            <a:ext uri="{FF2B5EF4-FFF2-40B4-BE49-F238E27FC236}">
              <a16:creationId xmlns="" xmlns:a16="http://schemas.microsoft.com/office/drawing/2014/main" id="{00000000-0008-0000-0600-000015020000}"/>
            </a:ext>
          </a:extLst>
        </xdr:cNvPr>
        <xdr:cNvCxnSpPr/>
      </xdr:nvCxnSpPr>
      <xdr:spPr>
        <a:xfrm>
          <a:off x="14592300" y="6556192"/>
          <a:ext cx="889000" cy="2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a:extLst>
            <a:ext uri="{FF2B5EF4-FFF2-40B4-BE49-F238E27FC236}">
              <a16:creationId xmlns="" xmlns:a16="http://schemas.microsoft.com/office/drawing/2014/main" id="{00000000-0008-0000-0600-000016020000}"/>
            </a:ext>
          </a:extLst>
        </xdr:cNvPr>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147925</xdr:rowOff>
    </xdr:from>
    <xdr:ext cx="534377" cy="259045"/>
    <xdr:sp macro="" textlink="">
      <xdr:nvSpPr>
        <xdr:cNvPr id="535" name="テキスト ボックス 534">
          <a:extLst>
            <a:ext uri="{FF2B5EF4-FFF2-40B4-BE49-F238E27FC236}">
              <a16:creationId xmlns="" xmlns:a16="http://schemas.microsoft.com/office/drawing/2014/main" id="{00000000-0008-0000-0600-000017020000}"/>
            </a:ext>
          </a:extLst>
        </xdr:cNvPr>
        <xdr:cNvSpPr txBox="1"/>
      </xdr:nvSpPr>
      <xdr:spPr>
        <a:xfrm>
          <a:off x="15214111" y="66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41092</xdr:rowOff>
    </xdr:from>
    <xdr:to>
      <xdr:col>76</xdr:col>
      <xdr:colOff>114300</xdr:colOff>
      <xdr:row>39</xdr:row>
      <xdr:rowOff>5136</xdr:rowOff>
    </xdr:to>
    <xdr:cxnSp macro="">
      <xdr:nvCxnSpPr>
        <xdr:cNvPr id="536" name="直線コネクタ 535">
          <a:extLst>
            <a:ext uri="{FF2B5EF4-FFF2-40B4-BE49-F238E27FC236}">
              <a16:creationId xmlns="" xmlns:a16="http://schemas.microsoft.com/office/drawing/2014/main" id="{00000000-0008-0000-0600-000018020000}"/>
            </a:ext>
          </a:extLst>
        </xdr:cNvPr>
        <xdr:cNvCxnSpPr/>
      </xdr:nvCxnSpPr>
      <xdr:spPr>
        <a:xfrm flipV="1">
          <a:off x="13703300" y="6556192"/>
          <a:ext cx="889000" cy="13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a:extLst>
            <a:ext uri="{FF2B5EF4-FFF2-40B4-BE49-F238E27FC236}">
              <a16:creationId xmlns="" xmlns:a16="http://schemas.microsoft.com/office/drawing/2014/main" id="{00000000-0008-0000-0600-000019020000}"/>
            </a:ext>
          </a:extLst>
        </xdr:cNvPr>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161869</xdr:rowOff>
    </xdr:from>
    <xdr:ext cx="469744" cy="259045"/>
    <xdr:sp macro="" textlink="">
      <xdr:nvSpPr>
        <xdr:cNvPr id="538" name="テキスト ボックス 537">
          <a:extLst>
            <a:ext uri="{FF2B5EF4-FFF2-40B4-BE49-F238E27FC236}">
              <a16:creationId xmlns="" xmlns:a16="http://schemas.microsoft.com/office/drawing/2014/main" id="{00000000-0008-0000-0600-00001A020000}"/>
            </a:ext>
          </a:extLst>
        </xdr:cNvPr>
        <xdr:cNvSpPr txBox="1"/>
      </xdr:nvSpPr>
      <xdr:spPr>
        <a:xfrm>
          <a:off x="14357428" y="667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5136</xdr:rowOff>
    </xdr:from>
    <xdr:to>
      <xdr:col>71</xdr:col>
      <xdr:colOff>177800</xdr:colOff>
      <xdr:row>39</xdr:row>
      <xdr:rowOff>25890</xdr:rowOff>
    </xdr:to>
    <xdr:cxnSp macro="">
      <xdr:nvCxnSpPr>
        <xdr:cNvPr id="539" name="直線コネクタ 538">
          <a:extLst>
            <a:ext uri="{FF2B5EF4-FFF2-40B4-BE49-F238E27FC236}">
              <a16:creationId xmlns="" xmlns:a16="http://schemas.microsoft.com/office/drawing/2014/main" id="{00000000-0008-0000-0600-00001B020000}"/>
            </a:ext>
          </a:extLst>
        </xdr:cNvPr>
        <xdr:cNvCxnSpPr/>
      </xdr:nvCxnSpPr>
      <xdr:spPr>
        <a:xfrm flipV="1">
          <a:off x="12814300" y="6691686"/>
          <a:ext cx="889000" cy="2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a:extLst>
            <a:ext uri="{FF2B5EF4-FFF2-40B4-BE49-F238E27FC236}">
              <a16:creationId xmlns="" xmlns:a16="http://schemas.microsoft.com/office/drawing/2014/main" id="{00000000-0008-0000-0600-00001C020000}"/>
            </a:ext>
          </a:extLst>
        </xdr:cNvPr>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1009</xdr:rowOff>
    </xdr:from>
    <xdr:ext cx="534377" cy="259045"/>
    <xdr:sp macro="" textlink="">
      <xdr:nvSpPr>
        <xdr:cNvPr id="541" name="テキスト ボックス 540">
          <a:extLst>
            <a:ext uri="{FF2B5EF4-FFF2-40B4-BE49-F238E27FC236}">
              <a16:creationId xmlns="" xmlns:a16="http://schemas.microsoft.com/office/drawing/2014/main" id="{00000000-0008-0000-0600-00001D020000}"/>
            </a:ext>
          </a:extLst>
        </xdr:cNvPr>
        <xdr:cNvSpPr txBox="1"/>
      </xdr:nvSpPr>
      <xdr:spPr>
        <a:xfrm>
          <a:off x="13436111" y="634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a:extLst>
            <a:ext uri="{FF2B5EF4-FFF2-40B4-BE49-F238E27FC236}">
              <a16:creationId xmlns="" xmlns:a16="http://schemas.microsoft.com/office/drawing/2014/main" id="{00000000-0008-0000-0600-00001E020000}"/>
            </a:ext>
          </a:extLst>
        </xdr:cNvPr>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17452</xdr:rowOff>
    </xdr:from>
    <xdr:ext cx="469744" cy="259045"/>
    <xdr:sp macro="" textlink="">
      <xdr:nvSpPr>
        <xdr:cNvPr id="543" name="テキスト ボックス 542">
          <a:extLst>
            <a:ext uri="{FF2B5EF4-FFF2-40B4-BE49-F238E27FC236}">
              <a16:creationId xmlns="" xmlns:a16="http://schemas.microsoft.com/office/drawing/2014/main" id="{00000000-0008-0000-0600-00001F020000}"/>
            </a:ext>
          </a:extLst>
        </xdr:cNvPr>
        <xdr:cNvSpPr txBox="1"/>
      </xdr:nvSpPr>
      <xdr:spPr>
        <a:xfrm>
          <a:off x="12579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53924</xdr:rowOff>
    </xdr:from>
    <xdr:to>
      <xdr:col>85</xdr:col>
      <xdr:colOff>177800</xdr:colOff>
      <xdr:row>38</xdr:row>
      <xdr:rowOff>155524</xdr:rowOff>
    </xdr:to>
    <xdr:sp macro="" textlink="">
      <xdr:nvSpPr>
        <xdr:cNvPr id="549" name="楕円 548">
          <a:extLst>
            <a:ext uri="{FF2B5EF4-FFF2-40B4-BE49-F238E27FC236}">
              <a16:creationId xmlns="" xmlns:a16="http://schemas.microsoft.com/office/drawing/2014/main" id="{00000000-0008-0000-0600-000025020000}"/>
            </a:ext>
          </a:extLst>
        </xdr:cNvPr>
        <xdr:cNvSpPr/>
      </xdr:nvSpPr>
      <xdr:spPr>
        <a:xfrm>
          <a:off x="16268700" y="65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76801</xdr:rowOff>
    </xdr:from>
    <xdr:ext cx="534377" cy="259045"/>
    <xdr:sp macro="" textlink="">
      <xdr:nvSpPr>
        <xdr:cNvPr id="550" name="災害復旧事業費該当値テキスト">
          <a:extLst>
            <a:ext uri="{FF2B5EF4-FFF2-40B4-BE49-F238E27FC236}">
              <a16:creationId xmlns="" xmlns:a16="http://schemas.microsoft.com/office/drawing/2014/main" id="{00000000-0008-0000-0600-000026020000}"/>
            </a:ext>
          </a:extLst>
        </xdr:cNvPr>
        <xdr:cNvSpPr txBox="1"/>
      </xdr:nvSpPr>
      <xdr:spPr>
        <a:xfrm>
          <a:off x="16370300" y="642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17855</xdr:rowOff>
    </xdr:from>
    <xdr:to>
      <xdr:col>81</xdr:col>
      <xdr:colOff>101600</xdr:colOff>
      <xdr:row>38</xdr:row>
      <xdr:rowOff>119455</xdr:rowOff>
    </xdr:to>
    <xdr:sp macro="" textlink="">
      <xdr:nvSpPr>
        <xdr:cNvPr id="551" name="楕円 550">
          <a:extLst>
            <a:ext uri="{FF2B5EF4-FFF2-40B4-BE49-F238E27FC236}">
              <a16:creationId xmlns="" xmlns:a16="http://schemas.microsoft.com/office/drawing/2014/main" id="{00000000-0008-0000-0600-000027020000}"/>
            </a:ext>
          </a:extLst>
        </xdr:cNvPr>
        <xdr:cNvSpPr/>
      </xdr:nvSpPr>
      <xdr:spPr>
        <a:xfrm>
          <a:off x="15430500" y="653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135981</xdr:rowOff>
    </xdr:from>
    <xdr:ext cx="534377" cy="259045"/>
    <xdr:sp macro="" textlink="">
      <xdr:nvSpPr>
        <xdr:cNvPr id="552" name="テキスト ボックス 551">
          <a:extLst>
            <a:ext uri="{FF2B5EF4-FFF2-40B4-BE49-F238E27FC236}">
              <a16:creationId xmlns="" xmlns:a16="http://schemas.microsoft.com/office/drawing/2014/main" id="{00000000-0008-0000-0600-000028020000}"/>
            </a:ext>
          </a:extLst>
        </xdr:cNvPr>
        <xdr:cNvSpPr txBox="1"/>
      </xdr:nvSpPr>
      <xdr:spPr>
        <a:xfrm>
          <a:off x="15214111" y="630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161742</xdr:rowOff>
    </xdr:from>
    <xdr:to>
      <xdr:col>76</xdr:col>
      <xdr:colOff>165100</xdr:colOff>
      <xdr:row>38</xdr:row>
      <xdr:rowOff>91892</xdr:rowOff>
    </xdr:to>
    <xdr:sp macro="" textlink="">
      <xdr:nvSpPr>
        <xdr:cNvPr id="553" name="楕円 552">
          <a:extLst>
            <a:ext uri="{FF2B5EF4-FFF2-40B4-BE49-F238E27FC236}">
              <a16:creationId xmlns="" xmlns:a16="http://schemas.microsoft.com/office/drawing/2014/main" id="{00000000-0008-0000-0600-000029020000}"/>
            </a:ext>
          </a:extLst>
        </xdr:cNvPr>
        <xdr:cNvSpPr/>
      </xdr:nvSpPr>
      <xdr:spPr>
        <a:xfrm>
          <a:off x="14541500" y="650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108419</xdr:rowOff>
    </xdr:from>
    <xdr:ext cx="534377" cy="259045"/>
    <xdr:sp macro="" textlink="">
      <xdr:nvSpPr>
        <xdr:cNvPr id="554" name="テキスト ボックス 553">
          <a:extLst>
            <a:ext uri="{FF2B5EF4-FFF2-40B4-BE49-F238E27FC236}">
              <a16:creationId xmlns="" xmlns:a16="http://schemas.microsoft.com/office/drawing/2014/main" id="{00000000-0008-0000-0600-00002A020000}"/>
            </a:ext>
          </a:extLst>
        </xdr:cNvPr>
        <xdr:cNvSpPr txBox="1"/>
      </xdr:nvSpPr>
      <xdr:spPr>
        <a:xfrm>
          <a:off x="14325111" y="628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125786</xdr:rowOff>
    </xdr:from>
    <xdr:to>
      <xdr:col>72</xdr:col>
      <xdr:colOff>38100</xdr:colOff>
      <xdr:row>39</xdr:row>
      <xdr:rowOff>55936</xdr:rowOff>
    </xdr:to>
    <xdr:sp macro="" textlink="">
      <xdr:nvSpPr>
        <xdr:cNvPr id="555" name="楕円 554">
          <a:extLst>
            <a:ext uri="{FF2B5EF4-FFF2-40B4-BE49-F238E27FC236}">
              <a16:creationId xmlns="" xmlns:a16="http://schemas.microsoft.com/office/drawing/2014/main" id="{00000000-0008-0000-0600-00002B020000}"/>
            </a:ext>
          </a:extLst>
        </xdr:cNvPr>
        <xdr:cNvSpPr/>
      </xdr:nvSpPr>
      <xdr:spPr>
        <a:xfrm>
          <a:off x="13652500" y="664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47063</xdr:rowOff>
    </xdr:from>
    <xdr:ext cx="469744" cy="259045"/>
    <xdr:sp macro="" textlink="">
      <xdr:nvSpPr>
        <xdr:cNvPr id="556" name="テキスト ボックス 555">
          <a:extLst>
            <a:ext uri="{FF2B5EF4-FFF2-40B4-BE49-F238E27FC236}">
              <a16:creationId xmlns="" xmlns:a16="http://schemas.microsoft.com/office/drawing/2014/main" id="{00000000-0008-0000-0600-00002C020000}"/>
            </a:ext>
          </a:extLst>
        </xdr:cNvPr>
        <xdr:cNvSpPr txBox="1"/>
      </xdr:nvSpPr>
      <xdr:spPr>
        <a:xfrm>
          <a:off x="13468428" y="673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146540</xdr:rowOff>
    </xdr:from>
    <xdr:to>
      <xdr:col>67</xdr:col>
      <xdr:colOff>101600</xdr:colOff>
      <xdr:row>39</xdr:row>
      <xdr:rowOff>76690</xdr:rowOff>
    </xdr:to>
    <xdr:sp macro="" textlink="">
      <xdr:nvSpPr>
        <xdr:cNvPr id="557" name="楕円 556">
          <a:extLst>
            <a:ext uri="{FF2B5EF4-FFF2-40B4-BE49-F238E27FC236}">
              <a16:creationId xmlns="" xmlns:a16="http://schemas.microsoft.com/office/drawing/2014/main" id="{00000000-0008-0000-0600-00002D020000}"/>
            </a:ext>
          </a:extLst>
        </xdr:cNvPr>
        <xdr:cNvSpPr/>
      </xdr:nvSpPr>
      <xdr:spPr>
        <a:xfrm>
          <a:off x="12763500" y="666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67817</xdr:rowOff>
    </xdr:from>
    <xdr:ext cx="469744" cy="259045"/>
    <xdr:sp macro="" textlink="">
      <xdr:nvSpPr>
        <xdr:cNvPr id="558" name="テキスト ボックス 557">
          <a:extLst>
            <a:ext uri="{FF2B5EF4-FFF2-40B4-BE49-F238E27FC236}">
              <a16:creationId xmlns="" xmlns:a16="http://schemas.microsoft.com/office/drawing/2014/main" id="{00000000-0008-0000-0600-00002E020000}"/>
            </a:ext>
          </a:extLst>
        </xdr:cNvPr>
        <xdr:cNvSpPr txBox="1"/>
      </xdr:nvSpPr>
      <xdr:spPr>
        <a:xfrm>
          <a:off x="12579428" y="675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a:extLst>
            <a:ext uri="{FF2B5EF4-FFF2-40B4-BE49-F238E27FC236}">
              <a16:creationId xmlns="" xmlns:a16="http://schemas.microsoft.com/office/drawing/2014/main" id="{00000000-0008-0000-0600-00003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a:extLst>
            <a:ext uri="{FF2B5EF4-FFF2-40B4-BE49-F238E27FC236}">
              <a16:creationId xmlns="" xmlns:a16="http://schemas.microsoft.com/office/drawing/2014/main" id="{00000000-0008-0000-0600-00003A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 xmlns:a16="http://schemas.microsoft.com/office/drawing/2014/main" id="{00000000-0008-0000-06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a:extLst>
            <a:ext uri="{FF2B5EF4-FFF2-40B4-BE49-F238E27FC236}">
              <a16:creationId xmlns="" xmlns:a16="http://schemas.microsoft.com/office/drawing/2014/main" id="{00000000-0008-0000-0600-00003C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 xmlns:a16="http://schemas.microsoft.com/office/drawing/2014/main" id="{00000000-0008-0000-06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a:extLst>
            <a:ext uri="{FF2B5EF4-FFF2-40B4-BE49-F238E27FC236}">
              <a16:creationId xmlns="" xmlns:a16="http://schemas.microsoft.com/office/drawing/2014/main" id="{00000000-0008-0000-0600-00003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a:extLst>
            <a:ext uri="{FF2B5EF4-FFF2-40B4-BE49-F238E27FC236}">
              <a16:creationId xmlns="" xmlns:a16="http://schemas.microsoft.com/office/drawing/2014/main" id="{00000000-0008-0000-06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a:extLst>
            <a:ext uri="{FF2B5EF4-FFF2-40B4-BE49-F238E27FC236}">
              <a16:creationId xmlns="" xmlns:a16="http://schemas.microsoft.com/office/drawing/2014/main" id="{00000000-0008-0000-0600-000040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a:extLst>
            <a:ext uri="{FF2B5EF4-FFF2-40B4-BE49-F238E27FC236}">
              <a16:creationId xmlns="" xmlns:a16="http://schemas.microsoft.com/office/drawing/2014/main" id="{00000000-0008-0000-0600-000041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a:extLst>
            <a:ext uri="{FF2B5EF4-FFF2-40B4-BE49-F238E27FC236}">
              <a16:creationId xmlns="" xmlns:a16="http://schemas.microsoft.com/office/drawing/2014/main" id="{00000000-0008-0000-0600-00004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a:extLst>
            <a:ext uri="{FF2B5EF4-FFF2-40B4-BE49-F238E27FC236}">
              <a16:creationId xmlns="" xmlns:a16="http://schemas.microsoft.com/office/drawing/2014/main" id="{00000000-0008-0000-0600-000043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a:extLst>
            <a:ext uri="{FF2B5EF4-FFF2-40B4-BE49-F238E27FC236}">
              <a16:creationId xmlns="" xmlns:a16="http://schemas.microsoft.com/office/drawing/2014/main" id="{00000000-0008-0000-0600-000044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a:extLst>
            <a:ext uri="{FF2B5EF4-FFF2-40B4-BE49-F238E27FC236}">
              <a16:creationId xmlns="" xmlns:a16="http://schemas.microsoft.com/office/drawing/2014/main" id="{00000000-0008-0000-0600-000045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a:extLst>
            <a:ext uri="{FF2B5EF4-FFF2-40B4-BE49-F238E27FC236}">
              <a16:creationId xmlns="" xmlns:a16="http://schemas.microsoft.com/office/drawing/2014/main" id="{00000000-0008-0000-0600-000046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a:extLst>
            <a:ext uri="{FF2B5EF4-FFF2-40B4-BE49-F238E27FC236}">
              <a16:creationId xmlns="" xmlns:a16="http://schemas.microsoft.com/office/drawing/2014/main" id="{00000000-0008-0000-0600-000047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a:extLst>
            <a:ext uri="{FF2B5EF4-FFF2-40B4-BE49-F238E27FC236}">
              <a16:creationId xmlns="" xmlns:a16="http://schemas.microsoft.com/office/drawing/2014/main" id="{00000000-0008-0000-0600-000048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a:extLst>
            <a:ext uri="{FF2B5EF4-FFF2-40B4-BE49-F238E27FC236}">
              <a16:creationId xmlns="" xmlns:a16="http://schemas.microsoft.com/office/drawing/2014/main" id="{00000000-0008-0000-0600-000049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a:extLst>
            <a:ext uri="{FF2B5EF4-FFF2-40B4-BE49-F238E27FC236}">
              <a16:creationId xmlns="" xmlns:a16="http://schemas.microsoft.com/office/drawing/2014/main" id="{00000000-0008-0000-0600-00004A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a:extLst>
            <a:ext uri="{FF2B5EF4-FFF2-40B4-BE49-F238E27FC236}">
              <a16:creationId xmlns="" xmlns:a16="http://schemas.microsoft.com/office/drawing/2014/main" id="{00000000-0008-0000-0600-00004B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a:extLst>
            <a:ext uri="{FF2B5EF4-FFF2-40B4-BE49-F238E27FC236}">
              <a16:creationId xmlns="" xmlns:a16="http://schemas.microsoft.com/office/drawing/2014/main" id="{00000000-0008-0000-0600-00004C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a:extLst>
            <a:ext uri="{FF2B5EF4-FFF2-40B4-BE49-F238E27FC236}">
              <a16:creationId xmlns="" xmlns:a16="http://schemas.microsoft.com/office/drawing/2014/main" id="{00000000-0008-0000-0600-00004D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a:extLst>
            <a:ext uri="{FF2B5EF4-FFF2-40B4-BE49-F238E27FC236}">
              <a16:creationId xmlns="" xmlns:a16="http://schemas.microsoft.com/office/drawing/2014/main" id="{00000000-0008-0000-0600-00004E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a:extLst>
            <a:ext uri="{FF2B5EF4-FFF2-40B4-BE49-F238E27FC236}">
              <a16:creationId xmlns="" xmlns:a16="http://schemas.microsoft.com/office/drawing/2014/main" id="{00000000-0008-0000-0600-00004F020000}"/>
            </a:ext>
          </a:extLst>
        </xdr:cNvPr>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a:extLst>
            <a:ext uri="{FF2B5EF4-FFF2-40B4-BE49-F238E27FC236}">
              <a16:creationId xmlns="" xmlns:a16="http://schemas.microsoft.com/office/drawing/2014/main" id="{00000000-0008-0000-0600-000050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a:extLst>
            <a:ext uri="{FF2B5EF4-FFF2-40B4-BE49-F238E27FC236}">
              <a16:creationId xmlns="" xmlns:a16="http://schemas.microsoft.com/office/drawing/2014/main" id="{00000000-0008-0000-0600-000051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a:extLst>
            <a:ext uri="{FF2B5EF4-FFF2-40B4-BE49-F238E27FC236}">
              <a16:creationId xmlns="" xmlns:a16="http://schemas.microsoft.com/office/drawing/2014/main" id="{00000000-0008-0000-0600-000052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 xmlns:a16="http://schemas.microsoft.com/office/drawing/2014/main" id="{00000000-0008-0000-06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 xmlns:a16="http://schemas.microsoft.com/office/drawing/2014/main" id="{00000000-0008-0000-06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 xmlns:a16="http://schemas.microsoft.com/office/drawing/2014/main" id="{00000000-0008-0000-06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 xmlns:a16="http://schemas.microsoft.com/office/drawing/2014/main" id="{00000000-0008-0000-06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 xmlns:a16="http://schemas.microsoft.com/office/drawing/2014/main" id="{00000000-0008-0000-06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a:extLst>
            <a:ext uri="{FF2B5EF4-FFF2-40B4-BE49-F238E27FC236}">
              <a16:creationId xmlns="" xmlns:a16="http://schemas.microsoft.com/office/drawing/2014/main" id="{00000000-0008-0000-0600-000058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a:extLst>
            <a:ext uri="{FF2B5EF4-FFF2-40B4-BE49-F238E27FC236}">
              <a16:creationId xmlns="" xmlns:a16="http://schemas.microsoft.com/office/drawing/2014/main" id="{00000000-0008-0000-0600-000059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a:extLst>
            <a:ext uri="{FF2B5EF4-FFF2-40B4-BE49-F238E27FC236}">
              <a16:creationId xmlns="" xmlns:a16="http://schemas.microsoft.com/office/drawing/2014/main" id="{00000000-0008-0000-0600-00005A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a:extLst>
            <a:ext uri="{FF2B5EF4-FFF2-40B4-BE49-F238E27FC236}">
              <a16:creationId xmlns="" xmlns:a16="http://schemas.microsoft.com/office/drawing/2014/main" id="{00000000-0008-0000-0600-00005B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a:extLst>
            <a:ext uri="{FF2B5EF4-FFF2-40B4-BE49-F238E27FC236}">
              <a16:creationId xmlns="" xmlns:a16="http://schemas.microsoft.com/office/drawing/2014/main" id="{00000000-0008-0000-0600-00005C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a:extLst>
            <a:ext uri="{FF2B5EF4-FFF2-40B4-BE49-F238E27FC236}">
              <a16:creationId xmlns="" xmlns:a16="http://schemas.microsoft.com/office/drawing/2014/main" id="{00000000-0008-0000-0600-00005D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a:extLst>
            <a:ext uri="{FF2B5EF4-FFF2-40B4-BE49-F238E27FC236}">
              <a16:creationId xmlns="" xmlns:a16="http://schemas.microsoft.com/office/drawing/2014/main" id="{00000000-0008-0000-0600-00005E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a:extLst>
            <a:ext uri="{FF2B5EF4-FFF2-40B4-BE49-F238E27FC236}">
              <a16:creationId xmlns="" xmlns:a16="http://schemas.microsoft.com/office/drawing/2014/main" id="{00000000-0008-0000-0600-00005F020000}"/>
            </a:ext>
          </a:extLst>
        </xdr:cNvPr>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a:extLst>
            <a:ext uri="{FF2B5EF4-FFF2-40B4-BE49-F238E27FC236}">
              <a16:creationId xmlns="" xmlns:a16="http://schemas.microsoft.com/office/drawing/2014/main" id="{00000000-0008-0000-0600-000060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a:extLst>
            <a:ext uri="{FF2B5EF4-FFF2-40B4-BE49-F238E27FC236}">
              <a16:creationId xmlns="" xmlns:a16="http://schemas.microsoft.com/office/drawing/2014/main" id="{00000000-0008-0000-0600-000061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 xmlns:a16="http://schemas.microsoft.com/office/drawing/2014/main" id="{00000000-0008-0000-06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 xmlns:a16="http://schemas.microsoft.com/office/drawing/2014/main" id="{00000000-0008-0000-06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 xmlns:a16="http://schemas.microsoft.com/office/drawing/2014/main" id="{00000000-0008-0000-06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 xmlns:a16="http://schemas.microsoft.com/office/drawing/2014/main" id="{00000000-0008-0000-06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 xmlns:a16="http://schemas.microsoft.com/office/drawing/2014/main" id="{00000000-0008-0000-06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 xmlns:a16="http://schemas.microsoft.com/office/drawing/2014/main" id="{00000000-0008-0000-06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 xmlns:a16="http://schemas.microsoft.com/office/drawing/2014/main" id="{00000000-0008-0000-06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 xmlns:a16="http://schemas.microsoft.com/office/drawing/2014/main" id="{00000000-0008-0000-06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 xmlns:a16="http://schemas.microsoft.com/office/drawing/2014/main" id="{00000000-0008-0000-06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 xmlns:a16="http://schemas.microsoft.com/office/drawing/2014/main" id="{00000000-0008-0000-06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a:extLst>
            <a:ext uri="{FF2B5EF4-FFF2-40B4-BE49-F238E27FC236}">
              <a16:creationId xmlns="" xmlns:a16="http://schemas.microsoft.com/office/drawing/2014/main" id="{00000000-0008-0000-0600-00006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a:extLst>
            <a:ext uri="{FF2B5EF4-FFF2-40B4-BE49-F238E27FC236}">
              <a16:creationId xmlns="" xmlns:a16="http://schemas.microsoft.com/office/drawing/2014/main" id="{00000000-0008-0000-0600-00006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a:extLst>
            <a:ext uri="{FF2B5EF4-FFF2-40B4-BE49-F238E27FC236}">
              <a16:creationId xmlns="" xmlns:a16="http://schemas.microsoft.com/office/drawing/2014/main" id="{00000000-0008-0000-0600-00006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a:extLst>
            <a:ext uri="{FF2B5EF4-FFF2-40B4-BE49-F238E27FC236}">
              <a16:creationId xmlns="" xmlns:a16="http://schemas.microsoft.com/office/drawing/2014/main" id="{00000000-0008-0000-0600-00006F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a:extLst>
            <a:ext uri="{FF2B5EF4-FFF2-40B4-BE49-F238E27FC236}">
              <a16:creationId xmlns="" xmlns:a16="http://schemas.microsoft.com/office/drawing/2014/main" id="{00000000-0008-0000-0600-00007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a:extLst>
            <a:ext uri="{FF2B5EF4-FFF2-40B4-BE49-F238E27FC236}">
              <a16:creationId xmlns="" xmlns:a16="http://schemas.microsoft.com/office/drawing/2014/main" id="{00000000-0008-0000-0600-000071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a:extLst>
            <a:ext uri="{FF2B5EF4-FFF2-40B4-BE49-F238E27FC236}">
              <a16:creationId xmlns="" xmlns:a16="http://schemas.microsoft.com/office/drawing/2014/main" id="{00000000-0008-0000-0600-00007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a:extLst>
            <a:ext uri="{FF2B5EF4-FFF2-40B4-BE49-F238E27FC236}">
              <a16:creationId xmlns="" xmlns:a16="http://schemas.microsoft.com/office/drawing/2014/main" id="{00000000-0008-0000-0600-000073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a:extLst>
            <a:ext uri="{FF2B5EF4-FFF2-40B4-BE49-F238E27FC236}">
              <a16:creationId xmlns="" xmlns:a16="http://schemas.microsoft.com/office/drawing/2014/main" id="{00000000-0008-0000-0600-00007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a:extLst>
            <a:ext uri="{FF2B5EF4-FFF2-40B4-BE49-F238E27FC236}">
              <a16:creationId xmlns="" xmlns:a16="http://schemas.microsoft.com/office/drawing/2014/main" id="{00000000-0008-0000-0600-000075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a:extLst>
            <a:ext uri="{FF2B5EF4-FFF2-40B4-BE49-F238E27FC236}">
              <a16:creationId xmlns="" xmlns:a16="http://schemas.microsoft.com/office/drawing/2014/main" id="{00000000-0008-0000-0600-00007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a:extLst>
            <a:ext uri="{FF2B5EF4-FFF2-40B4-BE49-F238E27FC236}">
              <a16:creationId xmlns="" xmlns:a16="http://schemas.microsoft.com/office/drawing/2014/main" id="{00000000-0008-0000-0600-000077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 xmlns:a16="http://schemas.microsoft.com/office/drawing/2014/main" id="{00000000-0008-0000-06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 xmlns:a16="http://schemas.microsoft.com/office/drawing/2014/main" id="{00000000-0008-0000-06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a:extLst>
            <a:ext uri="{FF2B5EF4-FFF2-40B4-BE49-F238E27FC236}">
              <a16:creationId xmlns="" xmlns:a16="http://schemas.microsoft.com/office/drawing/2014/main" id="{00000000-0008-0000-06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a:extLst>
            <a:ext uri="{FF2B5EF4-FFF2-40B4-BE49-F238E27FC236}">
              <a16:creationId xmlns="" xmlns:a16="http://schemas.microsoft.com/office/drawing/2014/main" id="{00000000-0008-0000-0600-00007B020000}"/>
            </a:ext>
          </a:extLst>
        </xdr:cNvPr>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a:extLst>
            <a:ext uri="{FF2B5EF4-FFF2-40B4-BE49-F238E27FC236}">
              <a16:creationId xmlns="" xmlns:a16="http://schemas.microsoft.com/office/drawing/2014/main" id="{00000000-0008-0000-0600-00007C020000}"/>
            </a:ext>
          </a:extLst>
        </xdr:cNvPr>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a:extLst>
            <a:ext uri="{FF2B5EF4-FFF2-40B4-BE49-F238E27FC236}">
              <a16:creationId xmlns="" xmlns:a16="http://schemas.microsoft.com/office/drawing/2014/main" id="{00000000-0008-0000-0600-00007D020000}"/>
            </a:ext>
          </a:extLst>
        </xdr:cNvPr>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a:extLst>
            <a:ext uri="{FF2B5EF4-FFF2-40B4-BE49-F238E27FC236}">
              <a16:creationId xmlns="" xmlns:a16="http://schemas.microsoft.com/office/drawing/2014/main" id="{00000000-0008-0000-0600-00007E020000}"/>
            </a:ext>
          </a:extLst>
        </xdr:cNvPr>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a:extLst>
            <a:ext uri="{FF2B5EF4-FFF2-40B4-BE49-F238E27FC236}">
              <a16:creationId xmlns="" xmlns:a16="http://schemas.microsoft.com/office/drawing/2014/main" id="{00000000-0008-0000-0600-00007F020000}"/>
            </a:ext>
          </a:extLst>
        </xdr:cNvPr>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56100</xdr:rowOff>
    </xdr:from>
    <xdr:to>
      <xdr:col>85</xdr:col>
      <xdr:colOff>127000</xdr:colOff>
      <xdr:row>78</xdr:row>
      <xdr:rowOff>108321</xdr:rowOff>
    </xdr:to>
    <xdr:cxnSp macro="">
      <xdr:nvCxnSpPr>
        <xdr:cNvPr id="640" name="直線コネクタ 639">
          <a:extLst>
            <a:ext uri="{FF2B5EF4-FFF2-40B4-BE49-F238E27FC236}">
              <a16:creationId xmlns="" xmlns:a16="http://schemas.microsoft.com/office/drawing/2014/main" id="{00000000-0008-0000-0600-000080020000}"/>
            </a:ext>
          </a:extLst>
        </xdr:cNvPr>
        <xdr:cNvCxnSpPr/>
      </xdr:nvCxnSpPr>
      <xdr:spPr>
        <a:xfrm flipV="1">
          <a:off x="15481300" y="13429200"/>
          <a:ext cx="838200" cy="5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160590</xdr:rowOff>
    </xdr:from>
    <xdr:ext cx="534377" cy="259045"/>
    <xdr:sp macro="" textlink="">
      <xdr:nvSpPr>
        <xdr:cNvPr id="641" name="公債費平均値テキスト">
          <a:extLst>
            <a:ext uri="{FF2B5EF4-FFF2-40B4-BE49-F238E27FC236}">
              <a16:creationId xmlns="" xmlns:a16="http://schemas.microsoft.com/office/drawing/2014/main" id="{00000000-0008-0000-0600-000081020000}"/>
            </a:ext>
          </a:extLst>
        </xdr:cNvPr>
        <xdr:cNvSpPr txBox="1"/>
      </xdr:nvSpPr>
      <xdr:spPr>
        <a:xfrm>
          <a:off x="16370300" y="13190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a:extLst>
            <a:ext uri="{FF2B5EF4-FFF2-40B4-BE49-F238E27FC236}">
              <a16:creationId xmlns="" xmlns:a16="http://schemas.microsoft.com/office/drawing/2014/main" id="{00000000-0008-0000-0600-000082020000}"/>
            </a:ext>
          </a:extLst>
        </xdr:cNvPr>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108321</xdr:rowOff>
    </xdr:from>
    <xdr:to>
      <xdr:col>81</xdr:col>
      <xdr:colOff>50800</xdr:colOff>
      <xdr:row>78</xdr:row>
      <xdr:rowOff>118663</xdr:rowOff>
    </xdr:to>
    <xdr:cxnSp macro="">
      <xdr:nvCxnSpPr>
        <xdr:cNvPr id="643" name="直線コネクタ 642">
          <a:extLst>
            <a:ext uri="{FF2B5EF4-FFF2-40B4-BE49-F238E27FC236}">
              <a16:creationId xmlns="" xmlns:a16="http://schemas.microsoft.com/office/drawing/2014/main" id="{00000000-0008-0000-0600-000083020000}"/>
            </a:ext>
          </a:extLst>
        </xdr:cNvPr>
        <xdr:cNvCxnSpPr/>
      </xdr:nvCxnSpPr>
      <xdr:spPr>
        <a:xfrm flipV="1">
          <a:off x="14592300" y="13481421"/>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a:extLst>
            <a:ext uri="{FF2B5EF4-FFF2-40B4-BE49-F238E27FC236}">
              <a16:creationId xmlns="" xmlns:a16="http://schemas.microsoft.com/office/drawing/2014/main" id="{00000000-0008-0000-0600-000084020000}"/>
            </a:ext>
          </a:extLst>
        </xdr:cNvPr>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92629</xdr:rowOff>
    </xdr:from>
    <xdr:ext cx="534377" cy="259045"/>
    <xdr:sp macro="" textlink="">
      <xdr:nvSpPr>
        <xdr:cNvPr id="645" name="テキスト ボックス 644">
          <a:extLst>
            <a:ext uri="{FF2B5EF4-FFF2-40B4-BE49-F238E27FC236}">
              <a16:creationId xmlns="" xmlns:a16="http://schemas.microsoft.com/office/drawing/2014/main" id="{00000000-0008-0000-0600-000085020000}"/>
            </a:ext>
          </a:extLst>
        </xdr:cNvPr>
        <xdr:cNvSpPr txBox="1"/>
      </xdr:nvSpPr>
      <xdr:spPr>
        <a:xfrm>
          <a:off x="15214111" y="1312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93464</xdr:rowOff>
    </xdr:from>
    <xdr:to>
      <xdr:col>76</xdr:col>
      <xdr:colOff>114300</xdr:colOff>
      <xdr:row>78</xdr:row>
      <xdr:rowOff>118663</xdr:rowOff>
    </xdr:to>
    <xdr:cxnSp macro="">
      <xdr:nvCxnSpPr>
        <xdr:cNvPr id="646" name="直線コネクタ 645">
          <a:extLst>
            <a:ext uri="{FF2B5EF4-FFF2-40B4-BE49-F238E27FC236}">
              <a16:creationId xmlns="" xmlns:a16="http://schemas.microsoft.com/office/drawing/2014/main" id="{00000000-0008-0000-0600-000086020000}"/>
            </a:ext>
          </a:extLst>
        </xdr:cNvPr>
        <xdr:cNvCxnSpPr/>
      </xdr:nvCxnSpPr>
      <xdr:spPr>
        <a:xfrm>
          <a:off x="13703300" y="13466564"/>
          <a:ext cx="889000" cy="2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a:extLst>
            <a:ext uri="{FF2B5EF4-FFF2-40B4-BE49-F238E27FC236}">
              <a16:creationId xmlns="" xmlns:a16="http://schemas.microsoft.com/office/drawing/2014/main" id="{00000000-0008-0000-0600-000087020000}"/>
            </a:ext>
          </a:extLst>
        </xdr:cNvPr>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107377</xdr:rowOff>
    </xdr:from>
    <xdr:ext cx="534377" cy="259045"/>
    <xdr:sp macro="" textlink="">
      <xdr:nvSpPr>
        <xdr:cNvPr id="648" name="テキスト ボックス 647">
          <a:extLst>
            <a:ext uri="{FF2B5EF4-FFF2-40B4-BE49-F238E27FC236}">
              <a16:creationId xmlns="" xmlns:a16="http://schemas.microsoft.com/office/drawing/2014/main" id="{00000000-0008-0000-0600-000088020000}"/>
            </a:ext>
          </a:extLst>
        </xdr:cNvPr>
        <xdr:cNvSpPr txBox="1"/>
      </xdr:nvSpPr>
      <xdr:spPr>
        <a:xfrm>
          <a:off x="14325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77312</xdr:rowOff>
    </xdr:from>
    <xdr:to>
      <xdr:col>71</xdr:col>
      <xdr:colOff>177800</xdr:colOff>
      <xdr:row>78</xdr:row>
      <xdr:rowOff>93464</xdr:rowOff>
    </xdr:to>
    <xdr:cxnSp macro="">
      <xdr:nvCxnSpPr>
        <xdr:cNvPr id="649" name="直線コネクタ 648">
          <a:extLst>
            <a:ext uri="{FF2B5EF4-FFF2-40B4-BE49-F238E27FC236}">
              <a16:creationId xmlns="" xmlns:a16="http://schemas.microsoft.com/office/drawing/2014/main" id="{00000000-0008-0000-0600-000089020000}"/>
            </a:ext>
          </a:extLst>
        </xdr:cNvPr>
        <xdr:cNvCxnSpPr/>
      </xdr:nvCxnSpPr>
      <xdr:spPr>
        <a:xfrm>
          <a:off x="12814300" y="13450412"/>
          <a:ext cx="889000" cy="1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a:extLst>
            <a:ext uri="{FF2B5EF4-FFF2-40B4-BE49-F238E27FC236}">
              <a16:creationId xmlns="" xmlns:a16="http://schemas.microsoft.com/office/drawing/2014/main" id="{00000000-0008-0000-0600-00008A020000}"/>
            </a:ext>
          </a:extLst>
        </xdr:cNvPr>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111743</xdr:rowOff>
    </xdr:from>
    <xdr:ext cx="534377" cy="259045"/>
    <xdr:sp macro="" textlink="">
      <xdr:nvSpPr>
        <xdr:cNvPr id="651" name="テキスト ボックス 650">
          <a:extLst>
            <a:ext uri="{FF2B5EF4-FFF2-40B4-BE49-F238E27FC236}">
              <a16:creationId xmlns="" xmlns:a16="http://schemas.microsoft.com/office/drawing/2014/main" id="{00000000-0008-0000-0600-00008B020000}"/>
            </a:ext>
          </a:extLst>
        </xdr:cNvPr>
        <xdr:cNvSpPr txBox="1"/>
      </xdr:nvSpPr>
      <xdr:spPr>
        <a:xfrm>
          <a:off x="13436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a:extLst>
            <a:ext uri="{FF2B5EF4-FFF2-40B4-BE49-F238E27FC236}">
              <a16:creationId xmlns="" xmlns:a16="http://schemas.microsoft.com/office/drawing/2014/main" id="{00000000-0008-0000-0600-00008C020000}"/>
            </a:ext>
          </a:extLst>
        </xdr:cNvPr>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109597</xdr:rowOff>
    </xdr:from>
    <xdr:ext cx="534377" cy="259045"/>
    <xdr:sp macro="" textlink="">
      <xdr:nvSpPr>
        <xdr:cNvPr id="653" name="テキスト ボックス 652">
          <a:extLst>
            <a:ext uri="{FF2B5EF4-FFF2-40B4-BE49-F238E27FC236}">
              <a16:creationId xmlns="" xmlns:a16="http://schemas.microsoft.com/office/drawing/2014/main" id="{00000000-0008-0000-0600-00008D020000}"/>
            </a:ext>
          </a:extLst>
        </xdr:cNvPr>
        <xdr:cNvSpPr txBox="1"/>
      </xdr:nvSpPr>
      <xdr:spPr>
        <a:xfrm>
          <a:off x="12547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 xmlns:a16="http://schemas.microsoft.com/office/drawing/2014/main" id="{00000000-0008-0000-06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 xmlns:a16="http://schemas.microsoft.com/office/drawing/2014/main" id="{00000000-0008-0000-06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 xmlns:a16="http://schemas.microsoft.com/office/drawing/2014/main" id="{00000000-0008-0000-06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 xmlns:a16="http://schemas.microsoft.com/office/drawing/2014/main" id="{00000000-0008-0000-06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 xmlns:a16="http://schemas.microsoft.com/office/drawing/2014/main" id="{00000000-0008-0000-06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5300</xdr:rowOff>
    </xdr:from>
    <xdr:to>
      <xdr:col>85</xdr:col>
      <xdr:colOff>177800</xdr:colOff>
      <xdr:row>78</xdr:row>
      <xdr:rowOff>106900</xdr:rowOff>
    </xdr:to>
    <xdr:sp macro="" textlink="">
      <xdr:nvSpPr>
        <xdr:cNvPr id="659" name="楕円 658">
          <a:extLst>
            <a:ext uri="{FF2B5EF4-FFF2-40B4-BE49-F238E27FC236}">
              <a16:creationId xmlns="" xmlns:a16="http://schemas.microsoft.com/office/drawing/2014/main" id="{00000000-0008-0000-0600-000093020000}"/>
            </a:ext>
          </a:extLst>
        </xdr:cNvPr>
        <xdr:cNvSpPr/>
      </xdr:nvSpPr>
      <xdr:spPr>
        <a:xfrm>
          <a:off x="16268700" y="1337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116139</xdr:rowOff>
    </xdr:from>
    <xdr:ext cx="534377" cy="259045"/>
    <xdr:sp macro="" textlink="">
      <xdr:nvSpPr>
        <xdr:cNvPr id="660" name="公債費該当値テキスト">
          <a:extLst>
            <a:ext uri="{FF2B5EF4-FFF2-40B4-BE49-F238E27FC236}">
              <a16:creationId xmlns="" xmlns:a16="http://schemas.microsoft.com/office/drawing/2014/main" id="{00000000-0008-0000-0600-000094020000}"/>
            </a:ext>
          </a:extLst>
        </xdr:cNvPr>
        <xdr:cNvSpPr txBox="1"/>
      </xdr:nvSpPr>
      <xdr:spPr>
        <a:xfrm>
          <a:off x="16370300" y="1331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57521</xdr:rowOff>
    </xdr:from>
    <xdr:to>
      <xdr:col>81</xdr:col>
      <xdr:colOff>101600</xdr:colOff>
      <xdr:row>78</xdr:row>
      <xdr:rowOff>159121</xdr:rowOff>
    </xdr:to>
    <xdr:sp macro="" textlink="">
      <xdr:nvSpPr>
        <xdr:cNvPr id="661" name="楕円 660">
          <a:extLst>
            <a:ext uri="{FF2B5EF4-FFF2-40B4-BE49-F238E27FC236}">
              <a16:creationId xmlns="" xmlns:a16="http://schemas.microsoft.com/office/drawing/2014/main" id="{00000000-0008-0000-0600-000095020000}"/>
            </a:ext>
          </a:extLst>
        </xdr:cNvPr>
        <xdr:cNvSpPr/>
      </xdr:nvSpPr>
      <xdr:spPr>
        <a:xfrm>
          <a:off x="15430500" y="1343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150248</xdr:rowOff>
    </xdr:from>
    <xdr:ext cx="534377" cy="259045"/>
    <xdr:sp macro="" textlink="">
      <xdr:nvSpPr>
        <xdr:cNvPr id="662" name="テキスト ボックス 661">
          <a:extLst>
            <a:ext uri="{FF2B5EF4-FFF2-40B4-BE49-F238E27FC236}">
              <a16:creationId xmlns="" xmlns:a16="http://schemas.microsoft.com/office/drawing/2014/main" id="{00000000-0008-0000-0600-000096020000}"/>
            </a:ext>
          </a:extLst>
        </xdr:cNvPr>
        <xdr:cNvSpPr txBox="1"/>
      </xdr:nvSpPr>
      <xdr:spPr>
        <a:xfrm>
          <a:off x="15214111" y="1352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67863</xdr:rowOff>
    </xdr:from>
    <xdr:to>
      <xdr:col>76</xdr:col>
      <xdr:colOff>165100</xdr:colOff>
      <xdr:row>78</xdr:row>
      <xdr:rowOff>169463</xdr:rowOff>
    </xdr:to>
    <xdr:sp macro="" textlink="">
      <xdr:nvSpPr>
        <xdr:cNvPr id="663" name="楕円 662">
          <a:extLst>
            <a:ext uri="{FF2B5EF4-FFF2-40B4-BE49-F238E27FC236}">
              <a16:creationId xmlns="" xmlns:a16="http://schemas.microsoft.com/office/drawing/2014/main" id="{00000000-0008-0000-0600-000097020000}"/>
            </a:ext>
          </a:extLst>
        </xdr:cNvPr>
        <xdr:cNvSpPr/>
      </xdr:nvSpPr>
      <xdr:spPr>
        <a:xfrm>
          <a:off x="14541500" y="1344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160590</xdr:rowOff>
    </xdr:from>
    <xdr:ext cx="534377" cy="259045"/>
    <xdr:sp macro="" textlink="">
      <xdr:nvSpPr>
        <xdr:cNvPr id="664" name="テキスト ボックス 663">
          <a:extLst>
            <a:ext uri="{FF2B5EF4-FFF2-40B4-BE49-F238E27FC236}">
              <a16:creationId xmlns="" xmlns:a16="http://schemas.microsoft.com/office/drawing/2014/main" id="{00000000-0008-0000-0600-000098020000}"/>
            </a:ext>
          </a:extLst>
        </xdr:cNvPr>
        <xdr:cNvSpPr txBox="1"/>
      </xdr:nvSpPr>
      <xdr:spPr>
        <a:xfrm>
          <a:off x="14325111" y="1353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42664</xdr:rowOff>
    </xdr:from>
    <xdr:to>
      <xdr:col>72</xdr:col>
      <xdr:colOff>38100</xdr:colOff>
      <xdr:row>78</xdr:row>
      <xdr:rowOff>144264</xdr:rowOff>
    </xdr:to>
    <xdr:sp macro="" textlink="">
      <xdr:nvSpPr>
        <xdr:cNvPr id="665" name="楕円 664">
          <a:extLst>
            <a:ext uri="{FF2B5EF4-FFF2-40B4-BE49-F238E27FC236}">
              <a16:creationId xmlns="" xmlns:a16="http://schemas.microsoft.com/office/drawing/2014/main" id="{00000000-0008-0000-0600-000099020000}"/>
            </a:ext>
          </a:extLst>
        </xdr:cNvPr>
        <xdr:cNvSpPr/>
      </xdr:nvSpPr>
      <xdr:spPr>
        <a:xfrm>
          <a:off x="13652500" y="1341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135391</xdr:rowOff>
    </xdr:from>
    <xdr:ext cx="534377" cy="259045"/>
    <xdr:sp macro="" textlink="">
      <xdr:nvSpPr>
        <xdr:cNvPr id="666" name="テキスト ボックス 665">
          <a:extLst>
            <a:ext uri="{FF2B5EF4-FFF2-40B4-BE49-F238E27FC236}">
              <a16:creationId xmlns="" xmlns:a16="http://schemas.microsoft.com/office/drawing/2014/main" id="{00000000-0008-0000-0600-00009A020000}"/>
            </a:ext>
          </a:extLst>
        </xdr:cNvPr>
        <xdr:cNvSpPr txBox="1"/>
      </xdr:nvSpPr>
      <xdr:spPr>
        <a:xfrm>
          <a:off x="13436111" y="1350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26512</xdr:rowOff>
    </xdr:from>
    <xdr:to>
      <xdr:col>67</xdr:col>
      <xdr:colOff>101600</xdr:colOff>
      <xdr:row>78</xdr:row>
      <xdr:rowOff>128112</xdr:rowOff>
    </xdr:to>
    <xdr:sp macro="" textlink="">
      <xdr:nvSpPr>
        <xdr:cNvPr id="667" name="楕円 666">
          <a:extLst>
            <a:ext uri="{FF2B5EF4-FFF2-40B4-BE49-F238E27FC236}">
              <a16:creationId xmlns="" xmlns:a16="http://schemas.microsoft.com/office/drawing/2014/main" id="{00000000-0008-0000-0600-00009B020000}"/>
            </a:ext>
          </a:extLst>
        </xdr:cNvPr>
        <xdr:cNvSpPr/>
      </xdr:nvSpPr>
      <xdr:spPr>
        <a:xfrm>
          <a:off x="12763500" y="1339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119239</xdr:rowOff>
    </xdr:from>
    <xdr:ext cx="534377" cy="259045"/>
    <xdr:sp macro="" textlink="">
      <xdr:nvSpPr>
        <xdr:cNvPr id="668" name="テキスト ボックス 667">
          <a:extLst>
            <a:ext uri="{FF2B5EF4-FFF2-40B4-BE49-F238E27FC236}">
              <a16:creationId xmlns="" xmlns:a16="http://schemas.microsoft.com/office/drawing/2014/main" id="{00000000-0008-0000-0600-00009C020000}"/>
            </a:ext>
          </a:extLst>
        </xdr:cNvPr>
        <xdr:cNvSpPr txBox="1"/>
      </xdr:nvSpPr>
      <xdr:spPr>
        <a:xfrm>
          <a:off x="12547111" y="1349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 xmlns:a16="http://schemas.microsoft.com/office/drawing/2014/main" id="{00000000-0008-0000-06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 xmlns:a16="http://schemas.microsoft.com/office/drawing/2014/main" id="{00000000-0008-0000-06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 xmlns:a16="http://schemas.microsoft.com/office/drawing/2014/main" id="{00000000-0008-0000-06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 xmlns:a16="http://schemas.microsoft.com/office/drawing/2014/main" id="{00000000-0008-0000-06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 xmlns:a16="http://schemas.microsoft.com/office/drawing/2014/main" id="{00000000-0008-0000-06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 xmlns:a16="http://schemas.microsoft.com/office/drawing/2014/main" id="{00000000-0008-0000-06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 xmlns:a16="http://schemas.microsoft.com/office/drawing/2014/main" id="{00000000-0008-0000-06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 xmlns:a16="http://schemas.microsoft.com/office/drawing/2014/main" id="{00000000-0008-0000-06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 xmlns:a16="http://schemas.microsoft.com/office/drawing/2014/main" id="{00000000-0008-0000-06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 xmlns:a16="http://schemas.microsoft.com/office/drawing/2014/main" id="{00000000-0008-0000-06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 xmlns:a16="http://schemas.microsoft.com/office/drawing/2014/main" id="{00000000-0008-0000-06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 xmlns:a16="http://schemas.microsoft.com/office/drawing/2014/main" id="{00000000-0008-0000-06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 xmlns:a16="http://schemas.microsoft.com/office/drawing/2014/main" id="{00000000-0008-0000-06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a:extLst>
            <a:ext uri="{FF2B5EF4-FFF2-40B4-BE49-F238E27FC236}">
              <a16:creationId xmlns="" xmlns:a16="http://schemas.microsoft.com/office/drawing/2014/main" id="{00000000-0008-0000-0600-0000A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 xmlns:a16="http://schemas.microsoft.com/office/drawing/2014/main" id="{00000000-0008-0000-06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a:extLst>
            <a:ext uri="{FF2B5EF4-FFF2-40B4-BE49-F238E27FC236}">
              <a16:creationId xmlns="" xmlns:a16="http://schemas.microsoft.com/office/drawing/2014/main" id="{00000000-0008-0000-06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 xmlns:a16="http://schemas.microsoft.com/office/drawing/2014/main" id="{00000000-0008-0000-06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a:extLst>
            <a:ext uri="{FF2B5EF4-FFF2-40B4-BE49-F238E27FC236}">
              <a16:creationId xmlns="" xmlns:a16="http://schemas.microsoft.com/office/drawing/2014/main" id="{00000000-0008-0000-06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 xmlns:a16="http://schemas.microsoft.com/office/drawing/2014/main" id="{00000000-0008-0000-06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 xmlns:a16="http://schemas.microsoft.com/office/drawing/2014/main" id="{00000000-0008-0000-06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 xmlns:a16="http://schemas.microsoft.com/office/drawing/2014/main" id="{00000000-0008-0000-06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a:extLst>
            <a:ext uri="{FF2B5EF4-FFF2-40B4-BE49-F238E27FC236}">
              <a16:creationId xmlns="" xmlns:a16="http://schemas.microsoft.com/office/drawing/2014/main" id="{00000000-0008-0000-0600-0000B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a:extLst>
            <a:ext uri="{FF2B5EF4-FFF2-40B4-BE49-F238E27FC236}">
              <a16:creationId xmlns="" xmlns:a16="http://schemas.microsoft.com/office/drawing/2014/main" id="{00000000-0008-0000-06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a:extLst>
            <a:ext uri="{FF2B5EF4-FFF2-40B4-BE49-F238E27FC236}">
              <a16:creationId xmlns="" xmlns:a16="http://schemas.microsoft.com/office/drawing/2014/main" id="{00000000-0008-0000-0600-0000B4020000}"/>
            </a:ext>
          </a:extLst>
        </xdr:cNvPr>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a:extLst>
            <a:ext uri="{FF2B5EF4-FFF2-40B4-BE49-F238E27FC236}">
              <a16:creationId xmlns="" xmlns:a16="http://schemas.microsoft.com/office/drawing/2014/main" id="{00000000-0008-0000-0600-0000B5020000}"/>
            </a:ext>
          </a:extLst>
        </xdr:cNvPr>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a:extLst>
            <a:ext uri="{FF2B5EF4-FFF2-40B4-BE49-F238E27FC236}">
              <a16:creationId xmlns="" xmlns:a16="http://schemas.microsoft.com/office/drawing/2014/main" id="{00000000-0008-0000-0600-0000B6020000}"/>
            </a:ext>
          </a:extLst>
        </xdr:cNvPr>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a:extLst>
            <a:ext uri="{FF2B5EF4-FFF2-40B4-BE49-F238E27FC236}">
              <a16:creationId xmlns="" xmlns:a16="http://schemas.microsoft.com/office/drawing/2014/main" id="{00000000-0008-0000-0600-0000B7020000}"/>
            </a:ext>
          </a:extLst>
        </xdr:cNvPr>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a:extLst>
            <a:ext uri="{FF2B5EF4-FFF2-40B4-BE49-F238E27FC236}">
              <a16:creationId xmlns="" xmlns:a16="http://schemas.microsoft.com/office/drawing/2014/main" id="{00000000-0008-0000-0600-0000B8020000}"/>
            </a:ext>
          </a:extLst>
        </xdr:cNvPr>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107229</xdr:rowOff>
    </xdr:from>
    <xdr:to>
      <xdr:col>85</xdr:col>
      <xdr:colOff>127000</xdr:colOff>
      <xdr:row>98</xdr:row>
      <xdr:rowOff>113716</xdr:rowOff>
    </xdr:to>
    <xdr:cxnSp macro="">
      <xdr:nvCxnSpPr>
        <xdr:cNvPr id="697" name="直線コネクタ 696">
          <a:extLst>
            <a:ext uri="{FF2B5EF4-FFF2-40B4-BE49-F238E27FC236}">
              <a16:creationId xmlns="" xmlns:a16="http://schemas.microsoft.com/office/drawing/2014/main" id="{00000000-0008-0000-0600-0000B9020000}"/>
            </a:ext>
          </a:extLst>
        </xdr:cNvPr>
        <xdr:cNvCxnSpPr/>
      </xdr:nvCxnSpPr>
      <xdr:spPr>
        <a:xfrm>
          <a:off x="15481300" y="16909329"/>
          <a:ext cx="838200" cy="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59774</xdr:rowOff>
    </xdr:from>
    <xdr:ext cx="534377" cy="259045"/>
    <xdr:sp macro="" textlink="">
      <xdr:nvSpPr>
        <xdr:cNvPr id="698" name="積立金平均値テキスト">
          <a:extLst>
            <a:ext uri="{FF2B5EF4-FFF2-40B4-BE49-F238E27FC236}">
              <a16:creationId xmlns="" xmlns:a16="http://schemas.microsoft.com/office/drawing/2014/main" id="{00000000-0008-0000-0600-0000BA020000}"/>
            </a:ext>
          </a:extLst>
        </xdr:cNvPr>
        <xdr:cNvSpPr txBox="1"/>
      </xdr:nvSpPr>
      <xdr:spPr>
        <a:xfrm>
          <a:off x="16370300" y="1686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a:extLst>
            <a:ext uri="{FF2B5EF4-FFF2-40B4-BE49-F238E27FC236}">
              <a16:creationId xmlns="" xmlns:a16="http://schemas.microsoft.com/office/drawing/2014/main" id="{00000000-0008-0000-0600-0000BB020000}"/>
            </a:ext>
          </a:extLst>
        </xdr:cNvPr>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107229</xdr:rowOff>
    </xdr:from>
    <xdr:to>
      <xdr:col>81</xdr:col>
      <xdr:colOff>50800</xdr:colOff>
      <xdr:row>98</xdr:row>
      <xdr:rowOff>164776</xdr:rowOff>
    </xdr:to>
    <xdr:cxnSp macro="">
      <xdr:nvCxnSpPr>
        <xdr:cNvPr id="700" name="直線コネクタ 699">
          <a:extLst>
            <a:ext uri="{FF2B5EF4-FFF2-40B4-BE49-F238E27FC236}">
              <a16:creationId xmlns="" xmlns:a16="http://schemas.microsoft.com/office/drawing/2014/main" id="{00000000-0008-0000-0600-0000BC020000}"/>
            </a:ext>
          </a:extLst>
        </xdr:cNvPr>
        <xdr:cNvCxnSpPr/>
      </xdr:nvCxnSpPr>
      <xdr:spPr>
        <a:xfrm flipV="1">
          <a:off x="14592300" y="16909329"/>
          <a:ext cx="889000" cy="5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a:extLst>
            <a:ext uri="{FF2B5EF4-FFF2-40B4-BE49-F238E27FC236}">
              <a16:creationId xmlns="" xmlns:a16="http://schemas.microsoft.com/office/drawing/2014/main" id="{00000000-0008-0000-0600-0000BD020000}"/>
            </a:ext>
          </a:extLst>
        </xdr:cNvPr>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165301</xdr:rowOff>
    </xdr:from>
    <xdr:ext cx="534377" cy="259045"/>
    <xdr:sp macro="" textlink="">
      <xdr:nvSpPr>
        <xdr:cNvPr id="702" name="テキスト ボックス 701">
          <a:extLst>
            <a:ext uri="{FF2B5EF4-FFF2-40B4-BE49-F238E27FC236}">
              <a16:creationId xmlns="" xmlns:a16="http://schemas.microsoft.com/office/drawing/2014/main" id="{00000000-0008-0000-0600-0000BE020000}"/>
            </a:ext>
          </a:extLst>
        </xdr:cNvPr>
        <xdr:cNvSpPr txBox="1"/>
      </xdr:nvSpPr>
      <xdr:spPr>
        <a:xfrm>
          <a:off x="15214111" y="1696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164776</xdr:rowOff>
    </xdr:from>
    <xdr:to>
      <xdr:col>76</xdr:col>
      <xdr:colOff>114300</xdr:colOff>
      <xdr:row>99</xdr:row>
      <xdr:rowOff>4487</xdr:rowOff>
    </xdr:to>
    <xdr:cxnSp macro="">
      <xdr:nvCxnSpPr>
        <xdr:cNvPr id="703" name="直線コネクタ 702">
          <a:extLst>
            <a:ext uri="{FF2B5EF4-FFF2-40B4-BE49-F238E27FC236}">
              <a16:creationId xmlns="" xmlns:a16="http://schemas.microsoft.com/office/drawing/2014/main" id="{00000000-0008-0000-0600-0000BF020000}"/>
            </a:ext>
          </a:extLst>
        </xdr:cNvPr>
        <xdr:cNvCxnSpPr/>
      </xdr:nvCxnSpPr>
      <xdr:spPr>
        <a:xfrm flipV="1">
          <a:off x="13703300" y="16966876"/>
          <a:ext cx="889000" cy="1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a:extLst>
            <a:ext uri="{FF2B5EF4-FFF2-40B4-BE49-F238E27FC236}">
              <a16:creationId xmlns="" xmlns:a16="http://schemas.microsoft.com/office/drawing/2014/main" id="{00000000-0008-0000-0600-0000C0020000}"/>
            </a:ext>
          </a:extLst>
        </xdr:cNvPr>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51331</xdr:rowOff>
    </xdr:from>
    <xdr:ext cx="534377" cy="259045"/>
    <xdr:sp macro="" textlink="">
      <xdr:nvSpPr>
        <xdr:cNvPr id="705" name="テキスト ボックス 704">
          <a:extLst>
            <a:ext uri="{FF2B5EF4-FFF2-40B4-BE49-F238E27FC236}">
              <a16:creationId xmlns="" xmlns:a16="http://schemas.microsoft.com/office/drawing/2014/main" id="{00000000-0008-0000-0600-0000C1020000}"/>
            </a:ext>
          </a:extLst>
        </xdr:cNvPr>
        <xdr:cNvSpPr txBox="1"/>
      </xdr:nvSpPr>
      <xdr:spPr>
        <a:xfrm>
          <a:off x="14325111" y="1668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164330</xdr:rowOff>
    </xdr:from>
    <xdr:to>
      <xdr:col>71</xdr:col>
      <xdr:colOff>177800</xdr:colOff>
      <xdr:row>99</xdr:row>
      <xdr:rowOff>4487</xdr:rowOff>
    </xdr:to>
    <xdr:cxnSp macro="">
      <xdr:nvCxnSpPr>
        <xdr:cNvPr id="706" name="直線コネクタ 705">
          <a:extLst>
            <a:ext uri="{FF2B5EF4-FFF2-40B4-BE49-F238E27FC236}">
              <a16:creationId xmlns="" xmlns:a16="http://schemas.microsoft.com/office/drawing/2014/main" id="{00000000-0008-0000-0600-0000C2020000}"/>
            </a:ext>
          </a:extLst>
        </xdr:cNvPr>
        <xdr:cNvCxnSpPr/>
      </xdr:nvCxnSpPr>
      <xdr:spPr>
        <a:xfrm>
          <a:off x="12814300" y="16966430"/>
          <a:ext cx="889000" cy="1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a:extLst>
            <a:ext uri="{FF2B5EF4-FFF2-40B4-BE49-F238E27FC236}">
              <a16:creationId xmlns="" xmlns:a16="http://schemas.microsoft.com/office/drawing/2014/main" id="{00000000-0008-0000-0600-0000C3020000}"/>
            </a:ext>
          </a:extLst>
        </xdr:cNvPr>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63175</xdr:rowOff>
    </xdr:from>
    <xdr:ext cx="534377" cy="259045"/>
    <xdr:sp macro="" textlink="">
      <xdr:nvSpPr>
        <xdr:cNvPr id="708" name="テキスト ボックス 707">
          <a:extLst>
            <a:ext uri="{FF2B5EF4-FFF2-40B4-BE49-F238E27FC236}">
              <a16:creationId xmlns="" xmlns:a16="http://schemas.microsoft.com/office/drawing/2014/main" id="{00000000-0008-0000-0600-0000C4020000}"/>
            </a:ext>
          </a:extLst>
        </xdr:cNvPr>
        <xdr:cNvSpPr txBox="1"/>
      </xdr:nvSpPr>
      <xdr:spPr>
        <a:xfrm>
          <a:off x="13436111" y="166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a:extLst>
            <a:ext uri="{FF2B5EF4-FFF2-40B4-BE49-F238E27FC236}">
              <a16:creationId xmlns="" xmlns:a16="http://schemas.microsoft.com/office/drawing/2014/main" id="{00000000-0008-0000-0600-0000C5020000}"/>
            </a:ext>
          </a:extLst>
        </xdr:cNvPr>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45338</xdr:rowOff>
    </xdr:from>
    <xdr:ext cx="534377" cy="259045"/>
    <xdr:sp macro="" textlink="">
      <xdr:nvSpPr>
        <xdr:cNvPr id="710" name="テキスト ボックス 709">
          <a:extLst>
            <a:ext uri="{FF2B5EF4-FFF2-40B4-BE49-F238E27FC236}">
              <a16:creationId xmlns="" xmlns:a16="http://schemas.microsoft.com/office/drawing/2014/main" id="{00000000-0008-0000-0600-0000C6020000}"/>
            </a:ext>
          </a:extLst>
        </xdr:cNvPr>
        <xdr:cNvSpPr txBox="1"/>
      </xdr:nvSpPr>
      <xdr:spPr>
        <a:xfrm>
          <a:off x="12547111" y="1701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 xmlns:a16="http://schemas.microsoft.com/office/drawing/2014/main" id="{00000000-0008-0000-06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 xmlns:a16="http://schemas.microsoft.com/office/drawing/2014/main" id="{00000000-0008-0000-06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 xmlns:a16="http://schemas.microsoft.com/office/drawing/2014/main" id="{00000000-0008-0000-06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 xmlns:a16="http://schemas.microsoft.com/office/drawing/2014/main" id="{00000000-0008-0000-06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 xmlns:a16="http://schemas.microsoft.com/office/drawing/2014/main" id="{00000000-0008-0000-06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62916</xdr:rowOff>
    </xdr:from>
    <xdr:to>
      <xdr:col>85</xdr:col>
      <xdr:colOff>177800</xdr:colOff>
      <xdr:row>98</xdr:row>
      <xdr:rowOff>164516</xdr:rowOff>
    </xdr:to>
    <xdr:sp macro="" textlink="">
      <xdr:nvSpPr>
        <xdr:cNvPr id="716" name="楕円 715">
          <a:extLst>
            <a:ext uri="{FF2B5EF4-FFF2-40B4-BE49-F238E27FC236}">
              <a16:creationId xmlns="" xmlns:a16="http://schemas.microsoft.com/office/drawing/2014/main" id="{00000000-0008-0000-0600-0000CC020000}"/>
            </a:ext>
          </a:extLst>
        </xdr:cNvPr>
        <xdr:cNvSpPr/>
      </xdr:nvSpPr>
      <xdr:spPr>
        <a:xfrm>
          <a:off x="16268700" y="1686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22293</xdr:rowOff>
    </xdr:from>
    <xdr:ext cx="534377" cy="259045"/>
    <xdr:sp macro="" textlink="">
      <xdr:nvSpPr>
        <xdr:cNvPr id="717" name="積立金該当値テキスト">
          <a:extLst>
            <a:ext uri="{FF2B5EF4-FFF2-40B4-BE49-F238E27FC236}">
              <a16:creationId xmlns="" xmlns:a16="http://schemas.microsoft.com/office/drawing/2014/main" id="{00000000-0008-0000-0600-0000CD020000}"/>
            </a:ext>
          </a:extLst>
        </xdr:cNvPr>
        <xdr:cNvSpPr txBox="1"/>
      </xdr:nvSpPr>
      <xdr:spPr>
        <a:xfrm>
          <a:off x="16370300" y="1665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56429</xdr:rowOff>
    </xdr:from>
    <xdr:to>
      <xdr:col>81</xdr:col>
      <xdr:colOff>101600</xdr:colOff>
      <xdr:row>98</xdr:row>
      <xdr:rowOff>158029</xdr:rowOff>
    </xdr:to>
    <xdr:sp macro="" textlink="">
      <xdr:nvSpPr>
        <xdr:cNvPr id="718" name="楕円 717">
          <a:extLst>
            <a:ext uri="{FF2B5EF4-FFF2-40B4-BE49-F238E27FC236}">
              <a16:creationId xmlns="" xmlns:a16="http://schemas.microsoft.com/office/drawing/2014/main" id="{00000000-0008-0000-0600-0000CE020000}"/>
            </a:ext>
          </a:extLst>
        </xdr:cNvPr>
        <xdr:cNvSpPr/>
      </xdr:nvSpPr>
      <xdr:spPr>
        <a:xfrm>
          <a:off x="15430500" y="1685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3106</xdr:rowOff>
    </xdr:from>
    <xdr:ext cx="534377" cy="259045"/>
    <xdr:sp macro="" textlink="">
      <xdr:nvSpPr>
        <xdr:cNvPr id="719" name="テキスト ボックス 718">
          <a:extLst>
            <a:ext uri="{FF2B5EF4-FFF2-40B4-BE49-F238E27FC236}">
              <a16:creationId xmlns="" xmlns:a16="http://schemas.microsoft.com/office/drawing/2014/main" id="{00000000-0008-0000-0600-0000CF020000}"/>
            </a:ext>
          </a:extLst>
        </xdr:cNvPr>
        <xdr:cNvSpPr txBox="1"/>
      </xdr:nvSpPr>
      <xdr:spPr>
        <a:xfrm>
          <a:off x="15214111" y="1663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113976</xdr:rowOff>
    </xdr:from>
    <xdr:to>
      <xdr:col>76</xdr:col>
      <xdr:colOff>165100</xdr:colOff>
      <xdr:row>99</xdr:row>
      <xdr:rowOff>44126</xdr:rowOff>
    </xdr:to>
    <xdr:sp macro="" textlink="">
      <xdr:nvSpPr>
        <xdr:cNvPr id="720" name="楕円 719">
          <a:extLst>
            <a:ext uri="{FF2B5EF4-FFF2-40B4-BE49-F238E27FC236}">
              <a16:creationId xmlns="" xmlns:a16="http://schemas.microsoft.com/office/drawing/2014/main" id="{00000000-0008-0000-0600-0000D0020000}"/>
            </a:ext>
          </a:extLst>
        </xdr:cNvPr>
        <xdr:cNvSpPr/>
      </xdr:nvSpPr>
      <xdr:spPr>
        <a:xfrm>
          <a:off x="14541500" y="1691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35253</xdr:rowOff>
    </xdr:from>
    <xdr:ext cx="534377" cy="259045"/>
    <xdr:sp macro="" textlink="">
      <xdr:nvSpPr>
        <xdr:cNvPr id="721" name="テキスト ボックス 720">
          <a:extLst>
            <a:ext uri="{FF2B5EF4-FFF2-40B4-BE49-F238E27FC236}">
              <a16:creationId xmlns="" xmlns:a16="http://schemas.microsoft.com/office/drawing/2014/main" id="{00000000-0008-0000-0600-0000D1020000}"/>
            </a:ext>
          </a:extLst>
        </xdr:cNvPr>
        <xdr:cNvSpPr txBox="1"/>
      </xdr:nvSpPr>
      <xdr:spPr>
        <a:xfrm>
          <a:off x="14325111" y="1700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125137</xdr:rowOff>
    </xdr:from>
    <xdr:to>
      <xdr:col>72</xdr:col>
      <xdr:colOff>38100</xdr:colOff>
      <xdr:row>99</xdr:row>
      <xdr:rowOff>55287</xdr:rowOff>
    </xdr:to>
    <xdr:sp macro="" textlink="">
      <xdr:nvSpPr>
        <xdr:cNvPr id="722" name="楕円 721">
          <a:extLst>
            <a:ext uri="{FF2B5EF4-FFF2-40B4-BE49-F238E27FC236}">
              <a16:creationId xmlns="" xmlns:a16="http://schemas.microsoft.com/office/drawing/2014/main" id="{00000000-0008-0000-0600-0000D2020000}"/>
            </a:ext>
          </a:extLst>
        </xdr:cNvPr>
        <xdr:cNvSpPr/>
      </xdr:nvSpPr>
      <xdr:spPr>
        <a:xfrm>
          <a:off x="13652500" y="1692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46414</xdr:rowOff>
    </xdr:from>
    <xdr:ext cx="534377" cy="259045"/>
    <xdr:sp macro="" textlink="">
      <xdr:nvSpPr>
        <xdr:cNvPr id="723" name="テキスト ボックス 722">
          <a:extLst>
            <a:ext uri="{FF2B5EF4-FFF2-40B4-BE49-F238E27FC236}">
              <a16:creationId xmlns="" xmlns:a16="http://schemas.microsoft.com/office/drawing/2014/main" id="{00000000-0008-0000-0600-0000D3020000}"/>
            </a:ext>
          </a:extLst>
        </xdr:cNvPr>
        <xdr:cNvSpPr txBox="1"/>
      </xdr:nvSpPr>
      <xdr:spPr>
        <a:xfrm>
          <a:off x="13436111" y="1701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113530</xdr:rowOff>
    </xdr:from>
    <xdr:to>
      <xdr:col>67</xdr:col>
      <xdr:colOff>101600</xdr:colOff>
      <xdr:row>99</xdr:row>
      <xdr:rowOff>43680</xdr:rowOff>
    </xdr:to>
    <xdr:sp macro="" textlink="">
      <xdr:nvSpPr>
        <xdr:cNvPr id="724" name="楕円 723">
          <a:extLst>
            <a:ext uri="{FF2B5EF4-FFF2-40B4-BE49-F238E27FC236}">
              <a16:creationId xmlns="" xmlns:a16="http://schemas.microsoft.com/office/drawing/2014/main" id="{00000000-0008-0000-0600-0000D4020000}"/>
            </a:ext>
          </a:extLst>
        </xdr:cNvPr>
        <xdr:cNvSpPr/>
      </xdr:nvSpPr>
      <xdr:spPr>
        <a:xfrm>
          <a:off x="12763500" y="1691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60207</xdr:rowOff>
    </xdr:from>
    <xdr:ext cx="534377" cy="259045"/>
    <xdr:sp macro="" textlink="">
      <xdr:nvSpPr>
        <xdr:cNvPr id="725" name="テキスト ボックス 724">
          <a:extLst>
            <a:ext uri="{FF2B5EF4-FFF2-40B4-BE49-F238E27FC236}">
              <a16:creationId xmlns="" xmlns:a16="http://schemas.microsoft.com/office/drawing/2014/main" id="{00000000-0008-0000-0600-0000D5020000}"/>
            </a:ext>
          </a:extLst>
        </xdr:cNvPr>
        <xdr:cNvSpPr txBox="1"/>
      </xdr:nvSpPr>
      <xdr:spPr>
        <a:xfrm>
          <a:off x="12547111" y="1669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 xmlns:a16="http://schemas.microsoft.com/office/drawing/2014/main" id="{00000000-0008-0000-06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 xmlns:a16="http://schemas.microsoft.com/office/drawing/2014/main" id="{00000000-0008-0000-06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 xmlns:a16="http://schemas.microsoft.com/office/drawing/2014/main" id="{00000000-0008-0000-06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 xmlns:a16="http://schemas.microsoft.com/office/drawing/2014/main" id="{00000000-0008-0000-06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 xmlns:a16="http://schemas.microsoft.com/office/drawing/2014/main" id="{00000000-0008-0000-06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 xmlns:a16="http://schemas.microsoft.com/office/drawing/2014/main" id="{00000000-0008-0000-06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 xmlns:a16="http://schemas.microsoft.com/office/drawing/2014/main" id="{00000000-0008-0000-06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 xmlns:a16="http://schemas.microsoft.com/office/drawing/2014/main" id="{00000000-0008-0000-06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 xmlns:a16="http://schemas.microsoft.com/office/drawing/2014/main" id="{00000000-0008-0000-06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 xmlns:a16="http://schemas.microsoft.com/office/drawing/2014/main" id="{00000000-0008-0000-06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a:extLst>
            <a:ext uri="{FF2B5EF4-FFF2-40B4-BE49-F238E27FC236}">
              <a16:creationId xmlns="" xmlns:a16="http://schemas.microsoft.com/office/drawing/2014/main" id="{00000000-0008-0000-0600-0000E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a:extLst>
            <a:ext uri="{FF2B5EF4-FFF2-40B4-BE49-F238E27FC236}">
              <a16:creationId xmlns="" xmlns:a16="http://schemas.microsoft.com/office/drawing/2014/main" id="{00000000-0008-0000-0600-0000E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a:extLst>
            <a:ext uri="{FF2B5EF4-FFF2-40B4-BE49-F238E27FC236}">
              <a16:creationId xmlns="" xmlns:a16="http://schemas.microsoft.com/office/drawing/2014/main" id="{00000000-0008-0000-0600-0000E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a:extLst>
            <a:ext uri="{FF2B5EF4-FFF2-40B4-BE49-F238E27FC236}">
              <a16:creationId xmlns="" xmlns:a16="http://schemas.microsoft.com/office/drawing/2014/main" id="{00000000-0008-0000-0600-0000E3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a:extLst>
            <a:ext uri="{FF2B5EF4-FFF2-40B4-BE49-F238E27FC236}">
              <a16:creationId xmlns="" xmlns:a16="http://schemas.microsoft.com/office/drawing/2014/main" id="{00000000-0008-0000-0600-0000E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a:extLst>
            <a:ext uri="{FF2B5EF4-FFF2-40B4-BE49-F238E27FC236}">
              <a16:creationId xmlns="" xmlns:a16="http://schemas.microsoft.com/office/drawing/2014/main" id="{00000000-0008-0000-0600-0000E5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a:extLst>
            <a:ext uri="{FF2B5EF4-FFF2-40B4-BE49-F238E27FC236}">
              <a16:creationId xmlns="" xmlns:a16="http://schemas.microsoft.com/office/drawing/2014/main" id="{00000000-0008-0000-0600-0000E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a:extLst>
            <a:ext uri="{FF2B5EF4-FFF2-40B4-BE49-F238E27FC236}">
              <a16:creationId xmlns="" xmlns:a16="http://schemas.microsoft.com/office/drawing/2014/main" id="{00000000-0008-0000-0600-0000E7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a:extLst>
            <a:ext uri="{FF2B5EF4-FFF2-40B4-BE49-F238E27FC236}">
              <a16:creationId xmlns="" xmlns:a16="http://schemas.microsoft.com/office/drawing/2014/main" id="{00000000-0008-0000-0600-0000E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a:extLst>
            <a:ext uri="{FF2B5EF4-FFF2-40B4-BE49-F238E27FC236}">
              <a16:creationId xmlns="" xmlns:a16="http://schemas.microsoft.com/office/drawing/2014/main" id="{00000000-0008-0000-0600-0000E9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a:extLst>
            <a:ext uri="{FF2B5EF4-FFF2-40B4-BE49-F238E27FC236}">
              <a16:creationId xmlns="" xmlns:a16="http://schemas.microsoft.com/office/drawing/2014/main" id="{00000000-0008-0000-0600-0000E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a:extLst>
            <a:ext uri="{FF2B5EF4-FFF2-40B4-BE49-F238E27FC236}">
              <a16:creationId xmlns="" xmlns:a16="http://schemas.microsoft.com/office/drawing/2014/main" id="{00000000-0008-0000-0600-0000EB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 xmlns:a16="http://schemas.microsoft.com/office/drawing/2014/main" id="{00000000-0008-0000-06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a:extLst>
            <a:ext uri="{FF2B5EF4-FFF2-40B4-BE49-F238E27FC236}">
              <a16:creationId xmlns="" xmlns:a16="http://schemas.microsoft.com/office/drawing/2014/main" id="{00000000-0008-0000-0600-0000E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a:extLst>
            <a:ext uri="{FF2B5EF4-FFF2-40B4-BE49-F238E27FC236}">
              <a16:creationId xmlns="" xmlns:a16="http://schemas.microsoft.com/office/drawing/2014/main" id="{00000000-0008-0000-06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a:extLst>
            <a:ext uri="{FF2B5EF4-FFF2-40B4-BE49-F238E27FC236}">
              <a16:creationId xmlns="" xmlns:a16="http://schemas.microsoft.com/office/drawing/2014/main" id="{00000000-0008-0000-0600-0000EF020000}"/>
            </a:ext>
          </a:extLst>
        </xdr:cNvPr>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a:extLst>
            <a:ext uri="{FF2B5EF4-FFF2-40B4-BE49-F238E27FC236}">
              <a16:creationId xmlns="" xmlns:a16="http://schemas.microsoft.com/office/drawing/2014/main" id="{00000000-0008-0000-0600-0000F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a:extLst>
            <a:ext uri="{FF2B5EF4-FFF2-40B4-BE49-F238E27FC236}">
              <a16:creationId xmlns="" xmlns:a16="http://schemas.microsoft.com/office/drawing/2014/main" id="{00000000-0008-0000-0600-0000F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a:extLst>
            <a:ext uri="{FF2B5EF4-FFF2-40B4-BE49-F238E27FC236}">
              <a16:creationId xmlns="" xmlns:a16="http://schemas.microsoft.com/office/drawing/2014/main" id="{00000000-0008-0000-0600-0000F2020000}"/>
            </a:ext>
          </a:extLst>
        </xdr:cNvPr>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a:extLst>
            <a:ext uri="{FF2B5EF4-FFF2-40B4-BE49-F238E27FC236}">
              <a16:creationId xmlns="" xmlns:a16="http://schemas.microsoft.com/office/drawing/2014/main" id="{00000000-0008-0000-0600-0000F3020000}"/>
            </a:ext>
          </a:extLst>
        </xdr:cNvPr>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4108</xdr:rowOff>
    </xdr:from>
    <xdr:to>
      <xdr:col>116</xdr:col>
      <xdr:colOff>63500</xdr:colOff>
      <xdr:row>38</xdr:row>
      <xdr:rowOff>121706</xdr:rowOff>
    </xdr:to>
    <xdr:cxnSp macro="">
      <xdr:nvCxnSpPr>
        <xdr:cNvPr id="756" name="直線コネクタ 755">
          <a:extLst>
            <a:ext uri="{FF2B5EF4-FFF2-40B4-BE49-F238E27FC236}">
              <a16:creationId xmlns="" xmlns:a16="http://schemas.microsoft.com/office/drawing/2014/main" id="{00000000-0008-0000-0600-0000F4020000}"/>
            </a:ext>
          </a:extLst>
        </xdr:cNvPr>
        <xdr:cNvCxnSpPr/>
      </xdr:nvCxnSpPr>
      <xdr:spPr>
        <a:xfrm flipV="1">
          <a:off x="21323300" y="6519208"/>
          <a:ext cx="838200" cy="11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72356</xdr:rowOff>
    </xdr:from>
    <xdr:ext cx="469744" cy="259045"/>
    <xdr:sp macro="" textlink="">
      <xdr:nvSpPr>
        <xdr:cNvPr id="757" name="投資及び出資金平均値テキスト">
          <a:extLst>
            <a:ext uri="{FF2B5EF4-FFF2-40B4-BE49-F238E27FC236}">
              <a16:creationId xmlns="" xmlns:a16="http://schemas.microsoft.com/office/drawing/2014/main" id="{00000000-0008-0000-0600-0000F5020000}"/>
            </a:ext>
          </a:extLst>
        </xdr:cNvPr>
        <xdr:cNvSpPr txBox="1"/>
      </xdr:nvSpPr>
      <xdr:spPr>
        <a:xfrm>
          <a:off x="22212300" y="6587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a:extLst>
            <a:ext uri="{FF2B5EF4-FFF2-40B4-BE49-F238E27FC236}">
              <a16:creationId xmlns="" xmlns:a16="http://schemas.microsoft.com/office/drawing/2014/main" id="{00000000-0008-0000-0600-0000F6020000}"/>
            </a:ext>
          </a:extLst>
        </xdr:cNvPr>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121706</xdr:rowOff>
    </xdr:from>
    <xdr:to>
      <xdr:col>111</xdr:col>
      <xdr:colOff>177800</xdr:colOff>
      <xdr:row>39</xdr:row>
      <xdr:rowOff>98878</xdr:rowOff>
    </xdr:to>
    <xdr:cxnSp macro="">
      <xdr:nvCxnSpPr>
        <xdr:cNvPr id="759" name="直線コネクタ 758">
          <a:extLst>
            <a:ext uri="{FF2B5EF4-FFF2-40B4-BE49-F238E27FC236}">
              <a16:creationId xmlns="" xmlns:a16="http://schemas.microsoft.com/office/drawing/2014/main" id="{00000000-0008-0000-0600-0000F7020000}"/>
            </a:ext>
          </a:extLst>
        </xdr:cNvPr>
        <xdr:cNvCxnSpPr/>
      </xdr:nvCxnSpPr>
      <xdr:spPr>
        <a:xfrm flipV="1">
          <a:off x="20434300" y="6636806"/>
          <a:ext cx="889000" cy="14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a:extLst>
            <a:ext uri="{FF2B5EF4-FFF2-40B4-BE49-F238E27FC236}">
              <a16:creationId xmlns="" xmlns:a16="http://schemas.microsoft.com/office/drawing/2014/main" id="{00000000-0008-0000-0600-0000F8020000}"/>
            </a:ext>
          </a:extLst>
        </xdr:cNvPr>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22293</xdr:rowOff>
    </xdr:from>
    <xdr:ext cx="469744" cy="259045"/>
    <xdr:sp macro="" textlink="">
      <xdr:nvSpPr>
        <xdr:cNvPr id="761" name="テキスト ボックス 760">
          <a:extLst>
            <a:ext uri="{FF2B5EF4-FFF2-40B4-BE49-F238E27FC236}">
              <a16:creationId xmlns="" xmlns:a16="http://schemas.microsoft.com/office/drawing/2014/main" id="{00000000-0008-0000-0600-0000F9020000}"/>
            </a:ext>
          </a:extLst>
        </xdr:cNvPr>
        <xdr:cNvSpPr txBox="1"/>
      </xdr:nvSpPr>
      <xdr:spPr>
        <a:xfrm>
          <a:off x="21088428" y="670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2" name="直線コネクタ 761">
          <a:extLst>
            <a:ext uri="{FF2B5EF4-FFF2-40B4-BE49-F238E27FC236}">
              <a16:creationId xmlns="" xmlns:a16="http://schemas.microsoft.com/office/drawing/2014/main" id="{00000000-0008-0000-0600-0000FA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a:extLst>
            <a:ext uri="{FF2B5EF4-FFF2-40B4-BE49-F238E27FC236}">
              <a16:creationId xmlns="" xmlns:a16="http://schemas.microsoft.com/office/drawing/2014/main" id="{00000000-0008-0000-0600-0000FB020000}"/>
            </a:ext>
          </a:extLst>
        </xdr:cNvPr>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4" name="テキスト ボックス 763">
          <a:extLst>
            <a:ext uri="{FF2B5EF4-FFF2-40B4-BE49-F238E27FC236}">
              <a16:creationId xmlns="" xmlns:a16="http://schemas.microsoft.com/office/drawing/2014/main" id="{00000000-0008-0000-0600-0000FC020000}"/>
            </a:ext>
          </a:extLst>
        </xdr:cNvPr>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5" name="直線コネクタ 764">
          <a:extLst>
            <a:ext uri="{FF2B5EF4-FFF2-40B4-BE49-F238E27FC236}">
              <a16:creationId xmlns="" xmlns:a16="http://schemas.microsoft.com/office/drawing/2014/main" id="{00000000-0008-0000-0600-0000FD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a:extLst>
            <a:ext uri="{FF2B5EF4-FFF2-40B4-BE49-F238E27FC236}">
              <a16:creationId xmlns="" xmlns:a16="http://schemas.microsoft.com/office/drawing/2014/main" id="{00000000-0008-0000-0600-0000FE020000}"/>
            </a:ext>
          </a:extLst>
        </xdr:cNvPr>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7" name="テキスト ボックス 766">
          <a:extLst>
            <a:ext uri="{FF2B5EF4-FFF2-40B4-BE49-F238E27FC236}">
              <a16:creationId xmlns="" xmlns:a16="http://schemas.microsoft.com/office/drawing/2014/main" id="{00000000-0008-0000-0600-0000FF020000}"/>
            </a:ext>
          </a:extLst>
        </xdr:cNvPr>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a:extLst>
            <a:ext uri="{FF2B5EF4-FFF2-40B4-BE49-F238E27FC236}">
              <a16:creationId xmlns="" xmlns:a16="http://schemas.microsoft.com/office/drawing/2014/main" id="{00000000-0008-0000-0600-000000030000}"/>
            </a:ext>
          </a:extLst>
        </xdr:cNvPr>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9" name="テキスト ボックス 768">
          <a:extLst>
            <a:ext uri="{FF2B5EF4-FFF2-40B4-BE49-F238E27FC236}">
              <a16:creationId xmlns="" xmlns:a16="http://schemas.microsoft.com/office/drawing/2014/main" id="{00000000-0008-0000-0600-000001030000}"/>
            </a:ext>
          </a:extLst>
        </xdr:cNvPr>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 xmlns:a16="http://schemas.microsoft.com/office/drawing/2014/main" id="{00000000-0008-0000-06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 xmlns:a16="http://schemas.microsoft.com/office/drawing/2014/main" id="{00000000-0008-0000-06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 xmlns:a16="http://schemas.microsoft.com/office/drawing/2014/main" id="{00000000-0008-0000-06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 xmlns:a16="http://schemas.microsoft.com/office/drawing/2014/main" id="{00000000-0008-0000-06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 xmlns:a16="http://schemas.microsoft.com/office/drawing/2014/main" id="{00000000-0008-0000-06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124758</xdr:rowOff>
    </xdr:from>
    <xdr:to>
      <xdr:col>116</xdr:col>
      <xdr:colOff>114300</xdr:colOff>
      <xdr:row>38</xdr:row>
      <xdr:rowOff>54908</xdr:rowOff>
    </xdr:to>
    <xdr:sp macro="" textlink="">
      <xdr:nvSpPr>
        <xdr:cNvPr id="775" name="楕円 774">
          <a:extLst>
            <a:ext uri="{FF2B5EF4-FFF2-40B4-BE49-F238E27FC236}">
              <a16:creationId xmlns="" xmlns:a16="http://schemas.microsoft.com/office/drawing/2014/main" id="{00000000-0008-0000-0600-000007030000}"/>
            </a:ext>
          </a:extLst>
        </xdr:cNvPr>
        <xdr:cNvSpPr/>
      </xdr:nvSpPr>
      <xdr:spPr>
        <a:xfrm>
          <a:off x="22110700" y="646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147635</xdr:rowOff>
    </xdr:from>
    <xdr:ext cx="469744" cy="259045"/>
    <xdr:sp macro="" textlink="">
      <xdr:nvSpPr>
        <xdr:cNvPr id="776" name="投資及び出資金該当値テキスト">
          <a:extLst>
            <a:ext uri="{FF2B5EF4-FFF2-40B4-BE49-F238E27FC236}">
              <a16:creationId xmlns="" xmlns:a16="http://schemas.microsoft.com/office/drawing/2014/main" id="{00000000-0008-0000-0600-000008030000}"/>
            </a:ext>
          </a:extLst>
        </xdr:cNvPr>
        <xdr:cNvSpPr txBox="1"/>
      </xdr:nvSpPr>
      <xdr:spPr>
        <a:xfrm>
          <a:off x="22212300" y="6319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70906</xdr:rowOff>
    </xdr:from>
    <xdr:to>
      <xdr:col>112</xdr:col>
      <xdr:colOff>38100</xdr:colOff>
      <xdr:row>39</xdr:row>
      <xdr:rowOff>1056</xdr:rowOff>
    </xdr:to>
    <xdr:sp macro="" textlink="">
      <xdr:nvSpPr>
        <xdr:cNvPr id="777" name="楕円 776">
          <a:extLst>
            <a:ext uri="{FF2B5EF4-FFF2-40B4-BE49-F238E27FC236}">
              <a16:creationId xmlns="" xmlns:a16="http://schemas.microsoft.com/office/drawing/2014/main" id="{00000000-0008-0000-0600-000009030000}"/>
            </a:ext>
          </a:extLst>
        </xdr:cNvPr>
        <xdr:cNvSpPr/>
      </xdr:nvSpPr>
      <xdr:spPr>
        <a:xfrm>
          <a:off x="21272500" y="658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17583</xdr:rowOff>
    </xdr:from>
    <xdr:ext cx="469744" cy="259045"/>
    <xdr:sp macro="" textlink="">
      <xdr:nvSpPr>
        <xdr:cNvPr id="778" name="テキスト ボックス 777">
          <a:extLst>
            <a:ext uri="{FF2B5EF4-FFF2-40B4-BE49-F238E27FC236}">
              <a16:creationId xmlns="" xmlns:a16="http://schemas.microsoft.com/office/drawing/2014/main" id="{00000000-0008-0000-0600-00000A030000}"/>
            </a:ext>
          </a:extLst>
        </xdr:cNvPr>
        <xdr:cNvSpPr txBox="1"/>
      </xdr:nvSpPr>
      <xdr:spPr>
        <a:xfrm>
          <a:off x="21088428" y="6361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9" name="楕円 778">
          <a:extLst>
            <a:ext uri="{FF2B5EF4-FFF2-40B4-BE49-F238E27FC236}">
              <a16:creationId xmlns="" xmlns:a16="http://schemas.microsoft.com/office/drawing/2014/main" id="{00000000-0008-0000-0600-00000B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0" name="テキスト ボックス 779">
          <a:extLst>
            <a:ext uri="{FF2B5EF4-FFF2-40B4-BE49-F238E27FC236}">
              <a16:creationId xmlns="" xmlns:a16="http://schemas.microsoft.com/office/drawing/2014/main" id="{00000000-0008-0000-0600-00000C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a:extLst>
            <a:ext uri="{FF2B5EF4-FFF2-40B4-BE49-F238E27FC236}">
              <a16:creationId xmlns="" xmlns:a16="http://schemas.microsoft.com/office/drawing/2014/main" id="{00000000-0008-0000-0600-00000D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a:extLst>
            <a:ext uri="{FF2B5EF4-FFF2-40B4-BE49-F238E27FC236}">
              <a16:creationId xmlns="" xmlns:a16="http://schemas.microsoft.com/office/drawing/2014/main" id="{00000000-0008-0000-0600-00000E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3" name="楕円 782">
          <a:extLst>
            <a:ext uri="{FF2B5EF4-FFF2-40B4-BE49-F238E27FC236}">
              <a16:creationId xmlns="" xmlns:a16="http://schemas.microsoft.com/office/drawing/2014/main" id="{00000000-0008-0000-0600-00000F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4" name="テキスト ボックス 783">
          <a:extLst>
            <a:ext uri="{FF2B5EF4-FFF2-40B4-BE49-F238E27FC236}">
              <a16:creationId xmlns="" xmlns:a16="http://schemas.microsoft.com/office/drawing/2014/main" id="{00000000-0008-0000-0600-000010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 xmlns:a16="http://schemas.microsoft.com/office/drawing/2014/main" id="{00000000-0008-0000-06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 xmlns:a16="http://schemas.microsoft.com/office/drawing/2014/main" id="{00000000-0008-0000-06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 xmlns:a16="http://schemas.microsoft.com/office/drawing/2014/main" id="{00000000-0008-0000-06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 xmlns:a16="http://schemas.microsoft.com/office/drawing/2014/main" id="{00000000-0008-0000-06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 xmlns:a16="http://schemas.microsoft.com/office/drawing/2014/main" id="{00000000-0008-0000-06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 xmlns:a16="http://schemas.microsoft.com/office/drawing/2014/main" id="{00000000-0008-0000-06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 xmlns:a16="http://schemas.microsoft.com/office/drawing/2014/main" id="{00000000-0008-0000-06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 xmlns:a16="http://schemas.microsoft.com/office/drawing/2014/main" id="{00000000-0008-0000-06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 xmlns:a16="http://schemas.microsoft.com/office/drawing/2014/main" id="{00000000-0008-0000-06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 xmlns:a16="http://schemas.microsoft.com/office/drawing/2014/main" id="{00000000-0008-0000-06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a:extLst>
            <a:ext uri="{FF2B5EF4-FFF2-40B4-BE49-F238E27FC236}">
              <a16:creationId xmlns="" xmlns:a16="http://schemas.microsoft.com/office/drawing/2014/main" id="{00000000-0008-0000-0600-00001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a:extLst>
            <a:ext uri="{FF2B5EF4-FFF2-40B4-BE49-F238E27FC236}">
              <a16:creationId xmlns="" xmlns:a16="http://schemas.microsoft.com/office/drawing/2014/main" id="{00000000-0008-0000-0600-00001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a:extLst>
            <a:ext uri="{FF2B5EF4-FFF2-40B4-BE49-F238E27FC236}">
              <a16:creationId xmlns="" xmlns:a16="http://schemas.microsoft.com/office/drawing/2014/main" id="{00000000-0008-0000-0600-00001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a:extLst>
            <a:ext uri="{FF2B5EF4-FFF2-40B4-BE49-F238E27FC236}">
              <a16:creationId xmlns="" xmlns:a16="http://schemas.microsoft.com/office/drawing/2014/main" id="{00000000-0008-0000-0600-00001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a:extLst>
            <a:ext uri="{FF2B5EF4-FFF2-40B4-BE49-F238E27FC236}">
              <a16:creationId xmlns="" xmlns:a16="http://schemas.microsoft.com/office/drawing/2014/main" id="{00000000-0008-0000-0600-00001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a:extLst>
            <a:ext uri="{FF2B5EF4-FFF2-40B4-BE49-F238E27FC236}">
              <a16:creationId xmlns="" xmlns:a16="http://schemas.microsoft.com/office/drawing/2014/main" id="{00000000-0008-0000-0600-00002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a:extLst>
            <a:ext uri="{FF2B5EF4-FFF2-40B4-BE49-F238E27FC236}">
              <a16:creationId xmlns="" xmlns:a16="http://schemas.microsoft.com/office/drawing/2014/main" id="{00000000-0008-0000-0600-00002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a:extLst>
            <a:ext uri="{FF2B5EF4-FFF2-40B4-BE49-F238E27FC236}">
              <a16:creationId xmlns="" xmlns:a16="http://schemas.microsoft.com/office/drawing/2014/main" id="{00000000-0008-0000-0600-00002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 xmlns:a16="http://schemas.microsoft.com/office/drawing/2014/main" id="{00000000-0008-0000-06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a:extLst>
            <a:ext uri="{FF2B5EF4-FFF2-40B4-BE49-F238E27FC236}">
              <a16:creationId xmlns="" xmlns:a16="http://schemas.microsoft.com/office/drawing/2014/main" id="{00000000-0008-0000-0600-00002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a:extLst>
            <a:ext uri="{FF2B5EF4-FFF2-40B4-BE49-F238E27FC236}">
              <a16:creationId xmlns="" xmlns:a16="http://schemas.microsoft.com/office/drawing/2014/main" id="{00000000-0008-0000-06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a:extLst>
            <a:ext uri="{FF2B5EF4-FFF2-40B4-BE49-F238E27FC236}">
              <a16:creationId xmlns="" xmlns:a16="http://schemas.microsoft.com/office/drawing/2014/main" id="{00000000-0008-0000-0600-000026030000}"/>
            </a:ext>
          </a:extLst>
        </xdr:cNvPr>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a:extLst>
            <a:ext uri="{FF2B5EF4-FFF2-40B4-BE49-F238E27FC236}">
              <a16:creationId xmlns="" xmlns:a16="http://schemas.microsoft.com/office/drawing/2014/main" id="{00000000-0008-0000-0600-00002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a:extLst>
            <a:ext uri="{FF2B5EF4-FFF2-40B4-BE49-F238E27FC236}">
              <a16:creationId xmlns="" xmlns:a16="http://schemas.microsoft.com/office/drawing/2014/main" id="{00000000-0008-0000-0600-00002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a:extLst>
            <a:ext uri="{FF2B5EF4-FFF2-40B4-BE49-F238E27FC236}">
              <a16:creationId xmlns="" xmlns:a16="http://schemas.microsoft.com/office/drawing/2014/main" id="{00000000-0008-0000-0600-000029030000}"/>
            </a:ext>
          </a:extLst>
        </xdr:cNvPr>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a:extLst>
            <a:ext uri="{FF2B5EF4-FFF2-40B4-BE49-F238E27FC236}">
              <a16:creationId xmlns="" xmlns:a16="http://schemas.microsoft.com/office/drawing/2014/main" id="{00000000-0008-0000-0600-00002A030000}"/>
            </a:ext>
          </a:extLst>
        </xdr:cNvPr>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11" name="直線コネクタ 810">
          <a:extLst>
            <a:ext uri="{FF2B5EF4-FFF2-40B4-BE49-F238E27FC236}">
              <a16:creationId xmlns="" xmlns:a16="http://schemas.microsoft.com/office/drawing/2014/main" id="{00000000-0008-0000-0600-00002B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2" name="貸付金平均値テキスト">
          <a:extLst>
            <a:ext uri="{FF2B5EF4-FFF2-40B4-BE49-F238E27FC236}">
              <a16:creationId xmlns="" xmlns:a16="http://schemas.microsoft.com/office/drawing/2014/main" id="{00000000-0008-0000-0600-00002C030000}"/>
            </a:ext>
          </a:extLst>
        </xdr:cNvPr>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a:extLst>
            <a:ext uri="{FF2B5EF4-FFF2-40B4-BE49-F238E27FC236}">
              <a16:creationId xmlns="" xmlns:a16="http://schemas.microsoft.com/office/drawing/2014/main" id="{00000000-0008-0000-0600-00002D030000}"/>
            </a:ext>
          </a:extLst>
        </xdr:cNvPr>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14" name="直線コネクタ 813">
          <a:extLst>
            <a:ext uri="{FF2B5EF4-FFF2-40B4-BE49-F238E27FC236}">
              <a16:creationId xmlns="" xmlns:a16="http://schemas.microsoft.com/office/drawing/2014/main" id="{00000000-0008-0000-0600-00002E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a:extLst>
            <a:ext uri="{FF2B5EF4-FFF2-40B4-BE49-F238E27FC236}">
              <a16:creationId xmlns="" xmlns:a16="http://schemas.microsoft.com/office/drawing/2014/main" id="{00000000-0008-0000-0600-00002F030000}"/>
            </a:ext>
          </a:extLst>
        </xdr:cNvPr>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6" name="テキスト ボックス 815">
          <a:extLst>
            <a:ext uri="{FF2B5EF4-FFF2-40B4-BE49-F238E27FC236}">
              <a16:creationId xmlns="" xmlns:a16="http://schemas.microsoft.com/office/drawing/2014/main" id="{00000000-0008-0000-0600-000030030000}"/>
            </a:ext>
          </a:extLst>
        </xdr:cNvPr>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17" name="直線コネクタ 816">
          <a:extLst>
            <a:ext uri="{FF2B5EF4-FFF2-40B4-BE49-F238E27FC236}">
              <a16:creationId xmlns="" xmlns:a16="http://schemas.microsoft.com/office/drawing/2014/main" id="{00000000-0008-0000-0600-000031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a:extLst>
            <a:ext uri="{FF2B5EF4-FFF2-40B4-BE49-F238E27FC236}">
              <a16:creationId xmlns="" xmlns:a16="http://schemas.microsoft.com/office/drawing/2014/main" id="{00000000-0008-0000-0600-000032030000}"/>
            </a:ext>
          </a:extLst>
        </xdr:cNvPr>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19" name="テキスト ボックス 818">
          <a:extLst>
            <a:ext uri="{FF2B5EF4-FFF2-40B4-BE49-F238E27FC236}">
              <a16:creationId xmlns="" xmlns:a16="http://schemas.microsoft.com/office/drawing/2014/main" id="{00000000-0008-0000-0600-000033030000}"/>
            </a:ext>
          </a:extLst>
        </xdr:cNvPr>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20" name="直線コネクタ 819">
          <a:extLst>
            <a:ext uri="{FF2B5EF4-FFF2-40B4-BE49-F238E27FC236}">
              <a16:creationId xmlns="" xmlns:a16="http://schemas.microsoft.com/office/drawing/2014/main" id="{00000000-0008-0000-0600-000034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a:extLst>
            <a:ext uri="{FF2B5EF4-FFF2-40B4-BE49-F238E27FC236}">
              <a16:creationId xmlns="" xmlns:a16="http://schemas.microsoft.com/office/drawing/2014/main" id="{00000000-0008-0000-0600-000035030000}"/>
            </a:ext>
          </a:extLst>
        </xdr:cNvPr>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81869</xdr:rowOff>
    </xdr:from>
    <xdr:ext cx="469744" cy="259045"/>
    <xdr:sp macro="" textlink="">
      <xdr:nvSpPr>
        <xdr:cNvPr id="822" name="テキスト ボックス 821">
          <a:extLst>
            <a:ext uri="{FF2B5EF4-FFF2-40B4-BE49-F238E27FC236}">
              <a16:creationId xmlns="" xmlns:a16="http://schemas.microsoft.com/office/drawing/2014/main" id="{00000000-0008-0000-0600-000036030000}"/>
            </a:ext>
          </a:extLst>
        </xdr:cNvPr>
        <xdr:cNvSpPr txBox="1"/>
      </xdr:nvSpPr>
      <xdr:spPr>
        <a:xfrm>
          <a:off x="19310428" y="968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a:extLst>
            <a:ext uri="{FF2B5EF4-FFF2-40B4-BE49-F238E27FC236}">
              <a16:creationId xmlns="" xmlns:a16="http://schemas.microsoft.com/office/drawing/2014/main" id="{00000000-0008-0000-0600-000037030000}"/>
            </a:ext>
          </a:extLst>
        </xdr:cNvPr>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79308</xdr:rowOff>
    </xdr:from>
    <xdr:ext cx="469744" cy="259045"/>
    <xdr:sp macro="" textlink="">
      <xdr:nvSpPr>
        <xdr:cNvPr id="824" name="テキスト ボックス 823">
          <a:extLst>
            <a:ext uri="{FF2B5EF4-FFF2-40B4-BE49-F238E27FC236}">
              <a16:creationId xmlns="" xmlns:a16="http://schemas.microsoft.com/office/drawing/2014/main" id="{00000000-0008-0000-0600-000038030000}"/>
            </a:ext>
          </a:extLst>
        </xdr:cNvPr>
        <xdr:cNvSpPr txBox="1"/>
      </xdr:nvSpPr>
      <xdr:spPr>
        <a:xfrm>
          <a:off x="18421428" y="96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a:extLst>
            <a:ext uri="{FF2B5EF4-FFF2-40B4-BE49-F238E27FC236}">
              <a16:creationId xmlns="" xmlns:a16="http://schemas.microsoft.com/office/drawing/2014/main" id="{00000000-0008-0000-06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a:extLst>
            <a:ext uri="{FF2B5EF4-FFF2-40B4-BE49-F238E27FC236}">
              <a16:creationId xmlns="" xmlns:a16="http://schemas.microsoft.com/office/drawing/2014/main" id="{00000000-0008-0000-06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a:extLst>
            <a:ext uri="{FF2B5EF4-FFF2-40B4-BE49-F238E27FC236}">
              <a16:creationId xmlns="" xmlns:a16="http://schemas.microsoft.com/office/drawing/2014/main" id="{00000000-0008-0000-06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a:extLst>
            <a:ext uri="{FF2B5EF4-FFF2-40B4-BE49-F238E27FC236}">
              <a16:creationId xmlns="" xmlns:a16="http://schemas.microsoft.com/office/drawing/2014/main" id="{00000000-0008-0000-06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a:extLst>
            <a:ext uri="{FF2B5EF4-FFF2-40B4-BE49-F238E27FC236}">
              <a16:creationId xmlns="" xmlns:a16="http://schemas.microsoft.com/office/drawing/2014/main" id="{00000000-0008-0000-06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30" name="楕円 829">
          <a:extLst>
            <a:ext uri="{FF2B5EF4-FFF2-40B4-BE49-F238E27FC236}">
              <a16:creationId xmlns="" xmlns:a16="http://schemas.microsoft.com/office/drawing/2014/main" id="{00000000-0008-0000-0600-00003E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31" name="貸付金該当値テキスト">
          <a:extLst>
            <a:ext uri="{FF2B5EF4-FFF2-40B4-BE49-F238E27FC236}">
              <a16:creationId xmlns="" xmlns:a16="http://schemas.microsoft.com/office/drawing/2014/main" id="{00000000-0008-0000-0600-00003F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32" name="楕円 831">
          <a:extLst>
            <a:ext uri="{FF2B5EF4-FFF2-40B4-BE49-F238E27FC236}">
              <a16:creationId xmlns="" xmlns:a16="http://schemas.microsoft.com/office/drawing/2014/main" id="{00000000-0008-0000-0600-000040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33" name="テキスト ボックス 832">
          <a:extLst>
            <a:ext uri="{FF2B5EF4-FFF2-40B4-BE49-F238E27FC236}">
              <a16:creationId xmlns="" xmlns:a16="http://schemas.microsoft.com/office/drawing/2014/main" id="{00000000-0008-0000-0600-000041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34" name="楕円 833">
          <a:extLst>
            <a:ext uri="{FF2B5EF4-FFF2-40B4-BE49-F238E27FC236}">
              <a16:creationId xmlns="" xmlns:a16="http://schemas.microsoft.com/office/drawing/2014/main" id="{00000000-0008-0000-0600-000042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35" name="テキスト ボックス 834">
          <a:extLst>
            <a:ext uri="{FF2B5EF4-FFF2-40B4-BE49-F238E27FC236}">
              <a16:creationId xmlns="" xmlns:a16="http://schemas.microsoft.com/office/drawing/2014/main" id="{00000000-0008-0000-0600-000043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36" name="楕円 835">
          <a:extLst>
            <a:ext uri="{FF2B5EF4-FFF2-40B4-BE49-F238E27FC236}">
              <a16:creationId xmlns="" xmlns:a16="http://schemas.microsoft.com/office/drawing/2014/main" id="{00000000-0008-0000-0600-000044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37" name="テキスト ボックス 836">
          <a:extLst>
            <a:ext uri="{FF2B5EF4-FFF2-40B4-BE49-F238E27FC236}">
              <a16:creationId xmlns="" xmlns:a16="http://schemas.microsoft.com/office/drawing/2014/main" id="{00000000-0008-0000-0600-000045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8" name="楕円 837">
          <a:extLst>
            <a:ext uri="{FF2B5EF4-FFF2-40B4-BE49-F238E27FC236}">
              <a16:creationId xmlns="" xmlns:a16="http://schemas.microsoft.com/office/drawing/2014/main" id="{00000000-0008-0000-0600-000046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39" name="テキスト ボックス 838">
          <a:extLst>
            <a:ext uri="{FF2B5EF4-FFF2-40B4-BE49-F238E27FC236}">
              <a16:creationId xmlns="" xmlns:a16="http://schemas.microsoft.com/office/drawing/2014/main" id="{00000000-0008-0000-0600-00004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a:extLst>
            <a:ext uri="{FF2B5EF4-FFF2-40B4-BE49-F238E27FC236}">
              <a16:creationId xmlns="" xmlns:a16="http://schemas.microsoft.com/office/drawing/2014/main" id="{00000000-0008-0000-0600-00004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a:extLst>
            <a:ext uri="{FF2B5EF4-FFF2-40B4-BE49-F238E27FC236}">
              <a16:creationId xmlns="" xmlns:a16="http://schemas.microsoft.com/office/drawing/2014/main" id="{00000000-0008-0000-0600-00004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a:extLst>
            <a:ext uri="{FF2B5EF4-FFF2-40B4-BE49-F238E27FC236}">
              <a16:creationId xmlns="" xmlns:a16="http://schemas.microsoft.com/office/drawing/2014/main" id="{00000000-0008-0000-0600-00004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a:extLst>
            <a:ext uri="{FF2B5EF4-FFF2-40B4-BE49-F238E27FC236}">
              <a16:creationId xmlns="" xmlns:a16="http://schemas.microsoft.com/office/drawing/2014/main" id="{00000000-0008-0000-0600-00004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a:extLst>
            <a:ext uri="{FF2B5EF4-FFF2-40B4-BE49-F238E27FC236}">
              <a16:creationId xmlns="" xmlns:a16="http://schemas.microsoft.com/office/drawing/2014/main" id="{00000000-0008-0000-0600-00004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a:extLst>
            <a:ext uri="{FF2B5EF4-FFF2-40B4-BE49-F238E27FC236}">
              <a16:creationId xmlns="" xmlns:a16="http://schemas.microsoft.com/office/drawing/2014/main" id="{00000000-0008-0000-0600-00004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a:extLst>
            <a:ext uri="{FF2B5EF4-FFF2-40B4-BE49-F238E27FC236}">
              <a16:creationId xmlns="" xmlns:a16="http://schemas.microsoft.com/office/drawing/2014/main" id="{00000000-0008-0000-0600-00004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a:extLst>
            <a:ext uri="{FF2B5EF4-FFF2-40B4-BE49-F238E27FC236}">
              <a16:creationId xmlns="" xmlns:a16="http://schemas.microsoft.com/office/drawing/2014/main" id="{00000000-0008-0000-0600-00004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a:extLst>
            <a:ext uri="{FF2B5EF4-FFF2-40B4-BE49-F238E27FC236}">
              <a16:creationId xmlns="" xmlns:a16="http://schemas.microsoft.com/office/drawing/2014/main" id="{00000000-0008-0000-0600-00005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a:extLst>
            <a:ext uri="{FF2B5EF4-FFF2-40B4-BE49-F238E27FC236}">
              <a16:creationId xmlns="" xmlns:a16="http://schemas.microsoft.com/office/drawing/2014/main" id="{00000000-0008-0000-0600-00005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a:extLst>
            <a:ext uri="{FF2B5EF4-FFF2-40B4-BE49-F238E27FC236}">
              <a16:creationId xmlns="" xmlns:a16="http://schemas.microsoft.com/office/drawing/2014/main" id="{00000000-0008-0000-0600-00005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a:extLst>
            <a:ext uri="{FF2B5EF4-FFF2-40B4-BE49-F238E27FC236}">
              <a16:creationId xmlns="" xmlns:a16="http://schemas.microsoft.com/office/drawing/2014/main" id="{00000000-0008-0000-0600-00005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a:extLst>
            <a:ext uri="{FF2B5EF4-FFF2-40B4-BE49-F238E27FC236}">
              <a16:creationId xmlns="" xmlns:a16="http://schemas.microsoft.com/office/drawing/2014/main" id="{00000000-0008-0000-0600-000054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a:extLst>
            <a:ext uri="{FF2B5EF4-FFF2-40B4-BE49-F238E27FC236}">
              <a16:creationId xmlns="" xmlns:a16="http://schemas.microsoft.com/office/drawing/2014/main" id="{00000000-0008-0000-0600-00005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a:extLst>
            <a:ext uri="{FF2B5EF4-FFF2-40B4-BE49-F238E27FC236}">
              <a16:creationId xmlns="" xmlns:a16="http://schemas.microsoft.com/office/drawing/2014/main" id="{00000000-0008-0000-0600-00005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a:extLst>
            <a:ext uri="{FF2B5EF4-FFF2-40B4-BE49-F238E27FC236}">
              <a16:creationId xmlns="" xmlns:a16="http://schemas.microsoft.com/office/drawing/2014/main" id="{00000000-0008-0000-0600-00005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a:extLst>
            <a:ext uri="{FF2B5EF4-FFF2-40B4-BE49-F238E27FC236}">
              <a16:creationId xmlns="" xmlns:a16="http://schemas.microsoft.com/office/drawing/2014/main" id="{00000000-0008-0000-0600-00005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a:extLst>
            <a:ext uri="{FF2B5EF4-FFF2-40B4-BE49-F238E27FC236}">
              <a16:creationId xmlns="" xmlns:a16="http://schemas.microsoft.com/office/drawing/2014/main" id="{00000000-0008-0000-0600-00005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a:extLst>
            <a:ext uri="{FF2B5EF4-FFF2-40B4-BE49-F238E27FC236}">
              <a16:creationId xmlns="" xmlns:a16="http://schemas.microsoft.com/office/drawing/2014/main" id="{00000000-0008-0000-0600-00005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a:extLst>
            <a:ext uri="{FF2B5EF4-FFF2-40B4-BE49-F238E27FC236}">
              <a16:creationId xmlns="" xmlns:a16="http://schemas.microsoft.com/office/drawing/2014/main" id="{00000000-0008-0000-0600-00005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a:extLst>
            <a:ext uri="{FF2B5EF4-FFF2-40B4-BE49-F238E27FC236}">
              <a16:creationId xmlns="" xmlns:a16="http://schemas.microsoft.com/office/drawing/2014/main" id="{00000000-0008-0000-0600-00005C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a:extLst>
            <a:ext uri="{FF2B5EF4-FFF2-40B4-BE49-F238E27FC236}">
              <a16:creationId xmlns="" xmlns:a16="http://schemas.microsoft.com/office/drawing/2014/main" id="{00000000-0008-0000-0600-00005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a:extLst>
            <a:ext uri="{FF2B5EF4-FFF2-40B4-BE49-F238E27FC236}">
              <a16:creationId xmlns="" xmlns:a16="http://schemas.microsoft.com/office/drawing/2014/main" id="{00000000-0008-0000-0600-00005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a:extLst>
            <a:ext uri="{FF2B5EF4-FFF2-40B4-BE49-F238E27FC236}">
              <a16:creationId xmlns="" xmlns:a16="http://schemas.microsoft.com/office/drawing/2014/main" id="{00000000-0008-0000-0600-00005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a:extLst>
            <a:ext uri="{FF2B5EF4-FFF2-40B4-BE49-F238E27FC236}">
              <a16:creationId xmlns="" xmlns:a16="http://schemas.microsoft.com/office/drawing/2014/main" id="{00000000-0008-0000-0600-00006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a:extLst>
            <a:ext uri="{FF2B5EF4-FFF2-40B4-BE49-F238E27FC236}">
              <a16:creationId xmlns="" xmlns:a16="http://schemas.microsoft.com/office/drawing/2014/main" id="{00000000-0008-0000-0600-00006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a:extLst>
            <a:ext uri="{FF2B5EF4-FFF2-40B4-BE49-F238E27FC236}">
              <a16:creationId xmlns="" xmlns:a16="http://schemas.microsoft.com/office/drawing/2014/main" id="{00000000-0008-0000-0600-000062030000}"/>
            </a:ext>
          </a:extLst>
        </xdr:cNvPr>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a:extLst>
            <a:ext uri="{FF2B5EF4-FFF2-40B4-BE49-F238E27FC236}">
              <a16:creationId xmlns="" xmlns:a16="http://schemas.microsoft.com/office/drawing/2014/main" id="{00000000-0008-0000-0600-000063030000}"/>
            </a:ext>
          </a:extLst>
        </xdr:cNvPr>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a:extLst>
            <a:ext uri="{FF2B5EF4-FFF2-40B4-BE49-F238E27FC236}">
              <a16:creationId xmlns="" xmlns:a16="http://schemas.microsoft.com/office/drawing/2014/main" id="{00000000-0008-0000-0600-000064030000}"/>
            </a:ext>
          </a:extLst>
        </xdr:cNvPr>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a:extLst>
            <a:ext uri="{FF2B5EF4-FFF2-40B4-BE49-F238E27FC236}">
              <a16:creationId xmlns="" xmlns:a16="http://schemas.microsoft.com/office/drawing/2014/main" id="{00000000-0008-0000-0600-000065030000}"/>
            </a:ext>
          </a:extLst>
        </xdr:cNvPr>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a:extLst>
            <a:ext uri="{FF2B5EF4-FFF2-40B4-BE49-F238E27FC236}">
              <a16:creationId xmlns="" xmlns:a16="http://schemas.microsoft.com/office/drawing/2014/main" id="{00000000-0008-0000-0600-000066030000}"/>
            </a:ext>
          </a:extLst>
        </xdr:cNvPr>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149154</xdr:rowOff>
    </xdr:from>
    <xdr:to>
      <xdr:col>116</xdr:col>
      <xdr:colOff>63500</xdr:colOff>
      <xdr:row>76</xdr:row>
      <xdr:rowOff>156747</xdr:rowOff>
    </xdr:to>
    <xdr:cxnSp macro="">
      <xdr:nvCxnSpPr>
        <xdr:cNvPr id="871" name="直線コネクタ 870">
          <a:extLst>
            <a:ext uri="{FF2B5EF4-FFF2-40B4-BE49-F238E27FC236}">
              <a16:creationId xmlns="" xmlns:a16="http://schemas.microsoft.com/office/drawing/2014/main" id="{00000000-0008-0000-0600-000067030000}"/>
            </a:ext>
          </a:extLst>
        </xdr:cNvPr>
        <xdr:cNvCxnSpPr/>
      </xdr:nvCxnSpPr>
      <xdr:spPr>
        <a:xfrm flipV="1">
          <a:off x="21323300" y="13179354"/>
          <a:ext cx="838200" cy="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1804</xdr:rowOff>
    </xdr:from>
    <xdr:ext cx="534377" cy="259045"/>
    <xdr:sp macro="" textlink="">
      <xdr:nvSpPr>
        <xdr:cNvPr id="872" name="繰出金平均値テキスト">
          <a:extLst>
            <a:ext uri="{FF2B5EF4-FFF2-40B4-BE49-F238E27FC236}">
              <a16:creationId xmlns="" xmlns:a16="http://schemas.microsoft.com/office/drawing/2014/main" id="{00000000-0008-0000-0600-000068030000}"/>
            </a:ext>
          </a:extLst>
        </xdr:cNvPr>
        <xdr:cNvSpPr txBox="1"/>
      </xdr:nvSpPr>
      <xdr:spPr>
        <a:xfrm>
          <a:off x="22212300" y="12860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a:extLst>
            <a:ext uri="{FF2B5EF4-FFF2-40B4-BE49-F238E27FC236}">
              <a16:creationId xmlns="" xmlns:a16="http://schemas.microsoft.com/office/drawing/2014/main" id="{00000000-0008-0000-0600-000069030000}"/>
            </a:ext>
          </a:extLst>
        </xdr:cNvPr>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156747</xdr:rowOff>
    </xdr:from>
    <xdr:to>
      <xdr:col>111</xdr:col>
      <xdr:colOff>177800</xdr:colOff>
      <xdr:row>77</xdr:row>
      <xdr:rowOff>21433</xdr:rowOff>
    </xdr:to>
    <xdr:cxnSp macro="">
      <xdr:nvCxnSpPr>
        <xdr:cNvPr id="874" name="直線コネクタ 873">
          <a:extLst>
            <a:ext uri="{FF2B5EF4-FFF2-40B4-BE49-F238E27FC236}">
              <a16:creationId xmlns="" xmlns:a16="http://schemas.microsoft.com/office/drawing/2014/main" id="{00000000-0008-0000-0600-00006A030000}"/>
            </a:ext>
          </a:extLst>
        </xdr:cNvPr>
        <xdr:cNvCxnSpPr/>
      </xdr:nvCxnSpPr>
      <xdr:spPr>
        <a:xfrm flipV="1">
          <a:off x="20434300" y="13186947"/>
          <a:ext cx="889000" cy="3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a:extLst>
            <a:ext uri="{FF2B5EF4-FFF2-40B4-BE49-F238E27FC236}">
              <a16:creationId xmlns="" xmlns:a16="http://schemas.microsoft.com/office/drawing/2014/main" id="{00000000-0008-0000-0600-00006B030000}"/>
            </a:ext>
          </a:extLst>
        </xdr:cNvPr>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105643</xdr:rowOff>
    </xdr:from>
    <xdr:ext cx="534377" cy="259045"/>
    <xdr:sp macro="" textlink="">
      <xdr:nvSpPr>
        <xdr:cNvPr id="876" name="テキスト ボックス 875">
          <a:extLst>
            <a:ext uri="{FF2B5EF4-FFF2-40B4-BE49-F238E27FC236}">
              <a16:creationId xmlns="" xmlns:a16="http://schemas.microsoft.com/office/drawing/2014/main" id="{00000000-0008-0000-0600-00006C030000}"/>
            </a:ext>
          </a:extLst>
        </xdr:cNvPr>
        <xdr:cNvSpPr txBox="1"/>
      </xdr:nvSpPr>
      <xdr:spPr>
        <a:xfrm>
          <a:off x="21056111" y="127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121983</xdr:rowOff>
    </xdr:from>
    <xdr:to>
      <xdr:col>107</xdr:col>
      <xdr:colOff>50800</xdr:colOff>
      <xdr:row>77</xdr:row>
      <xdr:rowOff>21433</xdr:rowOff>
    </xdr:to>
    <xdr:cxnSp macro="">
      <xdr:nvCxnSpPr>
        <xdr:cNvPr id="877" name="直線コネクタ 876">
          <a:extLst>
            <a:ext uri="{FF2B5EF4-FFF2-40B4-BE49-F238E27FC236}">
              <a16:creationId xmlns="" xmlns:a16="http://schemas.microsoft.com/office/drawing/2014/main" id="{00000000-0008-0000-0600-00006D030000}"/>
            </a:ext>
          </a:extLst>
        </xdr:cNvPr>
        <xdr:cNvCxnSpPr/>
      </xdr:nvCxnSpPr>
      <xdr:spPr>
        <a:xfrm>
          <a:off x="19545300" y="12809283"/>
          <a:ext cx="889000" cy="41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a:extLst>
            <a:ext uri="{FF2B5EF4-FFF2-40B4-BE49-F238E27FC236}">
              <a16:creationId xmlns="" xmlns:a16="http://schemas.microsoft.com/office/drawing/2014/main" id="{00000000-0008-0000-0600-00006E030000}"/>
            </a:ext>
          </a:extLst>
        </xdr:cNvPr>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136944</xdr:rowOff>
    </xdr:from>
    <xdr:ext cx="534377" cy="259045"/>
    <xdr:sp macro="" textlink="">
      <xdr:nvSpPr>
        <xdr:cNvPr id="879" name="テキスト ボックス 878">
          <a:extLst>
            <a:ext uri="{FF2B5EF4-FFF2-40B4-BE49-F238E27FC236}">
              <a16:creationId xmlns="" xmlns:a16="http://schemas.microsoft.com/office/drawing/2014/main" id="{00000000-0008-0000-0600-00006F030000}"/>
            </a:ext>
          </a:extLst>
        </xdr:cNvPr>
        <xdr:cNvSpPr txBox="1"/>
      </xdr:nvSpPr>
      <xdr:spPr>
        <a:xfrm>
          <a:off x="20167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118946</xdr:rowOff>
    </xdr:from>
    <xdr:to>
      <xdr:col>102</xdr:col>
      <xdr:colOff>114300</xdr:colOff>
      <xdr:row>74</xdr:row>
      <xdr:rowOff>121983</xdr:rowOff>
    </xdr:to>
    <xdr:cxnSp macro="">
      <xdr:nvCxnSpPr>
        <xdr:cNvPr id="880" name="直線コネクタ 879">
          <a:extLst>
            <a:ext uri="{FF2B5EF4-FFF2-40B4-BE49-F238E27FC236}">
              <a16:creationId xmlns="" xmlns:a16="http://schemas.microsoft.com/office/drawing/2014/main" id="{00000000-0008-0000-0600-000070030000}"/>
            </a:ext>
          </a:extLst>
        </xdr:cNvPr>
        <xdr:cNvCxnSpPr/>
      </xdr:nvCxnSpPr>
      <xdr:spPr>
        <a:xfrm>
          <a:off x="18656300" y="12806246"/>
          <a:ext cx="8890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a:extLst>
            <a:ext uri="{FF2B5EF4-FFF2-40B4-BE49-F238E27FC236}">
              <a16:creationId xmlns="" xmlns:a16="http://schemas.microsoft.com/office/drawing/2014/main" id="{00000000-0008-0000-0600-000071030000}"/>
            </a:ext>
          </a:extLst>
        </xdr:cNvPr>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158799</xdr:rowOff>
    </xdr:from>
    <xdr:ext cx="534377" cy="259045"/>
    <xdr:sp macro="" textlink="">
      <xdr:nvSpPr>
        <xdr:cNvPr id="882" name="テキスト ボックス 881">
          <a:extLst>
            <a:ext uri="{FF2B5EF4-FFF2-40B4-BE49-F238E27FC236}">
              <a16:creationId xmlns="" xmlns:a16="http://schemas.microsoft.com/office/drawing/2014/main" id="{00000000-0008-0000-0600-000072030000}"/>
            </a:ext>
          </a:extLst>
        </xdr:cNvPr>
        <xdr:cNvSpPr txBox="1"/>
      </xdr:nvSpPr>
      <xdr:spPr>
        <a:xfrm>
          <a:off x="19278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a:extLst>
            <a:ext uri="{FF2B5EF4-FFF2-40B4-BE49-F238E27FC236}">
              <a16:creationId xmlns="" xmlns:a16="http://schemas.microsoft.com/office/drawing/2014/main" id="{00000000-0008-0000-0600-000073030000}"/>
            </a:ext>
          </a:extLst>
        </xdr:cNvPr>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137442</xdr:rowOff>
    </xdr:from>
    <xdr:ext cx="534377" cy="259045"/>
    <xdr:sp macro="" textlink="">
      <xdr:nvSpPr>
        <xdr:cNvPr id="884" name="テキスト ボックス 883">
          <a:extLst>
            <a:ext uri="{FF2B5EF4-FFF2-40B4-BE49-F238E27FC236}">
              <a16:creationId xmlns="" xmlns:a16="http://schemas.microsoft.com/office/drawing/2014/main" id="{00000000-0008-0000-0600-000074030000}"/>
            </a:ext>
          </a:extLst>
        </xdr:cNvPr>
        <xdr:cNvSpPr txBox="1"/>
      </xdr:nvSpPr>
      <xdr:spPr>
        <a:xfrm>
          <a:off x="18389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a:extLst>
            <a:ext uri="{FF2B5EF4-FFF2-40B4-BE49-F238E27FC236}">
              <a16:creationId xmlns="" xmlns:a16="http://schemas.microsoft.com/office/drawing/2014/main" id="{00000000-0008-0000-0600-00007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a:extLst>
            <a:ext uri="{FF2B5EF4-FFF2-40B4-BE49-F238E27FC236}">
              <a16:creationId xmlns="" xmlns:a16="http://schemas.microsoft.com/office/drawing/2014/main" id="{00000000-0008-0000-0600-00007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a:extLst>
            <a:ext uri="{FF2B5EF4-FFF2-40B4-BE49-F238E27FC236}">
              <a16:creationId xmlns="" xmlns:a16="http://schemas.microsoft.com/office/drawing/2014/main" id="{00000000-0008-0000-0600-00007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a:extLst>
            <a:ext uri="{FF2B5EF4-FFF2-40B4-BE49-F238E27FC236}">
              <a16:creationId xmlns="" xmlns:a16="http://schemas.microsoft.com/office/drawing/2014/main" id="{00000000-0008-0000-0600-00007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a:extLst>
            <a:ext uri="{FF2B5EF4-FFF2-40B4-BE49-F238E27FC236}">
              <a16:creationId xmlns="" xmlns:a16="http://schemas.microsoft.com/office/drawing/2014/main" id="{00000000-0008-0000-0600-00007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98354</xdr:rowOff>
    </xdr:from>
    <xdr:to>
      <xdr:col>116</xdr:col>
      <xdr:colOff>114300</xdr:colOff>
      <xdr:row>77</xdr:row>
      <xdr:rowOff>28504</xdr:rowOff>
    </xdr:to>
    <xdr:sp macro="" textlink="">
      <xdr:nvSpPr>
        <xdr:cNvPr id="890" name="楕円 889">
          <a:extLst>
            <a:ext uri="{FF2B5EF4-FFF2-40B4-BE49-F238E27FC236}">
              <a16:creationId xmlns="" xmlns:a16="http://schemas.microsoft.com/office/drawing/2014/main" id="{00000000-0008-0000-0600-00007A030000}"/>
            </a:ext>
          </a:extLst>
        </xdr:cNvPr>
        <xdr:cNvSpPr/>
      </xdr:nvSpPr>
      <xdr:spPr>
        <a:xfrm>
          <a:off x="22110700" y="131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76781</xdr:rowOff>
    </xdr:from>
    <xdr:ext cx="534377" cy="259045"/>
    <xdr:sp macro="" textlink="">
      <xdr:nvSpPr>
        <xdr:cNvPr id="891" name="繰出金該当値テキスト">
          <a:extLst>
            <a:ext uri="{FF2B5EF4-FFF2-40B4-BE49-F238E27FC236}">
              <a16:creationId xmlns="" xmlns:a16="http://schemas.microsoft.com/office/drawing/2014/main" id="{00000000-0008-0000-0600-00007B030000}"/>
            </a:ext>
          </a:extLst>
        </xdr:cNvPr>
        <xdr:cNvSpPr txBox="1"/>
      </xdr:nvSpPr>
      <xdr:spPr>
        <a:xfrm>
          <a:off x="22212300" y="1310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105947</xdr:rowOff>
    </xdr:from>
    <xdr:to>
      <xdr:col>112</xdr:col>
      <xdr:colOff>38100</xdr:colOff>
      <xdr:row>77</xdr:row>
      <xdr:rowOff>36097</xdr:rowOff>
    </xdr:to>
    <xdr:sp macro="" textlink="">
      <xdr:nvSpPr>
        <xdr:cNvPr id="892" name="楕円 891">
          <a:extLst>
            <a:ext uri="{FF2B5EF4-FFF2-40B4-BE49-F238E27FC236}">
              <a16:creationId xmlns="" xmlns:a16="http://schemas.microsoft.com/office/drawing/2014/main" id="{00000000-0008-0000-0600-00007C030000}"/>
            </a:ext>
          </a:extLst>
        </xdr:cNvPr>
        <xdr:cNvSpPr/>
      </xdr:nvSpPr>
      <xdr:spPr>
        <a:xfrm>
          <a:off x="21272500" y="1313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27224</xdr:rowOff>
    </xdr:from>
    <xdr:ext cx="534377" cy="259045"/>
    <xdr:sp macro="" textlink="">
      <xdr:nvSpPr>
        <xdr:cNvPr id="893" name="テキスト ボックス 892">
          <a:extLst>
            <a:ext uri="{FF2B5EF4-FFF2-40B4-BE49-F238E27FC236}">
              <a16:creationId xmlns="" xmlns:a16="http://schemas.microsoft.com/office/drawing/2014/main" id="{00000000-0008-0000-0600-00007D030000}"/>
            </a:ext>
          </a:extLst>
        </xdr:cNvPr>
        <xdr:cNvSpPr txBox="1"/>
      </xdr:nvSpPr>
      <xdr:spPr>
        <a:xfrm>
          <a:off x="21056111" y="1322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142083</xdr:rowOff>
    </xdr:from>
    <xdr:to>
      <xdr:col>107</xdr:col>
      <xdr:colOff>101600</xdr:colOff>
      <xdr:row>77</xdr:row>
      <xdr:rowOff>72233</xdr:rowOff>
    </xdr:to>
    <xdr:sp macro="" textlink="">
      <xdr:nvSpPr>
        <xdr:cNvPr id="894" name="楕円 893">
          <a:extLst>
            <a:ext uri="{FF2B5EF4-FFF2-40B4-BE49-F238E27FC236}">
              <a16:creationId xmlns="" xmlns:a16="http://schemas.microsoft.com/office/drawing/2014/main" id="{00000000-0008-0000-0600-00007E030000}"/>
            </a:ext>
          </a:extLst>
        </xdr:cNvPr>
        <xdr:cNvSpPr/>
      </xdr:nvSpPr>
      <xdr:spPr>
        <a:xfrm>
          <a:off x="20383500" y="1317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63360</xdr:rowOff>
    </xdr:from>
    <xdr:ext cx="534377" cy="259045"/>
    <xdr:sp macro="" textlink="">
      <xdr:nvSpPr>
        <xdr:cNvPr id="895" name="テキスト ボックス 894">
          <a:extLst>
            <a:ext uri="{FF2B5EF4-FFF2-40B4-BE49-F238E27FC236}">
              <a16:creationId xmlns="" xmlns:a16="http://schemas.microsoft.com/office/drawing/2014/main" id="{00000000-0008-0000-0600-00007F030000}"/>
            </a:ext>
          </a:extLst>
        </xdr:cNvPr>
        <xdr:cNvSpPr txBox="1"/>
      </xdr:nvSpPr>
      <xdr:spPr>
        <a:xfrm>
          <a:off x="20167111" y="1326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71183</xdr:rowOff>
    </xdr:from>
    <xdr:to>
      <xdr:col>102</xdr:col>
      <xdr:colOff>165100</xdr:colOff>
      <xdr:row>75</xdr:row>
      <xdr:rowOff>1333</xdr:rowOff>
    </xdr:to>
    <xdr:sp macro="" textlink="">
      <xdr:nvSpPr>
        <xdr:cNvPr id="896" name="楕円 895">
          <a:extLst>
            <a:ext uri="{FF2B5EF4-FFF2-40B4-BE49-F238E27FC236}">
              <a16:creationId xmlns="" xmlns:a16="http://schemas.microsoft.com/office/drawing/2014/main" id="{00000000-0008-0000-0600-000080030000}"/>
            </a:ext>
          </a:extLst>
        </xdr:cNvPr>
        <xdr:cNvSpPr/>
      </xdr:nvSpPr>
      <xdr:spPr>
        <a:xfrm>
          <a:off x="19494500" y="1275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17860</xdr:rowOff>
    </xdr:from>
    <xdr:ext cx="534377" cy="259045"/>
    <xdr:sp macro="" textlink="">
      <xdr:nvSpPr>
        <xdr:cNvPr id="897" name="テキスト ボックス 896">
          <a:extLst>
            <a:ext uri="{FF2B5EF4-FFF2-40B4-BE49-F238E27FC236}">
              <a16:creationId xmlns="" xmlns:a16="http://schemas.microsoft.com/office/drawing/2014/main" id="{00000000-0008-0000-0600-000081030000}"/>
            </a:ext>
          </a:extLst>
        </xdr:cNvPr>
        <xdr:cNvSpPr txBox="1"/>
      </xdr:nvSpPr>
      <xdr:spPr>
        <a:xfrm>
          <a:off x="19278111" y="1253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68146</xdr:rowOff>
    </xdr:from>
    <xdr:to>
      <xdr:col>98</xdr:col>
      <xdr:colOff>38100</xdr:colOff>
      <xdr:row>74</xdr:row>
      <xdr:rowOff>169746</xdr:rowOff>
    </xdr:to>
    <xdr:sp macro="" textlink="">
      <xdr:nvSpPr>
        <xdr:cNvPr id="898" name="楕円 897">
          <a:extLst>
            <a:ext uri="{FF2B5EF4-FFF2-40B4-BE49-F238E27FC236}">
              <a16:creationId xmlns="" xmlns:a16="http://schemas.microsoft.com/office/drawing/2014/main" id="{00000000-0008-0000-0600-000082030000}"/>
            </a:ext>
          </a:extLst>
        </xdr:cNvPr>
        <xdr:cNvSpPr/>
      </xdr:nvSpPr>
      <xdr:spPr>
        <a:xfrm>
          <a:off x="18605500" y="1275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14823</xdr:rowOff>
    </xdr:from>
    <xdr:ext cx="534377" cy="259045"/>
    <xdr:sp macro="" textlink="">
      <xdr:nvSpPr>
        <xdr:cNvPr id="899" name="テキスト ボックス 898">
          <a:extLst>
            <a:ext uri="{FF2B5EF4-FFF2-40B4-BE49-F238E27FC236}">
              <a16:creationId xmlns="" xmlns:a16="http://schemas.microsoft.com/office/drawing/2014/main" id="{00000000-0008-0000-0600-000083030000}"/>
            </a:ext>
          </a:extLst>
        </xdr:cNvPr>
        <xdr:cNvSpPr txBox="1"/>
      </xdr:nvSpPr>
      <xdr:spPr>
        <a:xfrm>
          <a:off x="18389111" y="1253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a:extLst>
            <a:ext uri="{FF2B5EF4-FFF2-40B4-BE49-F238E27FC236}">
              <a16:creationId xmlns="" xmlns:a16="http://schemas.microsoft.com/office/drawing/2014/main" id="{00000000-0008-0000-0600-00008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a:extLst>
            <a:ext uri="{FF2B5EF4-FFF2-40B4-BE49-F238E27FC236}">
              <a16:creationId xmlns="" xmlns:a16="http://schemas.microsoft.com/office/drawing/2014/main" id="{00000000-0008-0000-0600-00008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a:extLst>
            <a:ext uri="{FF2B5EF4-FFF2-40B4-BE49-F238E27FC236}">
              <a16:creationId xmlns="" xmlns:a16="http://schemas.microsoft.com/office/drawing/2014/main" id="{00000000-0008-0000-0600-00008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a:extLst>
            <a:ext uri="{FF2B5EF4-FFF2-40B4-BE49-F238E27FC236}">
              <a16:creationId xmlns="" xmlns:a16="http://schemas.microsoft.com/office/drawing/2014/main" id="{00000000-0008-0000-0600-00008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a:extLst>
            <a:ext uri="{FF2B5EF4-FFF2-40B4-BE49-F238E27FC236}">
              <a16:creationId xmlns="" xmlns:a16="http://schemas.microsoft.com/office/drawing/2014/main" id="{00000000-0008-0000-0600-00008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a:extLst>
            <a:ext uri="{FF2B5EF4-FFF2-40B4-BE49-F238E27FC236}">
              <a16:creationId xmlns="" xmlns:a16="http://schemas.microsoft.com/office/drawing/2014/main" id="{00000000-0008-0000-0600-00008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a:extLst>
            <a:ext uri="{FF2B5EF4-FFF2-40B4-BE49-F238E27FC236}">
              <a16:creationId xmlns="" xmlns:a16="http://schemas.microsoft.com/office/drawing/2014/main" id="{00000000-0008-0000-0600-00008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a:extLst>
            <a:ext uri="{FF2B5EF4-FFF2-40B4-BE49-F238E27FC236}">
              <a16:creationId xmlns="" xmlns:a16="http://schemas.microsoft.com/office/drawing/2014/main" id="{00000000-0008-0000-0600-00008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a:extLst>
            <a:ext uri="{FF2B5EF4-FFF2-40B4-BE49-F238E27FC236}">
              <a16:creationId xmlns="" xmlns:a16="http://schemas.microsoft.com/office/drawing/2014/main" id="{00000000-0008-0000-0600-00008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a:extLst>
            <a:ext uri="{FF2B5EF4-FFF2-40B4-BE49-F238E27FC236}">
              <a16:creationId xmlns="" xmlns:a16="http://schemas.microsoft.com/office/drawing/2014/main" id="{00000000-0008-0000-0600-00008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a:extLst>
            <a:ext uri="{FF2B5EF4-FFF2-40B4-BE49-F238E27FC236}">
              <a16:creationId xmlns="" xmlns:a16="http://schemas.microsoft.com/office/drawing/2014/main" id="{00000000-0008-0000-0600-00008E030000}"/>
            </a:ext>
          </a:extLst>
        </xdr:cNvPr>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a:extLst>
            <a:ext uri="{FF2B5EF4-FFF2-40B4-BE49-F238E27FC236}">
              <a16:creationId xmlns="" xmlns:a16="http://schemas.microsoft.com/office/drawing/2014/main" id="{00000000-0008-0000-0600-00008F030000}"/>
            </a:ext>
          </a:extLst>
        </xdr:cNvPr>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a:extLst>
            <a:ext uri="{FF2B5EF4-FFF2-40B4-BE49-F238E27FC236}">
              <a16:creationId xmlns="" xmlns:a16="http://schemas.microsoft.com/office/drawing/2014/main" id="{00000000-0008-0000-0600-000090030000}"/>
            </a:ext>
          </a:extLst>
        </xdr:cNvPr>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a:extLst>
            <a:ext uri="{FF2B5EF4-FFF2-40B4-BE49-F238E27FC236}">
              <a16:creationId xmlns="" xmlns:a16="http://schemas.microsoft.com/office/drawing/2014/main" id="{00000000-0008-0000-0600-000091030000}"/>
            </a:ext>
          </a:extLst>
        </xdr:cNvPr>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a:extLst>
            <a:ext uri="{FF2B5EF4-FFF2-40B4-BE49-F238E27FC236}">
              <a16:creationId xmlns="" xmlns:a16="http://schemas.microsoft.com/office/drawing/2014/main" id="{00000000-0008-0000-0600-000092030000}"/>
            </a:ext>
          </a:extLst>
        </xdr:cNvPr>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a:extLst>
            <a:ext uri="{FF2B5EF4-FFF2-40B4-BE49-F238E27FC236}">
              <a16:creationId xmlns="" xmlns:a16="http://schemas.microsoft.com/office/drawing/2014/main" id="{00000000-0008-0000-0600-000093030000}"/>
            </a:ext>
          </a:extLst>
        </xdr:cNvPr>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a:extLst>
            <a:ext uri="{FF2B5EF4-FFF2-40B4-BE49-F238E27FC236}">
              <a16:creationId xmlns="" xmlns:a16="http://schemas.microsoft.com/office/drawing/2014/main" id="{00000000-0008-0000-0600-000094030000}"/>
            </a:ext>
          </a:extLst>
        </xdr:cNvPr>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a:extLst>
            <a:ext uri="{FF2B5EF4-FFF2-40B4-BE49-F238E27FC236}">
              <a16:creationId xmlns="" xmlns:a16="http://schemas.microsoft.com/office/drawing/2014/main" id="{00000000-0008-0000-0600-000095030000}"/>
            </a:ext>
          </a:extLst>
        </xdr:cNvPr>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a:extLst>
            <a:ext uri="{FF2B5EF4-FFF2-40B4-BE49-F238E27FC236}">
              <a16:creationId xmlns="" xmlns:a16="http://schemas.microsoft.com/office/drawing/2014/main" id="{00000000-0008-0000-0600-000096030000}"/>
            </a:ext>
          </a:extLst>
        </xdr:cNvPr>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a:extLst>
            <a:ext uri="{FF2B5EF4-FFF2-40B4-BE49-F238E27FC236}">
              <a16:creationId xmlns="" xmlns:a16="http://schemas.microsoft.com/office/drawing/2014/main" id="{00000000-0008-0000-0600-000097030000}"/>
            </a:ext>
          </a:extLst>
        </xdr:cNvPr>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a:extLst>
            <a:ext uri="{FF2B5EF4-FFF2-40B4-BE49-F238E27FC236}">
              <a16:creationId xmlns="" xmlns:a16="http://schemas.microsoft.com/office/drawing/2014/main" id="{00000000-0008-0000-0600-000098030000}"/>
            </a:ext>
          </a:extLst>
        </xdr:cNvPr>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a:extLst>
            <a:ext uri="{FF2B5EF4-FFF2-40B4-BE49-F238E27FC236}">
              <a16:creationId xmlns="" xmlns:a16="http://schemas.microsoft.com/office/drawing/2014/main" id="{00000000-0008-0000-0600-000099030000}"/>
            </a:ext>
          </a:extLst>
        </xdr:cNvPr>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a:extLst>
            <a:ext uri="{FF2B5EF4-FFF2-40B4-BE49-F238E27FC236}">
              <a16:creationId xmlns="" xmlns:a16="http://schemas.microsoft.com/office/drawing/2014/main" id="{00000000-0008-0000-0600-00009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a:extLst>
            <a:ext uri="{FF2B5EF4-FFF2-40B4-BE49-F238E27FC236}">
              <a16:creationId xmlns="" xmlns:a16="http://schemas.microsoft.com/office/drawing/2014/main" id="{00000000-0008-0000-0600-00009B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a:extLst>
            <a:ext uri="{FF2B5EF4-FFF2-40B4-BE49-F238E27FC236}">
              <a16:creationId xmlns="" xmlns:a16="http://schemas.microsoft.com/office/drawing/2014/main" id="{00000000-0008-0000-0600-00009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a:extLst>
            <a:ext uri="{FF2B5EF4-FFF2-40B4-BE49-F238E27FC236}">
              <a16:creationId xmlns="" xmlns:a16="http://schemas.microsoft.com/office/drawing/2014/main" id="{00000000-0008-0000-0600-00009D030000}"/>
            </a:ext>
          </a:extLst>
        </xdr:cNvPr>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a:extLst>
            <a:ext uri="{FF2B5EF4-FFF2-40B4-BE49-F238E27FC236}">
              <a16:creationId xmlns="" xmlns:a16="http://schemas.microsoft.com/office/drawing/2014/main" id="{00000000-0008-0000-0600-00009E030000}"/>
            </a:ext>
          </a:extLst>
        </xdr:cNvPr>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a:extLst>
            <a:ext uri="{FF2B5EF4-FFF2-40B4-BE49-F238E27FC236}">
              <a16:creationId xmlns="" xmlns:a16="http://schemas.microsoft.com/office/drawing/2014/main" id="{00000000-0008-0000-0600-00009F030000}"/>
            </a:ext>
          </a:extLst>
        </xdr:cNvPr>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a:extLst>
            <a:ext uri="{FF2B5EF4-FFF2-40B4-BE49-F238E27FC236}">
              <a16:creationId xmlns="" xmlns:a16="http://schemas.microsoft.com/office/drawing/2014/main" id="{00000000-0008-0000-0600-0000A0030000}"/>
            </a:ext>
          </a:extLst>
        </xdr:cNvPr>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a:extLst>
            <a:ext uri="{FF2B5EF4-FFF2-40B4-BE49-F238E27FC236}">
              <a16:creationId xmlns="" xmlns:a16="http://schemas.microsoft.com/office/drawing/2014/main" id="{00000000-0008-0000-0600-0000A1030000}"/>
            </a:ext>
          </a:extLst>
        </xdr:cNvPr>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a:extLst>
            <a:ext uri="{FF2B5EF4-FFF2-40B4-BE49-F238E27FC236}">
              <a16:creationId xmlns="" xmlns:a16="http://schemas.microsoft.com/office/drawing/2014/main" id="{00000000-0008-0000-0600-0000A2030000}"/>
            </a:ext>
          </a:extLst>
        </xdr:cNvPr>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a:extLst>
            <a:ext uri="{FF2B5EF4-FFF2-40B4-BE49-F238E27FC236}">
              <a16:creationId xmlns="" xmlns:a16="http://schemas.microsoft.com/office/drawing/2014/main" id="{00000000-0008-0000-0600-0000A3030000}"/>
            </a:ext>
          </a:extLst>
        </xdr:cNvPr>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a:extLst>
            <a:ext uri="{FF2B5EF4-FFF2-40B4-BE49-F238E27FC236}">
              <a16:creationId xmlns="" xmlns:a16="http://schemas.microsoft.com/office/drawing/2014/main" id="{00000000-0008-0000-0600-0000A4030000}"/>
            </a:ext>
          </a:extLst>
        </xdr:cNvPr>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a:extLst>
            <a:ext uri="{FF2B5EF4-FFF2-40B4-BE49-F238E27FC236}">
              <a16:creationId xmlns="" xmlns:a16="http://schemas.microsoft.com/office/drawing/2014/main" id="{00000000-0008-0000-0600-0000A5030000}"/>
            </a:ext>
          </a:extLst>
        </xdr:cNvPr>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a:extLst>
            <a:ext uri="{FF2B5EF4-FFF2-40B4-BE49-F238E27FC236}">
              <a16:creationId xmlns="" xmlns:a16="http://schemas.microsoft.com/office/drawing/2014/main" id="{00000000-0008-0000-0600-0000A6030000}"/>
            </a:ext>
          </a:extLst>
        </xdr:cNvPr>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a:extLst>
            <a:ext uri="{FF2B5EF4-FFF2-40B4-BE49-F238E27FC236}">
              <a16:creationId xmlns="" xmlns:a16="http://schemas.microsoft.com/office/drawing/2014/main" id="{00000000-0008-0000-0600-0000A7030000}"/>
            </a:ext>
          </a:extLst>
        </xdr:cNvPr>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a:extLst>
            <a:ext uri="{FF2B5EF4-FFF2-40B4-BE49-F238E27FC236}">
              <a16:creationId xmlns="" xmlns:a16="http://schemas.microsoft.com/office/drawing/2014/main" id="{00000000-0008-0000-0600-0000A8030000}"/>
            </a:ext>
          </a:extLst>
        </xdr:cNvPr>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a:extLst>
            <a:ext uri="{FF2B5EF4-FFF2-40B4-BE49-F238E27FC236}">
              <a16:creationId xmlns="" xmlns:a16="http://schemas.microsoft.com/office/drawing/2014/main" id="{00000000-0008-0000-0600-0000A9030000}"/>
            </a:ext>
          </a:extLst>
        </xdr:cNvPr>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a:extLst>
            <a:ext uri="{FF2B5EF4-FFF2-40B4-BE49-F238E27FC236}">
              <a16:creationId xmlns="" xmlns:a16="http://schemas.microsoft.com/office/drawing/2014/main" id="{00000000-0008-0000-0600-0000AA030000}"/>
            </a:ext>
          </a:extLst>
        </xdr:cNvPr>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a:extLst>
            <a:ext uri="{FF2B5EF4-FFF2-40B4-BE49-F238E27FC236}">
              <a16:creationId xmlns="" xmlns:a16="http://schemas.microsoft.com/office/drawing/2014/main" id="{00000000-0008-0000-0600-0000AB030000}"/>
            </a:ext>
          </a:extLst>
        </xdr:cNvPr>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a:extLst>
            <a:ext uri="{FF2B5EF4-FFF2-40B4-BE49-F238E27FC236}">
              <a16:creationId xmlns="" xmlns:a16="http://schemas.microsoft.com/office/drawing/2014/main" id="{00000000-0008-0000-0600-0000AC030000}"/>
            </a:ext>
          </a:extLst>
        </xdr:cNvPr>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a:extLst>
            <a:ext uri="{FF2B5EF4-FFF2-40B4-BE49-F238E27FC236}">
              <a16:creationId xmlns="" xmlns:a16="http://schemas.microsoft.com/office/drawing/2014/main" id="{00000000-0008-0000-0600-0000AD030000}"/>
            </a:ext>
          </a:extLst>
        </xdr:cNvPr>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a:extLst>
            <a:ext uri="{FF2B5EF4-FFF2-40B4-BE49-F238E27FC236}">
              <a16:creationId xmlns="" xmlns:a16="http://schemas.microsoft.com/office/drawing/2014/main" id="{00000000-0008-0000-0600-0000AE030000}"/>
            </a:ext>
          </a:extLst>
        </xdr:cNvPr>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a:extLst>
            <a:ext uri="{FF2B5EF4-FFF2-40B4-BE49-F238E27FC236}">
              <a16:creationId xmlns="" xmlns:a16="http://schemas.microsoft.com/office/drawing/2014/main" id="{00000000-0008-0000-0600-0000AF030000}"/>
            </a:ext>
          </a:extLst>
        </xdr:cNvPr>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a:extLst>
            <a:ext uri="{FF2B5EF4-FFF2-40B4-BE49-F238E27FC236}">
              <a16:creationId xmlns="" xmlns:a16="http://schemas.microsoft.com/office/drawing/2014/main" id="{00000000-0008-0000-0600-0000B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a:extLst>
            <a:ext uri="{FF2B5EF4-FFF2-40B4-BE49-F238E27FC236}">
              <a16:creationId xmlns="" xmlns:a16="http://schemas.microsoft.com/office/drawing/2014/main" id="{00000000-0008-0000-0600-0000B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a:extLst>
            <a:ext uri="{FF2B5EF4-FFF2-40B4-BE49-F238E27FC236}">
              <a16:creationId xmlns="" xmlns:a16="http://schemas.microsoft.com/office/drawing/2014/main" id="{00000000-0008-0000-0600-0000B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a:extLst>
            <a:ext uri="{FF2B5EF4-FFF2-40B4-BE49-F238E27FC236}">
              <a16:creationId xmlns="" xmlns:a16="http://schemas.microsoft.com/office/drawing/2014/main" id="{00000000-0008-0000-0600-0000B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a:extLst>
            <a:ext uri="{FF2B5EF4-FFF2-40B4-BE49-F238E27FC236}">
              <a16:creationId xmlns="" xmlns:a16="http://schemas.microsoft.com/office/drawing/2014/main" id="{00000000-0008-0000-0600-0000B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a:extLst>
            <a:ext uri="{FF2B5EF4-FFF2-40B4-BE49-F238E27FC236}">
              <a16:creationId xmlns="" xmlns:a16="http://schemas.microsoft.com/office/drawing/2014/main" id="{00000000-0008-0000-0600-0000B5030000}"/>
            </a:ext>
          </a:extLst>
        </xdr:cNvPr>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a:extLst>
            <a:ext uri="{FF2B5EF4-FFF2-40B4-BE49-F238E27FC236}">
              <a16:creationId xmlns="" xmlns:a16="http://schemas.microsoft.com/office/drawing/2014/main" id="{00000000-0008-0000-0600-0000B6030000}"/>
            </a:ext>
          </a:extLst>
        </xdr:cNvPr>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a:extLst>
            <a:ext uri="{FF2B5EF4-FFF2-40B4-BE49-F238E27FC236}">
              <a16:creationId xmlns="" xmlns:a16="http://schemas.microsoft.com/office/drawing/2014/main" id="{00000000-0008-0000-0600-0000B7030000}"/>
            </a:ext>
          </a:extLst>
        </xdr:cNvPr>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a:extLst>
            <a:ext uri="{FF2B5EF4-FFF2-40B4-BE49-F238E27FC236}">
              <a16:creationId xmlns="" xmlns:a16="http://schemas.microsoft.com/office/drawing/2014/main" id="{00000000-0008-0000-0600-0000B8030000}"/>
            </a:ext>
          </a:extLst>
        </xdr:cNvPr>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a:extLst>
            <a:ext uri="{FF2B5EF4-FFF2-40B4-BE49-F238E27FC236}">
              <a16:creationId xmlns="" xmlns:a16="http://schemas.microsoft.com/office/drawing/2014/main" id="{00000000-0008-0000-0600-0000B9030000}"/>
            </a:ext>
          </a:extLst>
        </xdr:cNvPr>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a:extLst>
            <a:ext uri="{FF2B5EF4-FFF2-40B4-BE49-F238E27FC236}">
              <a16:creationId xmlns="" xmlns:a16="http://schemas.microsoft.com/office/drawing/2014/main" id="{00000000-0008-0000-0600-0000BA030000}"/>
            </a:ext>
          </a:extLst>
        </xdr:cNvPr>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a:extLst>
            <a:ext uri="{FF2B5EF4-FFF2-40B4-BE49-F238E27FC236}">
              <a16:creationId xmlns="" xmlns:a16="http://schemas.microsoft.com/office/drawing/2014/main" id="{00000000-0008-0000-0600-0000BB030000}"/>
            </a:ext>
          </a:extLst>
        </xdr:cNvPr>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a:extLst>
            <a:ext uri="{FF2B5EF4-FFF2-40B4-BE49-F238E27FC236}">
              <a16:creationId xmlns="" xmlns:a16="http://schemas.microsoft.com/office/drawing/2014/main" id="{00000000-0008-0000-0600-0000BC030000}"/>
            </a:ext>
          </a:extLst>
        </xdr:cNvPr>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a:extLst>
            <a:ext uri="{FF2B5EF4-FFF2-40B4-BE49-F238E27FC236}">
              <a16:creationId xmlns="" xmlns:a16="http://schemas.microsoft.com/office/drawing/2014/main" id="{00000000-0008-0000-0600-0000BD030000}"/>
            </a:ext>
          </a:extLst>
        </xdr:cNvPr>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a:extLst>
            <a:ext uri="{FF2B5EF4-FFF2-40B4-BE49-F238E27FC236}">
              <a16:creationId xmlns="" xmlns:a16="http://schemas.microsoft.com/office/drawing/2014/main" id="{00000000-0008-0000-0600-0000BE030000}"/>
            </a:ext>
          </a:extLst>
        </xdr:cNvPr>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a:extLst>
            <a:ext uri="{FF2B5EF4-FFF2-40B4-BE49-F238E27FC236}">
              <a16:creationId xmlns="" xmlns:a16="http://schemas.microsoft.com/office/drawing/2014/main" id="{00000000-0008-0000-0600-0000B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a:extLst>
            <a:ext uri="{FF2B5EF4-FFF2-40B4-BE49-F238E27FC236}">
              <a16:creationId xmlns="" xmlns:a16="http://schemas.microsoft.com/office/drawing/2014/main" id="{00000000-0008-0000-0600-0000C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a:extLst>
            <a:ext uri="{FF2B5EF4-FFF2-40B4-BE49-F238E27FC236}">
              <a16:creationId xmlns="" xmlns:a16="http://schemas.microsoft.com/office/drawing/2014/main" id="{00000000-0008-0000-0600-0000C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歳出決算総額は、住民一人あたり</a:t>
          </a:r>
          <a:r>
            <a:rPr kumimoji="1" lang="en-US" altLang="ja-JP" sz="1100">
              <a:solidFill>
                <a:schemeClr val="dk1"/>
              </a:solidFill>
              <a:effectLst/>
              <a:latin typeface="+mn-lt"/>
              <a:ea typeface="+mn-ea"/>
              <a:cs typeface="+mn-cs"/>
            </a:rPr>
            <a:t>621,630</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2,194</a:t>
          </a:r>
          <a:r>
            <a:rPr kumimoji="1" lang="ja-JP" altLang="en-US" sz="1100">
              <a:solidFill>
                <a:schemeClr val="dk1"/>
              </a:solidFill>
              <a:effectLst/>
              <a:latin typeface="+mn-lt"/>
              <a:ea typeface="+mn-ea"/>
              <a:cs typeface="+mn-cs"/>
            </a:rPr>
            <a:t>円増加した。</a:t>
          </a:r>
          <a:endParaRPr lang="ja-JP" altLang="ja-JP" sz="1400">
            <a:effectLst/>
          </a:endParaRPr>
        </a:p>
        <a:p>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は前年度と比較して一人あたり</a:t>
          </a:r>
          <a:r>
            <a:rPr kumimoji="1" lang="en-US" altLang="ja-JP" sz="1100">
              <a:solidFill>
                <a:schemeClr val="dk1"/>
              </a:solidFill>
              <a:effectLst/>
              <a:latin typeface="+mn-lt"/>
              <a:ea typeface="+mn-ea"/>
              <a:cs typeface="+mn-cs"/>
            </a:rPr>
            <a:t>8,073</a:t>
          </a:r>
          <a:r>
            <a:rPr kumimoji="1" lang="ja-JP" altLang="ja-JP" sz="1100">
              <a:solidFill>
                <a:schemeClr val="dk1"/>
              </a:solidFill>
              <a:effectLst/>
              <a:latin typeface="+mn-lt"/>
              <a:ea typeface="+mn-ea"/>
              <a:cs typeface="+mn-cs"/>
            </a:rPr>
            <a:t>円の増となっており、主な要因は、</a:t>
          </a:r>
          <a:r>
            <a:rPr kumimoji="1" lang="ja-JP" altLang="en-US" sz="1100">
              <a:solidFill>
                <a:schemeClr val="dk1"/>
              </a:solidFill>
              <a:effectLst/>
              <a:latin typeface="+mn-lt"/>
              <a:ea typeface="+mn-ea"/>
              <a:cs typeface="+mn-cs"/>
            </a:rPr>
            <a:t>国際的な原材料価格の上昇に伴う物価・電気代が高騰</a:t>
          </a:r>
          <a:r>
            <a:rPr kumimoji="1" lang="ja-JP" altLang="ja-JP" sz="1100">
              <a:solidFill>
                <a:schemeClr val="dk1"/>
              </a:solidFill>
              <a:effectLst/>
              <a:latin typeface="+mn-lt"/>
              <a:ea typeface="+mn-ea"/>
              <a:cs typeface="+mn-cs"/>
            </a:rPr>
            <a:t>したことによる。</a:t>
          </a:r>
          <a:endParaRPr lang="ja-JP" altLang="ja-JP" sz="1400">
            <a:effectLst/>
          </a:endParaRPr>
        </a:p>
        <a:p>
          <a:r>
            <a:rPr kumimoji="1" lang="ja-JP" altLang="ja-JP" sz="1100">
              <a:solidFill>
                <a:schemeClr val="dk1"/>
              </a:solidFill>
              <a:effectLst/>
              <a:latin typeface="+mn-lt"/>
              <a:ea typeface="+mn-ea"/>
              <a:cs typeface="+mn-cs"/>
            </a:rPr>
            <a:t>また、高齢化率の増加、障がい者自立支援事業所の増加等に伴い扶助費は増加傾向にあるため、各種経費の見直しに努める。</a:t>
          </a:r>
          <a:endParaRPr lang="ja-JP" altLang="ja-JP" sz="1400">
            <a:effectLst/>
          </a:endParaRPr>
        </a:p>
        <a:p>
          <a:r>
            <a:rPr kumimoji="1" lang="ja-JP" altLang="ja-JP" sz="1100">
              <a:solidFill>
                <a:schemeClr val="dk1"/>
              </a:solidFill>
              <a:effectLst/>
              <a:latin typeface="+mn-lt"/>
              <a:ea typeface="+mn-ea"/>
              <a:cs typeface="+mn-cs"/>
            </a:rPr>
            <a:t>投資及び出資金は、下水道事業への繰出金の一部を令和３年度から新たに出資金へ移したため、令和３年度</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発生し</a:t>
          </a:r>
          <a:r>
            <a:rPr kumimoji="1" lang="ja-JP" altLang="en-US" sz="1100">
              <a:solidFill>
                <a:schemeClr val="dk1"/>
              </a:solidFill>
              <a:effectLst/>
              <a:latin typeface="+mn-lt"/>
              <a:ea typeface="+mn-ea"/>
              <a:cs typeface="+mn-cs"/>
            </a:rPr>
            <a:t>令和４年度においても浄化センター改修工事等により増加している</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+3,601</a:t>
          </a:r>
          <a:r>
            <a:rPr kumimoji="1" lang="ja-JP" altLang="ja-JP" sz="1100">
              <a:solidFill>
                <a:schemeClr val="dk1"/>
              </a:solidFill>
              <a:effectLst/>
              <a:latin typeface="+mn-lt"/>
              <a:ea typeface="+mn-ea"/>
              <a:cs typeface="+mn-cs"/>
            </a:rPr>
            <a:t>円）。</a:t>
          </a:r>
          <a:endParaRPr lang="ja-JP" altLang="ja-JP" sz="1400">
            <a:effectLst/>
          </a:endParaRPr>
        </a:p>
        <a:p>
          <a:r>
            <a:rPr kumimoji="1" lang="ja-JP" altLang="en-US" sz="1100">
              <a:solidFill>
                <a:schemeClr val="dk1"/>
              </a:solidFill>
              <a:effectLst/>
              <a:latin typeface="+mn-lt"/>
              <a:ea typeface="+mn-ea"/>
              <a:cs typeface="+mn-cs"/>
            </a:rPr>
            <a:t>普通建設事業費（うち新規整備）は、公共施設整備（るり色ふるさと館）や公営住宅整備（高見団地）が終了し、前年度から</a:t>
          </a:r>
          <a:r>
            <a:rPr kumimoji="1" lang="en-US" altLang="ja-JP" sz="1100">
              <a:solidFill>
                <a:schemeClr val="dk1"/>
              </a:solidFill>
              <a:effectLst/>
              <a:latin typeface="+mn-lt"/>
              <a:ea typeface="+mn-ea"/>
              <a:cs typeface="+mn-cs"/>
            </a:rPr>
            <a:t>12,869</a:t>
          </a:r>
          <a:r>
            <a:rPr kumimoji="1" lang="ja-JP" altLang="en-US" sz="1100">
              <a:solidFill>
                <a:schemeClr val="dk1"/>
              </a:solidFill>
              <a:effectLst/>
              <a:latin typeface="+mn-lt"/>
              <a:ea typeface="+mn-ea"/>
              <a:cs typeface="+mn-cs"/>
            </a:rPr>
            <a:t>円の減となった。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人件費及び維持補修費については、類似団体より低くなっているが、今後とも業務の見直し、経費の適正化に努めていく。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福岡県うきは市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28,213
27,870
117.46
18,351,157
17,538,049
696,868
9,037,952
11,084,526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a:extLst>
            <a:ext uri="{FF2B5EF4-FFF2-40B4-BE49-F238E27FC236}">
              <a16:creationId xmlns="" xmlns:a16="http://schemas.microsoft.com/office/drawing/2014/main" id="{00000000-0008-0000-0700-000039000000}"/>
            </a:ext>
          </a:extLst>
        </xdr:cNvPr>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a:extLst>
            <a:ext uri="{FF2B5EF4-FFF2-40B4-BE49-F238E27FC236}">
              <a16:creationId xmlns="" xmlns:a16="http://schemas.microsoft.com/office/drawing/2014/main" id="{00000000-0008-0000-0700-00003B000000}"/>
            </a:ext>
          </a:extLst>
        </xdr:cNvPr>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136652</xdr:rowOff>
    </xdr:from>
    <xdr:to>
      <xdr:col>24</xdr:col>
      <xdr:colOff>63500</xdr:colOff>
      <xdr:row>36</xdr:row>
      <xdr:rowOff>152464</xdr:rowOff>
    </xdr:to>
    <xdr:cxnSp macro="">
      <xdr:nvCxnSpPr>
        <xdr:cNvPr id="61" name="直線コネクタ 60">
          <a:extLst>
            <a:ext uri="{FF2B5EF4-FFF2-40B4-BE49-F238E27FC236}">
              <a16:creationId xmlns="" xmlns:a16="http://schemas.microsoft.com/office/drawing/2014/main" id="{00000000-0008-0000-0700-00003D000000}"/>
            </a:ext>
          </a:extLst>
        </xdr:cNvPr>
        <xdr:cNvCxnSpPr/>
      </xdr:nvCxnSpPr>
      <xdr:spPr>
        <a:xfrm flipV="1">
          <a:off x="3797300" y="6308852"/>
          <a:ext cx="838200" cy="1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112730</xdr:rowOff>
    </xdr:from>
    <xdr:ext cx="469744" cy="259045"/>
    <xdr:sp macro="" textlink="">
      <xdr:nvSpPr>
        <xdr:cNvPr id="62" name="議会費平均値テキスト">
          <a:extLst>
            <a:ext uri="{FF2B5EF4-FFF2-40B4-BE49-F238E27FC236}">
              <a16:creationId xmlns="" xmlns:a16="http://schemas.microsoft.com/office/drawing/2014/main" id="{00000000-0008-0000-0700-00003E000000}"/>
            </a:ext>
          </a:extLst>
        </xdr:cNvPr>
        <xdr:cNvSpPr txBox="1"/>
      </xdr:nvSpPr>
      <xdr:spPr>
        <a:xfrm>
          <a:off x="4686300" y="5942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a:extLst>
            <a:ext uri="{FF2B5EF4-FFF2-40B4-BE49-F238E27FC236}">
              <a16:creationId xmlns="" xmlns:a16="http://schemas.microsoft.com/office/drawing/2014/main" id="{00000000-0008-0000-0700-00003F000000}"/>
            </a:ext>
          </a:extLst>
        </xdr:cNvPr>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118745</xdr:rowOff>
    </xdr:from>
    <xdr:to>
      <xdr:col>19</xdr:col>
      <xdr:colOff>177800</xdr:colOff>
      <xdr:row>36</xdr:row>
      <xdr:rowOff>152464</xdr:rowOff>
    </xdr:to>
    <xdr:cxnSp macro="">
      <xdr:nvCxnSpPr>
        <xdr:cNvPr id="64" name="直線コネクタ 63">
          <a:extLst>
            <a:ext uri="{FF2B5EF4-FFF2-40B4-BE49-F238E27FC236}">
              <a16:creationId xmlns="" xmlns:a16="http://schemas.microsoft.com/office/drawing/2014/main" id="{00000000-0008-0000-0700-000040000000}"/>
            </a:ext>
          </a:extLst>
        </xdr:cNvPr>
        <xdr:cNvCxnSpPr/>
      </xdr:nvCxnSpPr>
      <xdr:spPr>
        <a:xfrm>
          <a:off x="2908300" y="6290945"/>
          <a:ext cx="8890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a:extLst>
            <a:ext uri="{FF2B5EF4-FFF2-40B4-BE49-F238E27FC236}">
              <a16:creationId xmlns="" xmlns:a16="http://schemas.microsoft.com/office/drawing/2014/main" id="{00000000-0008-0000-0700-000041000000}"/>
            </a:ext>
          </a:extLst>
        </xdr:cNvPr>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47198</xdr:rowOff>
    </xdr:from>
    <xdr:ext cx="469744" cy="259045"/>
    <xdr:sp macro="" textlink="">
      <xdr:nvSpPr>
        <xdr:cNvPr id="66" name="テキスト ボックス 65">
          <a:extLst>
            <a:ext uri="{FF2B5EF4-FFF2-40B4-BE49-F238E27FC236}">
              <a16:creationId xmlns="" xmlns:a16="http://schemas.microsoft.com/office/drawing/2014/main" id="{00000000-0008-0000-0700-000042000000}"/>
            </a:ext>
          </a:extLst>
        </xdr:cNvPr>
        <xdr:cNvSpPr txBox="1"/>
      </xdr:nvSpPr>
      <xdr:spPr>
        <a:xfrm>
          <a:off x="3562428" y="587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96838</xdr:rowOff>
    </xdr:from>
    <xdr:to>
      <xdr:col>15</xdr:col>
      <xdr:colOff>50800</xdr:colOff>
      <xdr:row>36</xdr:row>
      <xdr:rowOff>118745</xdr:rowOff>
    </xdr:to>
    <xdr:cxnSp macro="">
      <xdr:nvCxnSpPr>
        <xdr:cNvPr id="67" name="直線コネクタ 66">
          <a:extLst>
            <a:ext uri="{FF2B5EF4-FFF2-40B4-BE49-F238E27FC236}">
              <a16:creationId xmlns="" xmlns:a16="http://schemas.microsoft.com/office/drawing/2014/main" id="{00000000-0008-0000-0700-000043000000}"/>
            </a:ext>
          </a:extLst>
        </xdr:cNvPr>
        <xdr:cNvCxnSpPr/>
      </xdr:nvCxnSpPr>
      <xdr:spPr>
        <a:xfrm>
          <a:off x="2019300" y="6269038"/>
          <a:ext cx="889000" cy="2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a:extLst>
            <a:ext uri="{FF2B5EF4-FFF2-40B4-BE49-F238E27FC236}">
              <a16:creationId xmlns="" xmlns:a16="http://schemas.microsoft.com/office/drawing/2014/main" id="{00000000-0008-0000-0700-000044000000}"/>
            </a:ext>
          </a:extLst>
        </xdr:cNvPr>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72343</xdr:rowOff>
    </xdr:from>
    <xdr:ext cx="469744" cy="259045"/>
    <xdr:sp macro="" textlink="">
      <xdr:nvSpPr>
        <xdr:cNvPr id="69" name="テキスト ボックス 68">
          <a:extLst>
            <a:ext uri="{FF2B5EF4-FFF2-40B4-BE49-F238E27FC236}">
              <a16:creationId xmlns="" xmlns:a16="http://schemas.microsoft.com/office/drawing/2014/main" id="{00000000-0008-0000-0700-000045000000}"/>
            </a:ext>
          </a:extLst>
        </xdr:cNvPr>
        <xdr:cNvSpPr txBox="1"/>
      </xdr:nvSpPr>
      <xdr:spPr>
        <a:xfrm>
          <a:off x="2673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96838</xdr:rowOff>
    </xdr:from>
    <xdr:to>
      <xdr:col>10</xdr:col>
      <xdr:colOff>114300</xdr:colOff>
      <xdr:row>36</xdr:row>
      <xdr:rowOff>109982</xdr:rowOff>
    </xdr:to>
    <xdr:cxnSp macro="">
      <xdr:nvCxnSpPr>
        <xdr:cNvPr id="70" name="直線コネクタ 69">
          <a:extLst>
            <a:ext uri="{FF2B5EF4-FFF2-40B4-BE49-F238E27FC236}">
              <a16:creationId xmlns="" xmlns:a16="http://schemas.microsoft.com/office/drawing/2014/main" id="{00000000-0008-0000-0700-000046000000}"/>
            </a:ext>
          </a:extLst>
        </xdr:cNvPr>
        <xdr:cNvCxnSpPr/>
      </xdr:nvCxnSpPr>
      <xdr:spPr>
        <a:xfrm flipV="1">
          <a:off x="1130300" y="6269038"/>
          <a:ext cx="8890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a:extLst>
            <a:ext uri="{FF2B5EF4-FFF2-40B4-BE49-F238E27FC236}">
              <a16:creationId xmlns="" xmlns:a16="http://schemas.microsoft.com/office/drawing/2014/main" id="{00000000-0008-0000-0700-000047000000}"/>
            </a:ext>
          </a:extLst>
        </xdr:cNvPr>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32910</xdr:rowOff>
    </xdr:from>
    <xdr:ext cx="469744"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1784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a:extLst>
            <a:ext uri="{FF2B5EF4-FFF2-40B4-BE49-F238E27FC236}">
              <a16:creationId xmlns="" xmlns:a16="http://schemas.microsoft.com/office/drawing/2014/main" id="{00000000-0008-0000-0700-000049000000}"/>
            </a:ext>
          </a:extLst>
        </xdr:cNvPr>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27957</xdr:rowOff>
    </xdr:from>
    <xdr:ext cx="469744"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895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85852</xdr:rowOff>
    </xdr:from>
    <xdr:to>
      <xdr:col>24</xdr:col>
      <xdr:colOff>114300</xdr:colOff>
      <xdr:row>37</xdr:row>
      <xdr:rowOff>16002</xdr:rowOff>
    </xdr:to>
    <xdr:sp macro="" textlink="">
      <xdr:nvSpPr>
        <xdr:cNvPr id="80" name="楕円 79">
          <a:extLst>
            <a:ext uri="{FF2B5EF4-FFF2-40B4-BE49-F238E27FC236}">
              <a16:creationId xmlns="" xmlns:a16="http://schemas.microsoft.com/office/drawing/2014/main" id="{00000000-0008-0000-0700-000050000000}"/>
            </a:ext>
          </a:extLst>
        </xdr:cNvPr>
        <xdr:cNvSpPr/>
      </xdr:nvSpPr>
      <xdr:spPr>
        <a:xfrm>
          <a:off x="4584700" y="62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64279</xdr:rowOff>
    </xdr:from>
    <xdr:ext cx="469744" cy="259045"/>
    <xdr:sp macro="" textlink="">
      <xdr:nvSpPr>
        <xdr:cNvPr id="81" name="議会費該当値テキスト">
          <a:extLst>
            <a:ext uri="{FF2B5EF4-FFF2-40B4-BE49-F238E27FC236}">
              <a16:creationId xmlns="" xmlns:a16="http://schemas.microsoft.com/office/drawing/2014/main" id="{00000000-0008-0000-0700-000051000000}"/>
            </a:ext>
          </a:extLst>
        </xdr:cNvPr>
        <xdr:cNvSpPr txBox="1"/>
      </xdr:nvSpPr>
      <xdr:spPr>
        <a:xfrm>
          <a:off x="4686300" y="6236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101664</xdr:rowOff>
    </xdr:from>
    <xdr:to>
      <xdr:col>20</xdr:col>
      <xdr:colOff>38100</xdr:colOff>
      <xdr:row>37</xdr:row>
      <xdr:rowOff>31814</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3746500" y="627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22941</xdr:rowOff>
    </xdr:from>
    <xdr:ext cx="469744" cy="259045"/>
    <xdr:sp macro="" textlink="">
      <xdr:nvSpPr>
        <xdr:cNvPr id="83" name="テキスト ボックス 82">
          <a:extLst>
            <a:ext uri="{FF2B5EF4-FFF2-40B4-BE49-F238E27FC236}">
              <a16:creationId xmlns="" xmlns:a16="http://schemas.microsoft.com/office/drawing/2014/main" id="{00000000-0008-0000-0700-000053000000}"/>
            </a:ext>
          </a:extLst>
        </xdr:cNvPr>
        <xdr:cNvSpPr txBox="1"/>
      </xdr:nvSpPr>
      <xdr:spPr>
        <a:xfrm>
          <a:off x="3562428" y="6366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67945</xdr:rowOff>
    </xdr:from>
    <xdr:to>
      <xdr:col>15</xdr:col>
      <xdr:colOff>101600</xdr:colOff>
      <xdr:row>36</xdr:row>
      <xdr:rowOff>169545</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2857500" y="624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160672</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2673428" y="63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46038</xdr:rowOff>
    </xdr:from>
    <xdr:to>
      <xdr:col>10</xdr:col>
      <xdr:colOff>165100</xdr:colOff>
      <xdr:row>36</xdr:row>
      <xdr:rowOff>147638</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1968500" y="62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138765</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1784428" y="631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59182</xdr:rowOff>
    </xdr:from>
    <xdr:to>
      <xdr:col>6</xdr:col>
      <xdr:colOff>38100</xdr:colOff>
      <xdr:row>36</xdr:row>
      <xdr:rowOff>160782</xdr:rowOff>
    </xdr:to>
    <xdr:sp macro="" textlink="">
      <xdr:nvSpPr>
        <xdr:cNvPr id="88" name="楕円 87">
          <a:extLst>
            <a:ext uri="{FF2B5EF4-FFF2-40B4-BE49-F238E27FC236}">
              <a16:creationId xmlns="" xmlns:a16="http://schemas.microsoft.com/office/drawing/2014/main" id="{00000000-0008-0000-0700-000058000000}"/>
            </a:ext>
          </a:extLst>
        </xdr:cNvPr>
        <xdr:cNvSpPr/>
      </xdr:nvSpPr>
      <xdr:spPr>
        <a:xfrm>
          <a:off x="1079500" y="623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151909</xdr:rowOff>
    </xdr:from>
    <xdr:ext cx="469744"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895428" y="6324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a:extLst>
            <a:ext uri="{FF2B5EF4-FFF2-40B4-BE49-F238E27FC236}">
              <a16:creationId xmlns="" xmlns:a16="http://schemas.microsoft.com/office/drawing/2014/main" id="{00000000-0008-0000-0700-000074000000}"/>
            </a:ext>
          </a:extLst>
        </xdr:cNvPr>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a:extLst>
            <a:ext uri="{FF2B5EF4-FFF2-40B4-BE49-F238E27FC236}">
              <a16:creationId xmlns="" xmlns:a16="http://schemas.microsoft.com/office/drawing/2014/main" id="{00000000-0008-0000-0700-000075000000}"/>
            </a:ext>
          </a:extLst>
        </xdr:cNvPr>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a:extLst>
            <a:ext uri="{FF2B5EF4-FFF2-40B4-BE49-F238E27FC236}">
              <a16:creationId xmlns="" xmlns:a16="http://schemas.microsoft.com/office/drawing/2014/main" id="{00000000-0008-0000-0700-000076000000}"/>
            </a:ext>
          </a:extLst>
        </xdr:cNvPr>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a:extLst>
            <a:ext uri="{FF2B5EF4-FFF2-40B4-BE49-F238E27FC236}">
              <a16:creationId xmlns="" xmlns:a16="http://schemas.microsoft.com/office/drawing/2014/main" id="{00000000-0008-0000-0700-000077000000}"/>
            </a:ext>
          </a:extLst>
        </xdr:cNvPr>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148944</xdr:rowOff>
    </xdr:from>
    <xdr:to>
      <xdr:col>24</xdr:col>
      <xdr:colOff>63500</xdr:colOff>
      <xdr:row>58</xdr:row>
      <xdr:rowOff>152665</xdr:rowOff>
    </xdr:to>
    <xdr:cxnSp macro="">
      <xdr:nvCxnSpPr>
        <xdr:cNvPr id="120" name="直線コネクタ 119">
          <a:extLst>
            <a:ext uri="{FF2B5EF4-FFF2-40B4-BE49-F238E27FC236}">
              <a16:creationId xmlns="" xmlns:a16="http://schemas.microsoft.com/office/drawing/2014/main" id="{00000000-0008-0000-0700-000078000000}"/>
            </a:ext>
          </a:extLst>
        </xdr:cNvPr>
        <xdr:cNvCxnSpPr/>
      </xdr:nvCxnSpPr>
      <xdr:spPr>
        <a:xfrm>
          <a:off x="3797300" y="10093044"/>
          <a:ext cx="838200" cy="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99248</xdr:rowOff>
    </xdr:from>
    <xdr:ext cx="599010" cy="259045"/>
    <xdr:sp macro="" textlink="">
      <xdr:nvSpPr>
        <xdr:cNvPr id="121" name="総務費平均値テキスト">
          <a:extLst>
            <a:ext uri="{FF2B5EF4-FFF2-40B4-BE49-F238E27FC236}">
              <a16:creationId xmlns="" xmlns:a16="http://schemas.microsoft.com/office/drawing/2014/main" id="{00000000-0008-0000-0700-000079000000}"/>
            </a:ext>
          </a:extLst>
        </xdr:cNvPr>
        <xdr:cNvSpPr txBox="1"/>
      </xdr:nvSpPr>
      <xdr:spPr>
        <a:xfrm>
          <a:off x="4686300" y="9871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a:extLst>
            <a:ext uri="{FF2B5EF4-FFF2-40B4-BE49-F238E27FC236}">
              <a16:creationId xmlns="" xmlns:a16="http://schemas.microsoft.com/office/drawing/2014/main" id="{00000000-0008-0000-0700-00007A000000}"/>
            </a:ext>
          </a:extLst>
        </xdr:cNvPr>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73251</xdr:rowOff>
    </xdr:from>
    <xdr:to>
      <xdr:col>19</xdr:col>
      <xdr:colOff>177800</xdr:colOff>
      <xdr:row>58</xdr:row>
      <xdr:rowOff>148944</xdr:rowOff>
    </xdr:to>
    <xdr:cxnSp macro="">
      <xdr:nvCxnSpPr>
        <xdr:cNvPr id="123" name="直線コネクタ 122">
          <a:extLst>
            <a:ext uri="{FF2B5EF4-FFF2-40B4-BE49-F238E27FC236}">
              <a16:creationId xmlns="" xmlns:a16="http://schemas.microsoft.com/office/drawing/2014/main" id="{00000000-0008-0000-0700-00007B000000}"/>
            </a:ext>
          </a:extLst>
        </xdr:cNvPr>
        <xdr:cNvCxnSpPr/>
      </xdr:nvCxnSpPr>
      <xdr:spPr>
        <a:xfrm>
          <a:off x="2908300" y="10017351"/>
          <a:ext cx="889000" cy="75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a:extLst>
            <a:ext uri="{FF2B5EF4-FFF2-40B4-BE49-F238E27FC236}">
              <a16:creationId xmlns="" xmlns:a16="http://schemas.microsoft.com/office/drawing/2014/main" id="{00000000-0008-0000-0700-00007C000000}"/>
            </a:ext>
          </a:extLst>
        </xdr:cNvPr>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20042</xdr:rowOff>
    </xdr:from>
    <xdr:ext cx="599010" cy="259045"/>
    <xdr:sp macro="" textlink="">
      <xdr:nvSpPr>
        <xdr:cNvPr id="125" name="テキスト ボックス 124">
          <a:extLst>
            <a:ext uri="{FF2B5EF4-FFF2-40B4-BE49-F238E27FC236}">
              <a16:creationId xmlns="" xmlns:a16="http://schemas.microsoft.com/office/drawing/2014/main" id="{00000000-0008-0000-0700-00007D000000}"/>
            </a:ext>
          </a:extLst>
        </xdr:cNvPr>
        <xdr:cNvSpPr txBox="1"/>
      </xdr:nvSpPr>
      <xdr:spPr>
        <a:xfrm>
          <a:off x="3497795" y="979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73251</xdr:rowOff>
    </xdr:from>
    <xdr:to>
      <xdr:col>15</xdr:col>
      <xdr:colOff>50800</xdr:colOff>
      <xdr:row>59</xdr:row>
      <xdr:rowOff>20132</xdr:rowOff>
    </xdr:to>
    <xdr:cxnSp macro="">
      <xdr:nvCxnSpPr>
        <xdr:cNvPr id="126" name="直線コネクタ 125">
          <a:extLst>
            <a:ext uri="{FF2B5EF4-FFF2-40B4-BE49-F238E27FC236}">
              <a16:creationId xmlns="" xmlns:a16="http://schemas.microsoft.com/office/drawing/2014/main" id="{00000000-0008-0000-0700-00007E000000}"/>
            </a:ext>
          </a:extLst>
        </xdr:cNvPr>
        <xdr:cNvCxnSpPr/>
      </xdr:nvCxnSpPr>
      <xdr:spPr>
        <a:xfrm flipV="1">
          <a:off x="2019300" y="10017351"/>
          <a:ext cx="889000" cy="11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a:extLst>
            <a:ext uri="{FF2B5EF4-FFF2-40B4-BE49-F238E27FC236}">
              <a16:creationId xmlns="" xmlns:a16="http://schemas.microsoft.com/office/drawing/2014/main" id="{00000000-0008-0000-0700-00007F000000}"/>
            </a:ext>
          </a:extLst>
        </xdr:cNvPr>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108277</xdr:rowOff>
    </xdr:from>
    <xdr:ext cx="599010" cy="259045"/>
    <xdr:sp macro="" textlink="">
      <xdr:nvSpPr>
        <xdr:cNvPr id="128" name="テキスト ボックス 127">
          <a:extLst>
            <a:ext uri="{FF2B5EF4-FFF2-40B4-BE49-F238E27FC236}">
              <a16:creationId xmlns="" xmlns:a16="http://schemas.microsoft.com/office/drawing/2014/main" id="{00000000-0008-0000-0700-000080000000}"/>
            </a:ext>
          </a:extLst>
        </xdr:cNvPr>
        <xdr:cNvSpPr txBox="1"/>
      </xdr:nvSpPr>
      <xdr:spPr>
        <a:xfrm>
          <a:off x="2608795" y="970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6976</xdr:rowOff>
    </xdr:from>
    <xdr:to>
      <xdr:col>10</xdr:col>
      <xdr:colOff>114300</xdr:colOff>
      <xdr:row>59</xdr:row>
      <xdr:rowOff>20132</xdr:rowOff>
    </xdr:to>
    <xdr:cxnSp macro="">
      <xdr:nvCxnSpPr>
        <xdr:cNvPr id="129" name="直線コネクタ 128">
          <a:extLst>
            <a:ext uri="{FF2B5EF4-FFF2-40B4-BE49-F238E27FC236}">
              <a16:creationId xmlns="" xmlns:a16="http://schemas.microsoft.com/office/drawing/2014/main" id="{00000000-0008-0000-0700-000081000000}"/>
            </a:ext>
          </a:extLst>
        </xdr:cNvPr>
        <xdr:cNvCxnSpPr/>
      </xdr:nvCxnSpPr>
      <xdr:spPr>
        <a:xfrm>
          <a:off x="1130300" y="10122526"/>
          <a:ext cx="889000" cy="1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a:extLst>
            <a:ext uri="{FF2B5EF4-FFF2-40B4-BE49-F238E27FC236}">
              <a16:creationId xmlns="" xmlns:a16="http://schemas.microsoft.com/office/drawing/2014/main" id="{00000000-0008-0000-0700-000082000000}"/>
            </a:ext>
          </a:extLst>
        </xdr:cNvPr>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55610</xdr:rowOff>
    </xdr:from>
    <xdr:ext cx="599010"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1719795" y="982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a:extLst>
            <a:ext uri="{FF2B5EF4-FFF2-40B4-BE49-F238E27FC236}">
              <a16:creationId xmlns="" xmlns:a16="http://schemas.microsoft.com/office/drawing/2014/main" id="{00000000-0008-0000-0700-000084000000}"/>
            </a:ext>
          </a:extLst>
        </xdr:cNvPr>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68957</xdr:rowOff>
    </xdr:from>
    <xdr:ext cx="534377"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863111" y="984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101865</xdr:rowOff>
    </xdr:from>
    <xdr:to>
      <xdr:col>24</xdr:col>
      <xdr:colOff>114300</xdr:colOff>
      <xdr:row>59</xdr:row>
      <xdr:rowOff>32015</xdr:rowOff>
    </xdr:to>
    <xdr:sp macro="" textlink="">
      <xdr:nvSpPr>
        <xdr:cNvPr id="139" name="楕円 138">
          <a:extLst>
            <a:ext uri="{FF2B5EF4-FFF2-40B4-BE49-F238E27FC236}">
              <a16:creationId xmlns="" xmlns:a16="http://schemas.microsoft.com/office/drawing/2014/main" id="{00000000-0008-0000-0700-00008B000000}"/>
            </a:ext>
          </a:extLst>
        </xdr:cNvPr>
        <xdr:cNvSpPr/>
      </xdr:nvSpPr>
      <xdr:spPr>
        <a:xfrm>
          <a:off x="4584700" y="1004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54798</xdr:rowOff>
    </xdr:from>
    <xdr:ext cx="599010" cy="259045"/>
    <xdr:sp macro="" textlink="">
      <xdr:nvSpPr>
        <xdr:cNvPr id="140" name="総務費該当値テキスト">
          <a:extLst>
            <a:ext uri="{FF2B5EF4-FFF2-40B4-BE49-F238E27FC236}">
              <a16:creationId xmlns="" xmlns:a16="http://schemas.microsoft.com/office/drawing/2014/main" id="{00000000-0008-0000-0700-00008C000000}"/>
            </a:ext>
          </a:extLst>
        </xdr:cNvPr>
        <xdr:cNvSpPr txBox="1"/>
      </xdr:nvSpPr>
      <xdr:spPr>
        <a:xfrm>
          <a:off x="4686300" y="9998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98144</xdr:rowOff>
    </xdr:from>
    <xdr:to>
      <xdr:col>20</xdr:col>
      <xdr:colOff>38100</xdr:colOff>
      <xdr:row>59</xdr:row>
      <xdr:rowOff>28294</xdr:rowOff>
    </xdr:to>
    <xdr:sp macro="" textlink="">
      <xdr:nvSpPr>
        <xdr:cNvPr id="141" name="楕円 140">
          <a:extLst>
            <a:ext uri="{FF2B5EF4-FFF2-40B4-BE49-F238E27FC236}">
              <a16:creationId xmlns="" xmlns:a16="http://schemas.microsoft.com/office/drawing/2014/main" id="{00000000-0008-0000-0700-00008D000000}"/>
            </a:ext>
          </a:extLst>
        </xdr:cNvPr>
        <xdr:cNvSpPr/>
      </xdr:nvSpPr>
      <xdr:spPr>
        <a:xfrm>
          <a:off x="3746500" y="100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19421</xdr:rowOff>
    </xdr:from>
    <xdr:ext cx="599010" cy="259045"/>
    <xdr:sp macro="" textlink="">
      <xdr:nvSpPr>
        <xdr:cNvPr id="142" name="テキスト ボックス 141">
          <a:extLst>
            <a:ext uri="{FF2B5EF4-FFF2-40B4-BE49-F238E27FC236}">
              <a16:creationId xmlns="" xmlns:a16="http://schemas.microsoft.com/office/drawing/2014/main" id="{00000000-0008-0000-0700-00008E000000}"/>
            </a:ext>
          </a:extLst>
        </xdr:cNvPr>
        <xdr:cNvSpPr txBox="1"/>
      </xdr:nvSpPr>
      <xdr:spPr>
        <a:xfrm>
          <a:off x="3497795" y="10134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22451</xdr:rowOff>
    </xdr:from>
    <xdr:to>
      <xdr:col>15</xdr:col>
      <xdr:colOff>101600</xdr:colOff>
      <xdr:row>58</xdr:row>
      <xdr:rowOff>124051</xdr:rowOff>
    </xdr:to>
    <xdr:sp macro="" textlink="">
      <xdr:nvSpPr>
        <xdr:cNvPr id="143" name="楕円 142">
          <a:extLst>
            <a:ext uri="{FF2B5EF4-FFF2-40B4-BE49-F238E27FC236}">
              <a16:creationId xmlns="" xmlns:a16="http://schemas.microsoft.com/office/drawing/2014/main" id="{00000000-0008-0000-0700-00008F000000}"/>
            </a:ext>
          </a:extLst>
        </xdr:cNvPr>
        <xdr:cNvSpPr/>
      </xdr:nvSpPr>
      <xdr:spPr>
        <a:xfrm>
          <a:off x="2857500" y="996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115178</xdr:rowOff>
    </xdr:from>
    <xdr:ext cx="599010" cy="259045"/>
    <xdr:sp macro="" textlink="">
      <xdr:nvSpPr>
        <xdr:cNvPr id="144" name="テキスト ボックス 143">
          <a:extLst>
            <a:ext uri="{FF2B5EF4-FFF2-40B4-BE49-F238E27FC236}">
              <a16:creationId xmlns="" xmlns:a16="http://schemas.microsoft.com/office/drawing/2014/main" id="{00000000-0008-0000-0700-000090000000}"/>
            </a:ext>
          </a:extLst>
        </xdr:cNvPr>
        <xdr:cNvSpPr txBox="1"/>
      </xdr:nvSpPr>
      <xdr:spPr>
        <a:xfrm>
          <a:off x="2608795" y="1005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140782</xdr:rowOff>
    </xdr:from>
    <xdr:to>
      <xdr:col>10</xdr:col>
      <xdr:colOff>165100</xdr:colOff>
      <xdr:row>59</xdr:row>
      <xdr:rowOff>70932</xdr:rowOff>
    </xdr:to>
    <xdr:sp macro="" textlink="">
      <xdr:nvSpPr>
        <xdr:cNvPr id="145" name="楕円 144">
          <a:extLst>
            <a:ext uri="{FF2B5EF4-FFF2-40B4-BE49-F238E27FC236}">
              <a16:creationId xmlns="" xmlns:a16="http://schemas.microsoft.com/office/drawing/2014/main" id="{00000000-0008-0000-0700-000091000000}"/>
            </a:ext>
          </a:extLst>
        </xdr:cNvPr>
        <xdr:cNvSpPr/>
      </xdr:nvSpPr>
      <xdr:spPr>
        <a:xfrm>
          <a:off x="1968500" y="1008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62059</xdr:rowOff>
    </xdr:from>
    <xdr:ext cx="534377" cy="259045"/>
    <xdr:sp macro="" textlink="">
      <xdr:nvSpPr>
        <xdr:cNvPr id="146" name="テキスト ボックス 145">
          <a:extLst>
            <a:ext uri="{FF2B5EF4-FFF2-40B4-BE49-F238E27FC236}">
              <a16:creationId xmlns="" xmlns:a16="http://schemas.microsoft.com/office/drawing/2014/main" id="{00000000-0008-0000-0700-000092000000}"/>
            </a:ext>
          </a:extLst>
        </xdr:cNvPr>
        <xdr:cNvSpPr txBox="1"/>
      </xdr:nvSpPr>
      <xdr:spPr>
        <a:xfrm>
          <a:off x="1752111" y="1017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127626</xdr:rowOff>
    </xdr:from>
    <xdr:to>
      <xdr:col>6</xdr:col>
      <xdr:colOff>38100</xdr:colOff>
      <xdr:row>59</xdr:row>
      <xdr:rowOff>57776</xdr:rowOff>
    </xdr:to>
    <xdr:sp macro="" textlink="">
      <xdr:nvSpPr>
        <xdr:cNvPr id="147" name="楕円 146">
          <a:extLst>
            <a:ext uri="{FF2B5EF4-FFF2-40B4-BE49-F238E27FC236}">
              <a16:creationId xmlns="" xmlns:a16="http://schemas.microsoft.com/office/drawing/2014/main" id="{00000000-0008-0000-0700-000093000000}"/>
            </a:ext>
          </a:extLst>
        </xdr:cNvPr>
        <xdr:cNvSpPr/>
      </xdr:nvSpPr>
      <xdr:spPr>
        <a:xfrm>
          <a:off x="1079500" y="1007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48903</xdr:rowOff>
    </xdr:from>
    <xdr:ext cx="534377" cy="259045"/>
    <xdr:sp macro="" textlink="">
      <xdr:nvSpPr>
        <xdr:cNvPr id="148" name="テキスト ボックス 147">
          <a:extLst>
            <a:ext uri="{FF2B5EF4-FFF2-40B4-BE49-F238E27FC236}">
              <a16:creationId xmlns="" xmlns:a16="http://schemas.microsoft.com/office/drawing/2014/main" id="{00000000-0008-0000-0700-000094000000}"/>
            </a:ext>
          </a:extLst>
        </xdr:cNvPr>
        <xdr:cNvSpPr txBox="1"/>
      </xdr:nvSpPr>
      <xdr:spPr>
        <a:xfrm>
          <a:off x="863111" y="1016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a:extLst>
            <a:ext uri="{FF2B5EF4-FFF2-40B4-BE49-F238E27FC236}">
              <a16:creationId xmlns="" xmlns:a16="http://schemas.microsoft.com/office/drawing/2014/main" id="{00000000-0008-0000-0700-0000AB000000}"/>
            </a:ext>
          </a:extLst>
        </xdr:cNvPr>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a:extLst>
            <a:ext uri="{FF2B5EF4-FFF2-40B4-BE49-F238E27FC236}">
              <a16:creationId xmlns="" xmlns:a16="http://schemas.microsoft.com/office/drawing/2014/main" id="{00000000-0008-0000-0700-0000AC000000}"/>
            </a:ext>
          </a:extLst>
        </xdr:cNvPr>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a:extLst>
            <a:ext uri="{FF2B5EF4-FFF2-40B4-BE49-F238E27FC236}">
              <a16:creationId xmlns="" xmlns:a16="http://schemas.microsoft.com/office/drawing/2014/main" id="{00000000-0008-0000-0700-0000AE000000}"/>
            </a:ext>
          </a:extLst>
        </xdr:cNvPr>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105149</xdr:rowOff>
    </xdr:from>
    <xdr:to>
      <xdr:col>24</xdr:col>
      <xdr:colOff>63500</xdr:colOff>
      <xdr:row>75</xdr:row>
      <xdr:rowOff>148743</xdr:rowOff>
    </xdr:to>
    <xdr:cxnSp macro="">
      <xdr:nvCxnSpPr>
        <xdr:cNvPr id="176" name="直線コネクタ 175">
          <a:extLst>
            <a:ext uri="{FF2B5EF4-FFF2-40B4-BE49-F238E27FC236}">
              <a16:creationId xmlns="" xmlns:a16="http://schemas.microsoft.com/office/drawing/2014/main" id="{00000000-0008-0000-0700-0000B0000000}"/>
            </a:ext>
          </a:extLst>
        </xdr:cNvPr>
        <xdr:cNvCxnSpPr/>
      </xdr:nvCxnSpPr>
      <xdr:spPr>
        <a:xfrm>
          <a:off x="3797300" y="12963899"/>
          <a:ext cx="838200" cy="4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88944</xdr:rowOff>
    </xdr:from>
    <xdr:ext cx="599010" cy="259045"/>
    <xdr:sp macro="" textlink="">
      <xdr:nvSpPr>
        <xdr:cNvPr id="177" name="民生費平均値テキスト">
          <a:extLst>
            <a:ext uri="{FF2B5EF4-FFF2-40B4-BE49-F238E27FC236}">
              <a16:creationId xmlns="" xmlns:a16="http://schemas.microsoft.com/office/drawing/2014/main" id="{00000000-0008-0000-0700-0000B1000000}"/>
            </a:ext>
          </a:extLst>
        </xdr:cNvPr>
        <xdr:cNvSpPr txBox="1"/>
      </xdr:nvSpPr>
      <xdr:spPr>
        <a:xfrm>
          <a:off x="4686300" y="12947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a:extLst>
            <a:ext uri="{FF2B5EF4-FFF2-40B4-BE49-F238E27FC236}">
              <a16:creationId xmlns="" xmlns:a16="http://schemas.microsoft.com/office/drawing/2014/main" id="{00000000-0008-0000-0700-0000B2000000}"/>
            </a:ext>
          </a:extLst>
        </xdr:cNvPr>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105149</xdr:rowOff>
    </xdr:from>
    <xdr:to>
      <xdr:col>19</xdr:col>
      <xdr:colOff>177800</xdr:colOff>
      <xdr:row>76</xdr:row>
      <xdr:rowOff>83469</xdr:rowOff>
    </xdr:to>
    <xdr:cxnSp macro="">
      <xdr:nvCxnSpPr>
        <xdr:cNvPr id="179" name="直線コネクタ 178">
          <a:extLst>
            <a:ext uri="{FF2B5EF4-FFF2-40B4-BE49-F238E27FC236}">
              <a16:creationId xmlns="" xmlns:a16="http://schemas.microsoft.com/office/drawing/2014/main" id="{00000000-0008-0000-0700-0000B3000000}"/>
            </a:ext>
          </a:extLst>
        </xdr:cNvPr>
        <xdr:cNvCxnSpPr/>
      </xdr:nvCxnSpPr>
      <xdr:spPr>
        <a:xfrm flipV="1">
          <a:off x="2908300" y="12963899"/>
          <a:ext cx="889000" cy="14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a:extLst>
            <a:ext uri="{FF2B5EF4-FFF2-40B4-BE49-F238E27FC236}">
              <a16:creationId xmlns="" xmlns:a16="http://schemas.microsoft.com/office/drawing/2014/main" id="{00000000-0008-0000-0700-0000B4000000}"/>
            </a:ext>
          </a:extLst>
        </xdr:cNvPr>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162899</xdr:rowOff>
    </xdr:from>
    <xdr:ext cx="599010" cy="259045"/>
    <xdr:sp macro="" textlink="">
      <xdr:nvSpPr>
        <xdr:cNvPr id="181" name="テキスト ボックス 180">
          <a:extLst>
            <a:ext uri="{FF2B5EF4-FFF2-40B4-BE49-F238E27FC236}">
              <a16:creationId xmlns="" xmlns:a16="http://schemas.microsoft.com/office/drawing/2014/main" id="{00000000-0008-0000-0700-0000B5000000}"/>
            </a:ext>
          </a:extLst>
        </xdr:cNvPr>
        <xdr:cNvSpPr txBox="1"/>
      </xdr:nvSpPr>
      <xdr:spPr>
        <a:xfrm>
          <a:off x="3497795" y="130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58333</xdr:rowOff>
    </xdr:from>
    <xdr:to>
      <xdr:col>15</xdr:col>
      <xdr:colOff>50800</xdr:colOff>
      <xdr:row>76</xdr:row>
      <xdr:rowOff>83469</xdr:rowOff>
    </xdr:to>
    <xdr:cxnSp macro="">
      <xdr:nvCxnSpPr>
        <xdr:cNvPr id="182" name="直線コネクタ 181">
          <a:extLst>
            <a:ext uri="{FF2B5EF4-FFF2-40B4-BE49-F238E27FC236}">
              <a16:creationId xmlns="" xmlns:a16="http://schemas.microsoft.com/office/drawing/2014/main" id="{00000000-0008-0000-0700-0000B6000000}"/>
            </a:ext>
          </a:extLst>
        </xdr:cNvPr>
        <xdr:cNvCxnSpPr/>
      </xdr:nvCxnSpPr>
      <xdr:spPr>
        <a:xfrm>
          <a:off x="2019300" y="13088533"/>
          <a:ext cx="889000" cy="2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a:extLst>
            <a:ext uri="{FF2B5EF4-FFF2-40B4-BE49-F238E27FC236}">
              <a16:creationId xmlns="" xmlns:a16="http://schemas.microsoft.com/office/drawing/2014/main" id="{00000000-0008-0000-0700-0000B7000000}"/>
            </a:ext>
          </a:extLst>
        </xdr:cNvPr>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144253</xdr:rowOff>
    </xdr:from>
    <xdr:ext cx="599010" cy="259045"/>
    <xdr:sp macro="" textlink="">
      <xdr:nvSpPr>
        <xdr:cNvPr id="184" name="テキスト ボックス 183">
          <a:extLst>
            <a:ext uri="{FF2B5EF4-FFF2-40B4-BE49-F238E27FC236}">
              <a16:creationId xmlns="" xmlns:a16="http://schemas.microsoft.com/office/drawing/2014/main" id="{00000000-0008-0000-0700-0000B8000000}"/>
            </a:ext>
          </a:extLst>
        </xdr:cNvPr>
        <xdr:cNvSpPr txBox="1"/>
      </xdr:nvSpPr>
      <xdr:spPr>
        <a:xfrm>
          <a:off x="2608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58333</xdr:rowOff>
    </xdr:from>
    <xdr:to>
      <xdr:col>10</xdr:col>
      <xdr:colOff>114300</xdr:colOff>
      <xdr:row>76</xdr:row>
      <xdr:rowOff>136596</xdr:rowOff>
    </xdr:to>
    <xdr:cxnSp macro="">
      <xdr:nvCxnSpPr>
        <xdr:cNvPr id="185" name="直線コネクタ 184">
          <a:extLst>
            <a:ext uri="{FF2B5EF4-FFF2-40B4-BE49-F238E27FC236}">
              <a16:creationId xmlns="" xmlns:a16="http://schemas.microsoft.com/office/drawing/2014/main" id="{00000000-0008-0000-0700-0000B9000000}"/>
            </a:ext>
          </a:extLst>
        </xdr:cNvPr>
        <xdr:cNvCxnSpPr/>
      </xdr:nvCxnSpPr>
      <xdr:spPr>
        <a:xfrm flipV="1">
          <a:off x="1130300" y="13088533"/>
          <a:ext cx="889000" cy="7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a:extLst>
            <a:ext uri="{FF2B5EF4-FFF2-40B4-BE49-F238E27FC236}">
              <a16:creationId xmlns="" xmlns:a16="http://schemas.microsoft.com/office/drawing/2014/main" id="{00000000-0008-0000-0700-0000BA000000}"/>
            </a:ext>
          </a:extLst>
        </xdr:cNvPr>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133525</xdr:rowOff>
    </xdr:from>
    <xdr:ext cx="599010" cy="259045"/>
    <xdr:sp macro="" textlink="">
      <xdr:nvSpPr>
        <xdr:cNvPr id="187" name="テキスト ボックス 186">
          <a:extLst>
            <a:ext uri="{FF2B5EF4-FFF2-40B4-BE49-F238E27FC236}">
              <a16:creationId xmlns="" xmlns:a16="http://schemas.microsoft.com/office/drawing/2014/main" id="{00000000-0008-0000-0700-0000BB000000}"/>
            </a:ext>
          </a:extLst>
        </xdr:cNvPr>
        <xdr:cNvSpPr txBox="1"/>
      </xdr:nvSpPr>
      <xdr:spPr>
        <a:xfrm>
          <a:off x="1719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a:extLst>
            <a:ext uri="{FF2B5EF4-FFF2-40B4-BE49-F238E27FC236}">
              <a16:creationId xmlns="" xmlns:a16="http://schemas.microsoft.com/office/drawing/2014/main" id="{00000000-0008-0000-0700-0000BC000000}"/>
            </a:ext>
          </a:extLst>
        </xdr:cNvPr>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10623</xdr:rowOff>
    </xdr:from>
    <xdr:ext cx="59901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830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97944</xdr:rowOff>
    </xdr:from>
    <xdr:to>
      <xdr:col>24</xdr:col>
      <xdr:colOff>114300</xdr:colOff>
      <xdr:row>76</xdr:row>
      <xdr:rowOff>28094</xdr:rowOff>
    </xdr:to>
    <xdr:sp macro="" textlink="">
      <xdr:nvSpPr>
        <xdr:cNvPr id="195" name="楕円 194">
          <a:extLst>
            <a:ext uri="{FF2B5EF4-FFF2-40B4-BE49-F238E27FC236}">
              <a16:creationId xmlns="" xmlns:a16="http://schemas.microsoft.com/office/drawing/2014/main" id="{00000000-0008-0000-0700-0000C3000000}"/>
            </a:ext>
          </a:extLst>
        </xdr:cNvPr>
        <xdr:cNvSpPr/>
      </xdr:nvSpPr>
      <xdr:spPr>
        <a:xfrm>
          <a:off x="4584700" y="1295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120821</xdr:rowOff>
    </xdr:from>
    <xdr:ext cx="599010" cy="259045"/>
    <xdr:sp macro="" textlink="">
      <xdr:nvSpPr>
        <xdr:cNvPr id="196" name="民生費該当値テキスト">
          <a:extLst>
            <a:ext uri="{FF2B5EF4-FFF2-40B4-BE49-F238E27FC236}">
              <a16:creationId xmlns="" xmlns:a16="http://schemas.microsoft.com/office/drawing/2014/main" id="{00000000-0008-0000-0700-0000C4000000}"/>
            </a:ext>
          </a:extLst>
        </xdr:cNvPr>
        <xdr:cNvSpPr txBox="1"/>
      </xdr:nvSpPr>
      <xdr:spPr>
        <a:xfrm>
          <a:off x="4686300" y="12808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54349</xdr:rowOff>
    </xdr:from>
    <xdr:to>
      <xdr:col>20</xdr:col>
      <xdr:colOff>38100</xdr:colOff>
      <xdr:row>75</xdr:row>
      <xdr:rowOff>155950</xdr:rowOff>
    </xdr:to>
    <xdr:sp macro="" textlink="">
      <xdr:nvSpPr>
        <xdr:cNvPr id="197" name="楕円 196">
          <a:extLst>
            <a:ext uri="{FF2B5EF4-FFF2-40B4-BE49-F238E27FC236}">
              <a16:creationId xmlns="" xmlns:a16="http://schemas.microsoft.com/office/drawing/2014/main" id="{00000000-0008-0000-0700-0000C5000000}"/>
            </a:ext>
          </a:extLst>
        </xdr:cNvPr>
        <xdr:cNvSpPr/>
      </xdr:nvSpPr>
      <xdr:spPr>
        <a:xfrm>
          <a:off x="3746500" y="129130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1026</xdr:rowOff>
    </xdr:from>
    <xdr:ext cx="599010" cy="259045"/>
    <xdr:sp macro="" textlink="">
      <xdr:nvSpPr>
        <xdr:cNvPr id="198" name="テキスト ボックス 197">
          <a:extLst>
            <a:ext uri="{FF2B5EF4-FFF2-40B4-BE49-F238E27FC236}">
              <a16:creationId xmlns="" xmlns:a16="http://schemas.microsoft.com/office/drawing/2014/main" id="{00000000-0008-0000-0700-0000C6000000}"/>
            </a:ext>
          </a:extLst>
        </xdr:cNvPr>
        <xdr:cNvSpPr txBox="1"/>
      </xdr:nvSpPr>
      <xdr:spPr>
        <a:xfrm>
          <a:off x="3497795" y="12688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32669</xdr:rowOff>
    </xdr:from>
    <xdr:to>
      <xdr:col>15</xdr:col>
      <xdr:colOff>101600</xdr:colOff>
      <xdr:row>76</xdr:row>
      <xdr:rowOff>134269</xdr:rowOff>
    </xdr:to>
    <xdr:sp macro="" textlink="">
      <xdr:nvSpPr>
        <xdr:cNvPr id="199" name="楕円 198">
          <a:extLst>
            <a:ext uri="{FF2B5EF4-FFF2-40B4-BE49-F238E27FC236}">
              <a16:creationId xmlns="" xmlns:a16="http://schemas.microsoft.com/office/drawing/2014/main" id="{00000000-0008-0000-0700-0000C7000000}"/>
            </a:ext>
          </a:extLst>
        </xdr:cNvPr>
        <xdr:cNvSpPr/>
      </xdr:nvSpPr>
      <xdr:spPr>
        <a:xfrm>
          <a:off x="2857500" y="1306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125396</xdr:rowOff>
    </xdr:from>
    <xdr:ext cx="59901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2608795" y="13155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7533</xdr:rowOff>
    </xdr:from>
    <xdr:to>
      <xdr:col>10</xdr:col>
      <xdr:colOff>165100</xdr:colOff>
      <xdr:row>76</xdr:row>
      <xdr:rowOff>109133</xdr:rowOff>
    </xdr:to>
    <xdr:sp macro="" textlink="">
      <xdr:nvSpPr>
        <xdr:cNvPr id="201" name="楕円 200">
          <a:extLst>
            <a:ext uri="{FF2B5EF4-FFF2-40B4-BE49-F238E27FC236}">
              <a16:creationId xmlns="" xmlns:a16="http://schemas.microsoft.com/office/drawing/2014/main" id="{00000000-0008-0000-0700-0000C9000000}"/>
            </a:ext>
          </a:extLst>
        </xdr:cNvPr>
        <xdr:cNvSpPr/>
      </xdr:nvSpPr>
      <xdr:spPr>
        <a:xfrm>
          <a:off x="1968500" y="1303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125659</xdr:rowOff>
    </xdr:from>
    <xdr:ext cx="599010" cy="259045"/>
    <xdr:sp macro="" textlink="">
      <xdr:nvSpPr>
        <xdr:cNvPr id="202" name="テキスト ボックス 201">
          <a:extLst>
            <a:ext uri="{FF2B5EF4-FFF2-40B4-BE49-F238E27FC236}">
              <a16:creationId xmlns="" xmlns:a16="http://schemas.microsoft.com/office/drawing/2014/main" id="{00000000-0008-0000-0700-0000CA000000}"/>
            </a:ext>
          </a:extLst>
        </xdr:cNvPr>
        <xdr:cNvSpPr txBox="1"/>
      </xdr:nvSpPr>
      <xdr:spPr>
        <a:xfrm>
          <a:off x="1719795" y="12812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85796</xdr:rowOff>
    </xdr:from>
    <xdr:to>
      <xdr:col>6</xdr:col>
      <xdr:colOff>38100</xdr:colOff>
      <xdr:row>77</xdr:row>
      <xdr:rowOff>15946</xdr:rowOff>
    </xdr:to>
    <xdr:sp macro="" textlink="">
      <xdr:nvSpPr>
        <xdr:cNvPr id="203" name="楕円 202">
          <a:extLst>
            <a:ext uri="{FF2B5EF4-FFF2-40B4-BE49-F238E27FC236}">
              <a16:creationId xmlns="" xmlns:a16="http://schemas.microsoft.com/office/drawing/2014/main" id="{00000000-0008-0000-0700-0000CB000000}"/>
            </a:ext>
          </a:extLst>
        </xdr:cNvPr>
        <xdr:cNvSpPr/>
      </xdr:nvSpPr>
      <xdr:spPr>
        <a:xfrm>
          <a:off x="1079500" y="131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7073</xdr:rowOff>
    </xdr:from>
    <xdr:ext cx="599010" cy="259045"/>
    <xdr:sp macro="" textlink="">
      <xdr:nvSpPr>
        <xdr:cNvPr id="204" name="テキスト ボックス 203">
          <a:extLst>
            <a:ext uri="{FF2B5EF4-FFF2-40B4-BE49-F238E27FC236}">
              <a16:creationId xmlns="" xmlns:a16="http://schemas.microsoft.com/office/drawing/2014/main" id="{00000000-0008-0000-0700-0000CC000000}"/>
            </a:ext>
          </a:extLst>
        </xdr:cNvPr>
        <xdr:cNvSpPr txBox="1"/>
      </xdr:nvSpPr>
      <xdr:spPr>
        <a:xfrm>
          <a:off x="830795" y="13208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a:extLst>
            <a:ext uri="{FF2B5EF4-FFF2-40B4-BE49-F238E27FC236}">
              <a16:creationId xmlns="" xmlns:a16="http://schemas.microsoft.com/office/drawing/2014/main" id="{00000000-0008-0000-0700-0000E6000000}"/>
            </a:ext>
          </a:extLst>
        </xdr:cNvPr>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a:extLst>
            <a:ext uri="{FF2B5EF4-FFF2-40B4-BE49-F238E27FC236}">
              <a16:creationId xmlns="" xmlns:a16="http://schemas.microsoft.com/office/drawing/2014/main" id="{00000000-0008-0000-0700-0000E7000000}"/>
            </a:ext>
          </a:extLst>
        </xdr:cNvPr>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a:extLst>
            <a:ext uri="{FF2B5EF4-FFF2-40B4-BE49-F238E27FC236}">
              <a16:creationId xmlns="" xmlns:a16="http://schemas.microsoft.com/office/drawing/2014/main" id="{00000000-0008-0000-0700-0000E8000000}"/>
            </a:ext>
          </a:extLst>
        </xdr:cNvPr>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a:extLst>
            <a:ext uri="{FF2B5EF4-FFF2-40B4-BE49-F238E27FC236}">
              <a16:creationId xmlns="" xmlns:a16="http://schemas.microsoft.com/office/drawing/2014/main" id="{00000000-0008-0000-0700-0000E9000000}"/>
            </a:ext>
          </a:extLst>
        </xdr:cNvPr>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a:extLst>
            <a:ext uri="{FF2B5EF4-FFF2-40B4-BE49-F238E27FC236}">
              <a16:creationId xmlns="" xmlns:a16="http://schemas.microsoft.com/office/drawing/2014/main" id="{00000000-0008-0000-0700-0000EA000000}"/>
            </a:ext>
          </a:extLst>
        </xdr:cNvPr>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116089</xdr:rowOff>
    </xdr:from>
    <xdr:to>
      <xdr:col>24</xdr:col>
      <xdr:colOff>63500</xdr:colOff>
      <xdr:row>98</xdr:row>
      <xdr:rowOff>122414</xdr:rowOff>
    </xdr:to>
    <xdr:cxnSp macro="">
      <xdr:nvCxnSpPr>
        <xdr:cNvPr id="235" name="直線コネクタ 234">
          <a:extLst>
            <a:ext uri="{FF2B5EF4-FFF2-40B4-BE49-F238E27FC236}">
              <a16:creationId xmlns="" xmlns:a16="http://schemas.microsoft.com/office/drawing/2014/main" id="{00000000-0008-0000-0700-0000EB000000}"/>
            </a:ext>
          </a:extLst>
        </xdr:cNvPr>
        <xdr:cNvCxnSpPr/>
      </xdr:nvCxnSpPr>
      <xdr:spPr>
        <a:xfrm flipV="1">
          <a:off x="3797300" y="16918189"/>
          <a:ext cx="8382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27351</xdr:rowOff>
    </xdr:from>
    <xdr:ext cx="534377" cy="259045"/>
    <xdr:sp macro="" textlink="">
      <xdr:nvSpPr>
        <xdr:cNvPr id="236" name="衛生費平均値テキスト">
          <a:extLst>
            <a:ext uri="{FF2B5EF4-FFF2-40B4-BE49-F238E27FC236}">
              <a16:creationId xmlns="" xmlns:a16="http://schemas.microsoft.com/office/drawing/2014/main" id="{00000000-0008-0000-0700-0000EC000000}"/>
            </a:ext>
          </a:extLst>
        </xdr:cNvPr>
        <xdr:cNvSpPr txBox="1"/>
      </xdr:nvSpPr>
      <xdr:spPr>
        <a:xfrm>
          <a:off x="4686300" y="16658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a:extLst>
            <a:ext uri="{FF2B5EF4-FFF2-40B4-BE49-F238E27FC236}">
              <a16:creationId xmlns="" xmlns:a16="http://schemas.microsoft.com/office/drawing/2014/main" id="{00000000-0008-0000-0700-0000ED000000}"/>
            </a:ext>
          </a:extLst>
        </xdr:cNvPr>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122414</xdr:rowOff>
    </xdr:from>
    <xdr:to>
      <xdr:col>19</xdr:col>
      <xdr:colOff>177800</xdr:colOff>
      <xdr:row>98</xdr:row>
      <xdr:rowOff>163444</xdr:rowOff>
    </xdr:to>
    <xdr:cxnSp macro="">
      <xdr:nvCxnSpPr>
        <xdr:cNvPr id="238" name="直線コネクタ 237">
          <a:extLst>
            <a:ext uri="{FF2B5EF4-FFF2-40B4-BE49-F238E27FC236}">
              <a16:creationId xmlns="" xmlns:a16="http://schemas.microsoft.com/office/drawing/2014/main" id="{00000000-0008-0000-0700-0000EE000000}"/>
            </a:ext>
          </a:extLst>
        </xdr:cNvPr>
        <xdr:cNvCxnSpPr/>
      </xdr:nvCxnSpPr>
      <xdr:spPr>
        <a:xfrm flipV="1">
          <a:off x="2908300" y="16924514"/>
          <a:ext cx="889000" cy="4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a:extLst>
            <a:ext uri="{FF2B5EF4-FFF2-40B4-BE49-F238E27FC236}">
              <a16:creationId xmlns="" xmlns:a16="http://schemas.microsoft.com/office/drawing/2014/main" id="{00000000-0008-0000-0700-0000EF000000}"/>
            </a:ext>
          </a:extLst>
        </xdr:cNvPr>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126818</xdr:rowOff>
    </xdr:from>
    <xdr:ext cx="534377" cy="259045"/>
    <xdr:sp macro="" textlink="">
      <xdr:nvSpPr>
        <xdr:cNvPr id="240" name="テキスト ボックス 239">
          <a:extLst>
            <a:ext uri="{FF2B5EF4-FFF2-40B4-BE49-F238E27FC236}">
              <a16:creationId xmlns="" xmlns:a16="http://schemas.microsoft.com/office/drawing/2014/main" id="{00000000-0008-0000-0700-0000F0000000}"/>
            </a:ext>
          </a:extLst>
        </xdr:cNvPr>
        <xdr:cNvSpPr txBox="1"/>
      </xdr:nvSpPr>
      <xdr:spPr>
        <a:xfrm>
          <a:off x="3530111" y="1658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148749</xdr:rowOff>
    </xdr:from>
    <xdr:to>
      <xdr:col>15</xdr:col>
      <xdr:colOff>50800</xdr:colOff>
      <xdr:row>98</xdr:row>
      <xdr:rowOff>163444</xdr:rowOff>
    </xdr:to>
    <xdr:cxnSp macro="">
      <xdr:nvCxnSpPr>
        <xdr:cNvPr id="241" name="直線コネクタ 240">
          <a:extLst>
            <a:ext uri="{FF2B5EF4-FFF2-40B4-BE49-F238E27FC236}">
              <a16:creationId xmlns="" xmlns:a16="http://schemas.microsoft.com/office/drawing/2014/main" id="{00000000-0008-0000-0700-0000F1000000}"/>
            </a:ext>
          </a:extLst>
        </xdr:cNvPr>
        <xdr:cNvCxnSpPr/>
      </xdr:nvCxnSpPr>
      <xdr:spPr>
        <a:xfrm>
          <a:off x="2019300" y="1695084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a:extLst>
            <a:ext uri="{FF2B5EF4-FFF2-40B4-BE49-F238E27FC236}">
              <a16:creationId xmlns="" xmlns:a16="http://schemas.microsoft.com/office/drawing/2014/main" id="{00000000-0008-0000-0700-0000F2000000}"/>
            </a:ext>
          </a:extLst>
        </xdr:cNvPr>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151488</xdr:rowOff>
    </xdr:from>
    <xdr:ext cx="534377" cy="259045"/>
    <xdr:sp macro="" textlink="">
      <xdr:nvSpPr>
        <xdr:cNvPr id="243" name="テキスト ボックス 242">
          <a:extLst>
            <a:ext uri="{FF2B5EF4-FFF2-40B4-BE49-F238E27FC236}">
              <a16:creationId xmlns="" xmlns:a16="http://schemas.microsoft.com/office/drawing/2014/main" id="{00000000-0008-0000-0700-0000F3000000}"/>
            </a:ext>
          </a:extLst>
        </xdr:cNvPr>
        <xdr:cNvSpPr txBox="1"/>
      </xdr:nvSpPr>
      <xdr:spPr>
        <a:xfrm>
          <a:off x="2641111" y="1661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148749</xdr:rowOff>
    </xdr:from>
    <xdr:to>
      <xdr:col>10</xdr:col>
      <xdr:colOff>114300</xdr:colOff>
      <xdr:row>98</xdr:row>
      <xdr:rowOff>154477</xdr:rowOff>
    </xdr:to>
    <xdr:cxnSp macro="">
      <xdr:nvCxnSpPr>
        <xdr:cNvPr id="244" name="直線コネクタ 243">
          <a:extLst>
            <a:ext uri="{FF2B5EF4-FFF2-40B4-BE49-F238E27FC236}">
              <a16:creationId xmlns="" xmlns:a16="http://schemas.microsoft.com/office/drawing/2014/main" id="{00000000-0008-0000-0700-0000F4000000}"/>
            </a:ext>
          </a:extLst>
        </xdr:cNvPr>
        <xdr:cNvCxnSpPr/>
      </xdr:nvCxnSpPr>
      <xdr:spPr>
        <a:xfrm flipV="1">
          <a:off x="1130300" y="16950849"/>
          <a:ext cx="889000" cy="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a:extLst>
            <a:ext uri="{FF2B5EF4-FFF2-40B4-BE49-F238E27FC236}">
              <a16:creationId xmlns="" xmlns:a16="http://schemas.microsoft.com/office/drawing/2014/main" id="{00000000-0008-0000-0700-0000F5000000}"/>
            </a:ext>
          </a:extLst>
        </xdr:cNvPr>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155951</xdr:rowOff>
    </xdr:from>
    <xdr:ext cx="534377" cy="259045"/>
    <xdr:sp macro="" textlink="">
      <xdr:nvSpPr>
        <xdr:cNvPr id="246" name="テキスト ボックス 245">
          <a:extLst>
            <a:ext uri="{FF2B5EF4-FFF2-40B4-BE49-F238E27FC236}">
              <a16:creationId xmlns="" xmlns:a16="http://schemas.microsoft.com/office/drawing/2014/main" id="{00000000-0008-0000-0700-0000F6000000}"/>
            </a:ext>
          </a:extLst>
        </xdr:cNvPr>
        <xdr:cNvSpPr txBox="1"/>
      </xdr:nvSpPr>
      <xdr:spPr>
        <a:xfrm>
          <a:off x="1752111" y="1661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a:extLst>
            <a:ext uri="{FF2B5EF4-FFF2-40B4-BE49-F238E27FC236}">
              <a16:creationId xmlns="" xmlns:a16="http://schemas.microsoft.com/office/drawing/2014/main" id="{00000000-0008-0000-0700-0000F7000000}"/>
            </a:ext>
          </a:extLst>
        </xdr:cNvPr>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163760</xdr:rowOff>
    </xdr:from>
    <xdr:ext cx="534377" cy="259045"/>
    <xdr:sp macro=""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863111" y="1662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65289</xdr:rowOff>
    </xdr:from>
    <xdr:to>
      <xdr:col>24</xdr:col>
      <xdr:colOff>114300</xdr:colOff>
      <xdr:row>98</xdr:row>
      <xdr:rowOff>166889</xdr:rowOff>
    </xdr:to>
    <xdr:sp macro="" textlink="">
      <xdr:nvSpPr>
        <xdr:cNvPr id="254" name="楕円 253">
          <a:extLst>
            <a:ext uri="{FF2B5EF4-FFF2-40B4-BE49-F238E27FC236}">
              <a16:creationId xmlns="" xmlns:a16="http://schemas.microsoft.com/office/drawing/2014/main" id="{00000000-0008-0000-0700-0000FE000000}"/>
            </a:ext>
          </a:extLst>
        </xdr:cNvPr>
        <xdr:cNvSpPr/>
      </xdr:nvSpPr>
      <xdr:spPr>
        <a:xfrm>
          <a:off x="4584700" y="1686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154352</xdr:rowOff>
    </xdr:from>
    <xdr:ext cx="534377" cy="259045"/>
    <xdr:sp macro="" textlink="">
      <xdr:nvSpPr>
        <xdr:cNvPr id="255" name="衛生費該当値テキスト">
          <a:extLst>
            <a:ext uri="{FF2B5EF4-FFF2-40B4-BE49-F238E27FC236}">
              <a16:creationId xmlns="" xmlns:a16="http://schemas.microsoft.com/office/drawing/2014/main" id="{00000000-0008-0000-0700-0000FF000000}"/>
            </a:ext>
          </a:extLst>
        </xdr:cNvPr>
        <xdr:cNvSpPr txBox="1"/>
      </xdr:nvSpPr>
      <xdr:spPr>
        <a:xfrm>
          <a:off x="4686300" y="1678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71614</xdr:rowOff>
    </xdr:from>
    <xdr:to>
      <xdr:col>20</xdr:col>
      <xdr:colOff>38100</xdr:colOff>
      <xdr:row>99</xdr:row>
      <xdr:rowOff>1764</xdr:rowOff>
    </xdr:to>
    <xdr:sp macro="" textlink="">
      <xdr:nvSpPr>
        <xdr:cNvPr id="256" name="楕円 255">
          <a:extLst>
            <a:ext uri="{FF2B5EF4-FFF2-40B4-BE49-F238E27FC236}">
              <a16:creationId xmlns="" xmlns:a16="http://schemas.microsoft.com/office/drawing/2014/main" id="{00000000-0008-0000-0700-000000010000}"/>
            </a:ext>
          </a:extLst>
        </xdr:cNvPr>
        <xdr:cNvSpPr/>
      </xdr:nvSpPr>
      <xdr:spPr>
        <a:xfrm>
          <a:off x="3746500" y="168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164341</xdr:rowOff>
    </xdr:from>
    <xdr:ext cx="534377" cy="259045"/>
    <xdr:sp macro="" textlink="">
      <xdr:nvSpPr>
        <xdr:cNvPr id="257" name="テキスト ボックス 256">
          <a:extLst>
            <a:ext uri="{FF2B5EF4-FFF2-40B4-BE49-F238E27FC236}">
              <a16:creationId xmlns="" xmlns:a16="http://schemas.microsoft.com/office/drawing/2014/main" id="{00000000-0008-0000-0700-000001010000}"/>
            </a:ext>
          </a:extLst>
        </xdr:cNvPr>
        <xdr:cNvSpPr txBox="1"/>
      </xdr:nvSpPr>
      <xdr:spPr>
        <a:xfrm>
          <a:off x="3530111" y="1696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112644</xdr:rowOff>
    </xdr:from>
    <xdr:to>
      <xdr:col>15</xdr:col>
      <xdr:colOff>101600</xdr:colOff>
      <xdr:row>99</xdr:row>
      <xdr:rowOff>42794</xdr:rowOff>
    </xdr:to>
    <xdr:sp macro="" textlink="">
      <xdr:nvSpPr>
        <xdr:cNvPr id="258" name="楕円 257">
          <a:extLst>
            <a:ext uri="{FF2B5EF4-FFF2-40B4-BE49-F238E27FC236}">
              <a16:creationId xmlns="" xmlns:a16="http://schemas.microsoft.com/office/drawing/2014/main" id="{00000000-0008-0000-0700-000002010000}"/>
            </a:ext>
          </a:extLst>
        </xdr:cNvPr>
        <xdr:cNvSpPr/>
      </xdr:nvSpPr>
      <xdr:spPr>
        <a:xfrm>
          <a:off x="2857500" y="169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33921</xdr:rowOff>
    </xdr:from>
    <xdr:ext cx="534377" cy="259045"/>
    <xdr:sp macro="" textlink="">
      <xdr:nvSpPr>
        <xdr:cNvPr id="259" name="テキスト ボックス 258">
          <a:extLst>
            <a:ext uri="{FF2B5EF4-FFF2-40B4-BE49-F238E27FC236}">
              <a16:creationId xmlns="" xmlns:a16="http://schemas.microsoft.com/office/drawing/2014/main" id="{00000000-0008-0000-0700-000003010000}"/>
            </a:ext>
          </a:extLst>
        </xdr:cNvPr>
        <xdr:cNvSpPr txBox="1"/>
      </xdr:nvSpPr>
      <xdr:spPr>
        <a:xfrm>
          <a:off x="2641111" y="1700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97949</xdr:rowOff>
    </xdr:from>
    <xdr:to>
      <xdr:col>10</xdr:col>
      <xdr:colOff>165100</xdr:colOff>
      <xdr:row>99</xdr:row>
      <xdr:rowOff>28099</xdr:rowOff>
    </xdr:to>
    <xdr:sp macro="" textlink="">
      <xdr:nvSpPr>
        <xdr:cNvPr id="260" name="楕円 259">
          <a:extLst>
            <a:ext uri="{FF2B5EF4-FFF2-40B4-BE49-F238E27FC236}">
              <a16:creationId xmlns="" xmlns:a16="http://schemas.microsoft.com/office/drawing/2014/main" id="{00000000-0008-0000-0700-000004010000}"/>
            </a:ext>
          </a:extLst>
        </xdr:cNvPr>
        <xdr:cNvSpPr/>
      </xdr:nvSpPr>
      <xdr:spPr>
        <a:xfrm>
          <a:off x="1968500" y="1690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19226</xdr:rowOff>
    </xdr:from>
    <xdr:ext cx="534377" cy="259045"/>
    <xdr:sp macro="" textlink="">
      <xdr:nvSpPr>
        <xdr:cNvPr id="261" name="テキスト ボックス 260">
          <a:extLst>
            <a:ext uri="{FF2B5EF4-FFF2-40B4-BE49-F238E27FC236}">
              <a16:creationId xmlns="" xmlns:a16="http://schemas.microsoft.com/office/drawing/2014/main" id="{00000000-0008-0000-0700-000005010000}"/>
            </a:ext>
          </a:extLst>
        </xdr:cNvPr>
        <xdr:cNvSpPr txBox="1"/>
      </xdr:nvSpPr>
      <xdr:spPr>
        <a:xfrm>
          <a:off x="1752111" y="1699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103677</xdr:rowOff>
    </xdr:from>
    <xdr:to>
      <xdr:col>6</xdr:col>
      <xdr:colOff>38100</xdr:colOff>
      <xdr:row>99</xdr:row>
      <xdr:rowOff>33827</xdr:rowOff>
    </xdr:to>
    <xdr:sp macro="" textlink="">
      <xdr:nvSpPr>
        <xdr:cNvPr id="262" name="楕円 261">
          <a:extLst>
            <a:ext uri="{FF2B5EF4-FFF2-40B4-BE49-F238E27FC236}">
              <a16:creationId xmlns="" xmlns:a16="http://schemas.microsoft.com/office/drawing/2014/main" id="{00000000-0008-0000-0700-000006010000}"/>
            </a:ext>
          </a:extLst>
        </xdr:cNvPr>
        <xdr:cNvSpPr/>
      </xdr:nvSpPr>
      <xdr:spPr>
        <a:xfrm>
          <a:off x="1079500" y="1690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24954</xdr:rowOff>
    </xdr:from>
    <xdr:ext cx="534377" cy="259045"/>
    <xdr:sp macro="" textlink="">
      <xdr:nvSpPr>
        <xdr:cNvPr id="263" name="テキスト ボックス 262">
          <a:extLst>
            <a:ext uri="{FF2B5EF4-FFF2-40B4-BE49-F238E27FC236}">
              <a16:creationId xmlns="" xmlns:a16="http://schemas.microsoft.com/office/drawing/2014/main" id="{00000000-0008-0000-0700-000007010000}"/>
            </a:ext>
          </a:extLst>
        </xdr:cNvPr>
        <xdr:cNvSpPr txBox="1"/>
      </xdr:nvSpPr>
      <xdr:spPr>
        <a:xfrm>
          <a:off x="863111" y="1699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a:extLst>
            <a:ext uri="{FF2B5EF4-FFF2-40B4-BE49-F238E27FC236}">
              <a16:creationId xmlns="" xmlns:a16="http://schemas.microsoft.com/office/drawing/2014/main" id="{00000000-0008-0000-0700-000021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a:extLst>
            <a:ext uri="{FF2B5EF4-FFF2-40B4-BE49-F238E27FC236}">
              <a16:creationId xmlns="" xmlns:a16="http://schemas.microsoft.com/office/drawing/2014/main" id="{00000000-0008-0000-0700-000024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a:extLst>
            <a:ext uri="{FF2B5EF4-FFF2-40B4-BE49-F238E27FC236}">
              <a16:creationId xmlns="" xmlns:a16="http://schemas.microsoft.com/office/drawing/2014/main" id="{00000000-0008-0000-0700-000025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160274</xdr:rowOff>
    </xdr:from>
    <xdr:to>
      <xdr:col>55</xdr:col>
      <xdr:colOff>0</xdr:colOff>
      <xdr:row>39</xdr:row>
      <xdr:rowOff>22461</xdr:rowOff>
    </xdr:to>
    <xdr:cxnSp macro="">
      <xdr:nvCxnSpPr>
        <xdr:cNvPr id="294" name="直線コネクタ 293">
          <a:extLst>
            <a:ext uri="{FF2B5EF4-FFF2-40B4-BE49-F238E27FC236}">
              <a16:creationId xmlns="" xmlns:a16="http://schemas.microsoft.com/office/drawing/2014/main" id="{00000000-0008-0000-0700-000026010000}"/>
            </a:ext>
          </a:extLst>
        </xdr:cNvPr>
        <xdr:cNvCxnSpPr/>
      </xdr:nvCxnSpPr>
      <xdr:spPr>
        <a:xfrm flipV="1">
          <a:off x="9639300" y="6675374"/>
          <a:ext cx="838200" cy="3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a:extLst>
            <a:ext uri="{FF2B5EF4-FFF2-40B4-BE49-F238E27FC236}">
              <a16:creationId xmlns="" xmlns:a16="http://schemas.microsoft.com/office/drawing/2014/main" id="{00000000-0008-0000-0700-000027010000}"/>
            </a:ext>
          </a:extLst>
        </xdr:cNvPr>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a:extLst>
            <a:ext uri="{FF2B5EF4-FFF2-40B4-BE49-F238E27FC236}">
              <a16:creationId xmlns="" xmlns:a16="http://schemas.microsoft.com/office/drawing/2014/main" id="{00000000-0008-0000-0700-000028010000}"/>
            </a:ext>
          </a:extLst>
        </xdr:cNvPr>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22461</xdr:rowOff>
    </xdr:from>
    <xdr:to>
      <xdr:col>50</xdr:col>
      <xdr:colOff>114300</xdr:colOff>
      <xdr:row>39</xdr:row>
      <xdr:rowOff>32585</xdr:rowOff>
    </xdr:to>
    <xdr:cxnSp macro="">
      <xdr:nvCxnSpPr>
        <xdr:cNvPr id="297" name="直線コネクタ 296">
          <a:extLst>
            <a:ext uri="{FF2B5EF4-FFF2-40B4-BE49-F238E27FC236}">
              <a16:creationId xmlns="" xmlns:a16="http://schemas.microsoft.com/office/drawing/2014/main" id="{00000000-0008-0000-0700-000029010000}"/>
            </a:ext>
          </a:extLst>
        </xdr:cNvPr>
        <xdr:cNvCxnSpPr/>
      </xdr:nvCxnSpPr>
      <xdr:spPr>
        <a:xfrm flipV="1">
          <a:off x="8750300" y="6709011"/>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a:extLst>
            <a:ext uri="{FF2B5EF4-FFF2-40B4-BE49-F238E27FC236}">
              <a16:creationId xmlns="" xmlns:a16="http://schemas.microsoft.com/office/drawing/2014/main" id="{00000000-0008-0000-0700-00002A010000}"/>
            </a:ext>
          </a:extLst>
        </xdr:cNvPr>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a:extLst>
            <a:ext uri="{FF2B5EF4-FFF2-40B4-BE49-F238E27FC236}">
              <a16:creationId xmlns="" xmlns:a16="http://schemas.microsoft.com/office/drawing/2014/main" id="{00000000-0008-0000-0700-00002B010000}"/>
            </a:ext>
          </a:extLst>
        </xdr:cNvPr>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32585</xdr:rowOff>
    </xdr:from>
    <xdr:to>
      <xdr:col>45</xdr:col>
      <xdr:colOff>177800</xdr:colOff>
      <xdr:row>39</xdr:row>
      <xdr:rowOff>35197</xdr:rowOff>
    </xdr:to>
    <xdr:cxnSp macro="">
      <xdr:nvCxnSpPr>
        <xdr:cNvPr id="300" name="直線コネクタ 299">
          <a:extLst>
            <a:ext uri="{FF2B5EF4-FFF2-40B4-BE49-F238E27FC236}">
              <a16:creationId xmlns="" xmlns:a16="http://schemas.microsoft.com/office/drawing/2014/main" id="{00000000-0008-0000-0700-00002C010000}"/>
            </a:ext>
          </a:extLst>
        </xdr:cNvPr>
        <xdr:cNvCxnSpPr/>
      </xdr:nvCxnSpPr>
      <xdr:spPr>
        <a:xfrm flipV="1">
          <a:off x="7861300" y="6719135"/>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a:extLst>
            <a:ext uri="{FF2B5EF4-FFF2-40B4-BE49-F238E27FC236}">
              <a16:creationId xmlns="" xmlns:a16="http://schemas.microsoft.com/office/drawing/2014/main" id="{00000000-0008-0000-0700-00002D010000}"/>
            </a:ext>
          </a:extLst>
        </xdr:cNvPr>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2" name="テキスト ボックス 301">
          <a:extLst>
            <a:ext uri="{FF2B5EF4-FFF2-40B4-BE49-F238E27FC236}">
              <a16:creationId xmlns="" xmlns:a16="http://schemas.microsoft.com/office/drawing/2014/main" id="{00000000-0008-0000-0700-00002E010000}"/>
            </a:ext>
          </a:extLst>
        </xdr:cNvPr>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169745</xdr:rowOff>
    </xdr:from>
    <xdr:to>
      <xdr:col>41</xdr:col>
      <xdr:colOff>50800</xdr:colOff>
      <xdr:row>39</xdr:row>
      <xdr:rowOff>35197</xdr:rowOff>
    </xdr:to>
    <xdr:cxnSp macro="">
      <xdr:nvCxnSpPr>
        <xdr:cNvPr id="303" name="直線コネクタ 302">
          <a:extLst>
            <a:ext uri="{FF2B5EF4-FFF2-40B4-BE49-F238E27FC236}">
              <a16:creationId xmlns="" xmlns:a16="http://schemas.microsoft.com/office/drawing/2014/main" id="{00000000-0008-0000-0700-00002F010000}"/>
            </a:ext>
          </a:extLst>
        </xdr:cNvPr>
        <xdr:cNvCxnSpPr/>
      </xdr:nvCxnSpPr>
      <xdr:spPr>
        <a:xfrm>
          <a:off x="6972300" y="6684845"/>
          <a:ext cx="889000" cy="3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a:extLst>
            <a:ext uri="{FF2B5EF4-FFF2-40B4-BE49-F238E27FC236}">
              <a16:creationId xmlns="" xmlns:a16="http://schemas.microsoft.com/office/drawing/2014/main" id="{00000000-0008-0000-0700-000030010000}"/>
            </a:ext>
          </a:extLst>
        </xdr:cNvPr>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101218</xdr:rowOff>
    </xdr:from>
    <xdr:ext cx="378565" cy="259045"/>
    <xdr:sp macro="" textlink="">
      <xdr:nvSpPr>
        <xdr:cNvPr id="305" name="テキスト ボックス 304">
          <a:extLst>
            <a:ext uri="{FF2B5EF4-FFF2-40B4-BE49-F238E27FC236}">
              <a16:creationId xmlns="" xmlns:a16="http://schemas.microsoft.com/office/drawing/2014/main" id="{00000000-0008-0000-0700-000031010000}"/>
            </a:ext>
          </a:extLst>
        </xdr:cNvPr>
        <xdr:cNvSpPr txBox="1"/>
      </xdr:nvSpPr>
      <xdr:spPr>
        <a:xfrm>
          <a:off x="7672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a:extLst>
            <a:ext uri="{FF2B5EF4-FFF2-40B4-BE49-F238E27FC236}">
              <a16:creationId xmlns="" xmlns:a16="http://schemas.microsoft.com/office/drawing/2014/main" id="{00000000-0008-0000-0700-000032010000}"/>
            </a:ext>
          </a:extLst>
        </xdr:cNvPr>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103177</xdr:rowOff>
    </xdr:from>
    <xdr:ext cx="378565" cy="259045"/>
    <xdr:sp macro="" textlink="">
      <xdr:nvSpPr>
        <xdr:cNvPr id="307" name="テキスト ボックス 306">
          <a:extLst>
            <a:ext uri="{FF2B5EF4-FFF2-40B4-BE49-F238E27FC236}">
              <a16:creationId xmlns="" xmlns:a16="http://schemas.microsoft.com/office/drawing/2014/main" id="{00000000-0008-0000-0700-000033010000}"/>
            </a:ext>
          </a:extLst>
        </xdr:cNvPr>
        <xdr:cNvSpPr txBox="1"/>
      </xdr:nvSpPr>
      <xdr:spPr>
        <a:xfrm>
          <a:off x="6783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109474</xdr:rowOff>
    </xdr:from>
    <xdr:to>
      <xdr:col>55</xdr:col>
      <xdr:colOff>50800</xdr:colOff>
      <xdr:row>39</xdr:row>
      <xdr:rowOff>39624</xdr:rowOff>
    </xdr:to>
    <xdr:sp macro="" textlink="">
      <xdr:nvSpPr>
        <xdr:cNvPr id="313" name="楕円 312">
          <a:extLst>
            <a:ext uri="{FF2B5EF4-FFF2-40B4-BE49-F238E27FC236}">
              <a16:creationId xmlns="" xmlns:a16="http://schemas.microsoft.com/office/drawing/2014/main" id="{00000000-0008-0000-0700-000039010000}"/>
            </a:ext>
          </a:extLst>
        </xdr:cNvPr>
        <xdr:cNvSpPr/>
      </xdr:nvSpPr>
      <xdr:spPr>
        <a:xfrm>
          <a:off x="10426700" y="662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24401</xdr:rowOff>
    </xdr:from>
    <xdr:ext cx="378565" cy="259045"/>
    <xdr:sp macro="" textlink="">
      <xdr:nvSpPr>
        <xdr:cNvPr id="314" name="労働費該当値テキスト">
          <a:extLst>
            <a:ext uri="{FF2B5EF4-FFF2-40B4-BE49-F238E27FC236}">
              <a16:creationId xmlns="" xmlns:a16="http://schemas.microsoft.com/office/drawing/2014/main" id="{00000000-0008-0000-0700-00003A010000}"/>
            </a:ext>
          </a:extLst>
        </xdr:cNvPr>
        <xdr:cNvSpPr txBox="1"/>
      </xdr:nvSpPr>
      <xdr:spPr>
        <a:xfrm>
          <a:off x="10528300" y="6539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143111</xdr:rowOff>
    </xdr:from>
    <xdr:to>
      <xdr:col>50</xdr:col>
      <xdr:colOff>165100</xdr:colOff>
      <xdr:row>39</xdr:row>
      <xdr:rowOff>73261</xdr:rowOff>
    </xdr:to>
    <xdr:sp macro="" textlink="">
      <xdr:nvSpPr>
        <xdr:cNvPr id="315" name="楕円 314">
          <a:extLst>
            <a:ext uri="{FF2B5EF4-FFF2-40B4-BE49-F238E27FC236}">
              <a16:creationId xmlns="" xmlns:a16="http://schemas.microsoft.com/office/drawing/2014/main" id="{00000000-0008-0000-0700-00003B010000}"/>
            </a:ext>
          </a:extLst>
        </xdr:cNvPr>
        <xdr:cNvSpPr/>
      </xdr:nvSpPr>
      <xdr:spPr>
        <a:xfrm>
          <a:off x="9588500" y="665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64388</xdr:rowOff>
    </xdr:from>
    <xdr:ext cx="378565" cy="259045"/>
    <xdr:sp macro="" textlink="">
      <xdr:nvSpPr>
        <xdr:cNvPr id="316" name="テキスト ボックス 315">
          <a:extLst>
            <a:ext uri="{FF2B5EF4-FFF2-40B4-BE49-F238E27FC236}">
              <a16:creationId xmlns="" xmlns:a16="http://schemas.microsoft.com/office/drawing/2014/main" id="{00000000-0008-0000-0700-00003C010000}"/>
            </a:ext>
          </a:extLst>
        </xdr:cNvPr>
        <xdr:cNvSpPr txBox="1"/>
      </xdr:nvSpPr>
      <xdr:spPr>
        <a:xfrm>
          <a:off x="9450017" y="6750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153235</xdr:rowOff>
    </xdr:from>
    <xdr:to>
      <xdr:col>46</xdr:col>
      <xdr:colOff>38100</xdr:colOff>
      <xdr:row>39</xdr:row>
      <xdr:rowOff>83385</xdr:rowOff>
    </xdr:to>
    <xdr:sp macro="" textlink="">
      <xdr:nvSpPr>
        <xdr:cNvPr id="317" name="楕円 316">
          <a:extLst>
            <a:ext uri="{FF2B5EF4-FFF2-40B4-BE49-F238E27FC236}">
              <a16:creationId xmlns="" xmlns:a16="http://schemas.microsoft.com/office/drawing/2014/main" id="{00000000-0008-0000-0700-00003D010000}"/>
            </a:ext>
          </a:extLst>
        </xdr:cNvPr>
        <xdr:cNvSpPr/>
      </xdr:nvSpPr>
      <xdr:spPr>
        <a:xfrm>
          <a:off x="8699500" y="666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74512</xdr:rowOff>
    </xdr:from>
    <xdr:ext cx="378565" cy="259045"/>
    <xdr:sp macro="" textlink="">
      <xdr:nvSpPr>
        <xdr:cNvPr id="318" name="テキスト ボックス 317">
          <a:extLst>
            <a:ext uri="{FF2B5EF4-FFF2-40B4-BE49-F238E27FC236}">
              <a16:creationId xmlns="" xmlns:a16="http://schemas.microsoft.com/office/drawing/2014/main" id="{00000000-0008-0000-0700-00003E010000}"/>
            </a:ext>
          </a:extLst>
        </xdr:cNvPr>
        <xdr:cNvSpPr txBox="1"/>
      </xdr:nvSpPr>
      <xdr:spPr>
        <a:xfrm>
          <a:off x="8561017" y="6761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155847</xdr:rowOff>
    </xdr:from>
    <xdr:to>
      <xdr:col>41</xdr:col>
      <xdr:colOff>101600</xdr:colOff>
      <xdr:row>39</xdr:row>
      <xdr:rowOff>85997</xdr:rowOff>
    </xdr:to>
    <xdr:sp macro="" textlink="">
      <xdr:nvSpPr>
        <xdr:cNvPr id="319" name="楕円 318">
          <a:extLst>
            <a:ext uri="{FF2B5EF4-FFF2-40B4-BE49-F238E27FC236}">
              <a16:creationId xmlns="" xmlns:a16="http://schemas.microsoft.com/office/drawing/2014/main" id="{00000000-0008-0000-0700-00003F010000}"/>
            </a:ext>
          </a:extLst>
        </xdr:cNvPr>
        <xdr:cNvSpPr/>
      </xdr:nvSpPr>
      <xdr:spPr>
        <a:xfrm>
          <a:off x="7810500" y="667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77124</xdr:rowOff>
    </xdr:from>
    <xdr:ext cx="378565" cy="259045"/>
    <xdr:sp macro="" textlink="">
      <xdr:nvSpPr>
        <xdr:cNvPr id="320" name="テキスト ボックス 319">
          <a:extLst>
            <a:ext uri="{FF2B5EF4-FFF2-40B4-BE49-F238E27FC236}">
              <a16:creationId xmlns="" xmlns:a16="http://schemas.microsoft.com/office/drawing/2014/main" id="{00000000-0008-0000-0700-000040010000}"/>
            </a:ext>
          </a:extLst>
        </xdr:cNvPr>
        <xdr:cNvSpPr txBox="1"/>
      </xdr:nvSpPr>
      <xdr:spPr>
        <a:xfrm>
          <a:off x="7672017" y="6763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118945</xdr:rowOff>
    </xdr:from>
    <xdr:to>
      <xdr:col>36</xdr:col>
      <xdr:colOff>165100</xdr:colOff>
      <xdr:row>39</xdr:row>
      <xdr:rowOff>49095</xdr:rowOff>
    </xdr:to>
    <xdr:sp macro="" textlink="">
      <xdr:nvSpPr>
        <xdr:cNvPr id="321" name="楕円 320">
          <a:extLst>
            <a:ext uri="{FF2B5EF4-FFF2-40B4-BE49-F238E27FC236}">
              <a16:creationId xmlns="" xmlns:a16="http://schemas.microsoft.com/office/drawing/2014/main" id="{00000000-0008-0000-0700-000041010000}"/>
            </a:ext>
          </a:extLst>
        </xdr:cNvPr>
        <xdr:cNvSpPr/>
      </xdr:nvSpPr>
      <xdr:spPr>
        <a:xfrm>
          <a:off x="6921500" y="663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40222</xdr:rowOff>
    </xdr:from>
    <xdr:ext cx="378565" cy="259045"/>
    <xdr:sp macro="" textlink="">
      <xdr:nvSpPr>
        <xdr:cNvPr id="322" name="テキスト ボックス 321">
          <a:extLst>
            <a:ext uri="{FF2B5EF4-FFF2-40B4-BE49-F238E27FC236}">
              <a16:creationId xmlns="" xmlns:a16="http://schemas.microsoft.com/office/drawing/2014/main" id="{00000000-0008-0000-0700-000042010000}"/>
            </a:ext>
          </a:extLst>
        </xdr:cNvPr>
        <xdr:cNvSpPr txBox="1"/>
      </xdr:nvSpPr>
      <xdr:spPr>
        <a:xfrm>
          <a:off x="6783017" y="6726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 xmlns:a16="http://schemas.microsoft.com/office/drawing/2014/main" id="{00000000-0008-0000-07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 xmlns:a16="http://schemas.microsoft.com/office/drawing/2014/main" id="{00000000-0008-0000-07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 xmlns:a16="http://schemas.microsoft.com/office/drawing/2014/main" id="{00000000-0008-0000-07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 xmlns:a16="http://schemas.microsoft.com/office/drawing/2014/main" id="{00000000-0008-0000-07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 xmlns:a16="http://schemas.microsoft.com/office/drawing/2014/main" id="{00000000-0008-0000-07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a:extLst>
            <a:ext uri="{FF2B5EF4-FFF2-40B4-BE49-F238E27FC236}">
              <a16:creationId xmlns="" xmlns:a16="http://schemas.microsoft.com/office/drawing/2014/main" id="{00000000-0008-0000-0700-00005C010000}"/>
            </a:ext>
          </a:extLst>
        </xdr:cNvPr>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a:extLst>
            <a:ext uri="{FF2B5EF4-FFF2-40B4-BE49-F238E27FC236}">
              <a16:creationId xmlns="" xmlns:a16="http://schemas.microsoft.com/office/drawing/2014/main" id="{00000000-0008-0000-0700-00005D010000}"/>
            </a:ext>
          </a:extLst>
        </xdr:cNvPr>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a:extLst>
            <a:ext uri="{FF2B5EF4-FFF2-40B4-BE49-F238E27FC236}">
              <a16:creationId xmlns="" xmlns:a16="http://schemas.microsoft.com/office/drawing/2014/main" id="{00000000-0008-0000-0700-00005E010000}"/>
            </a:ext>
          </a:extLst>
        </xdr:cNvPr>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a:extLst>
            <a:ext uri="{FF2B5EF4-FFF2-40B4-BE49-F238E27FC236}">
              <a16:creationId xmlns="" xmlns:a16="http://schemas.microsoft.com/office/drawing/2014/main" id="{00000000-0008-0000-0700-00005F010000}"/>
            </a:ext>
          </a:extLst>
        </xdr:cNvPr>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a:extLst>
            <a:ext uri="{FF2B5EF4-FFF2-40B4-BE49-F238E27FC236}">
              <a16:creationId xmlns="" xmlns:a16="http://schemas.microsoft.com/office/drawing/2014/main" id="{00000000-0008-0000-0700-000060010000}"/>
            </a:ext>
          </a:extLst>
        </xdr:cNvPr>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99205</xdr:rowOff>
    </xdr:from>
    <xdr:to>
      <xdr:col>55</xdr:col>
      <xdr:colOff>0</xdr:colOff>
      <xdr:row>57</xdr:row>
      <xdr:rowOff>142737</xdr:rowOff>
    </xdr:to>
    <xdr:cxnSp macro="">
      <xdr:nvCxnSpPr>
        <xdr:cNvPr id="353" name="直線コネクタ 352">
          <a:extLst>
            <a:ext uri="{FF2B5EF4-FFF2-40B4-BE49-F238E27FC236}">
              <a16:creationId xmlns="" xmlns:a16="http://schemas.microsoft.com/office/drawing/2014/main" id="{00000000-0008-0000-0700-000061010000}"/>
            </a:ext>
          </a:extLst>
        </xdr:cNvPr>
        <xdr:cNvCxnSpPr/>
      </xdr:nvCxnSpPr>
      <xdr:spPr>
        <a:xfrm>
          <a:off x="9639300" y="9871855"/>
          <a:ext cx="838200" cy="4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163680</xdr:rowOff>
    </xdr:from>
    <xdr:ext cx="534377" cy="259045"/>
    <xdr:sp macro="" textlink="">
      <xdr:nvSpPr>
        <xdr:cNvPr id="354" name="農林水産業費平均値テキスト">
          <a:extLst>
            <a:ext uri="{FF2B5EF4-FFF2-40B4-BE49-F238E27FC236}">
              <a16:creationId xmlns="" xmlns:a16="http://schemas.microsoft.com/office/drawing/2014/main" id="{00000000-0008-0000-0700-000062010000}"/>
            </a:ext>
          </a:extLst>
        </xdr:cNvPr>
        <xdr:cNvSpPr txBox="1"/>
      </xdr:nvSpPr>
      <xdr:spPr>
        <a:xfrm>
          <a:off x="10528300" y="9593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a:extLst>
            <a:ext uri="{FF2B5EF4-FFF2-40B4-BE49-F238E27FC236}">
              <a16:creationId xmlns="" xmlns:a16="http://schemas.microsoft.com/office/drawing/2014/main" id="{00000000-0008-0000-0700-000063010000}"/>
            </a:ext>
          </a:extLst>
        </xdr:cNvPr>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99205</xdr:rowOff>
    </xdr:from>
    <xdr:to>
      <xdr:col>50</xdr:col>
      <xdr:colOff>114300</xdr:colOff>
      <xdr:row>57</xdr:row>
      <xdr:rowOff>141986</xdr:rowOff>
    </xdr:to>
    <xdr:cxnSp macro="">
      <xdr:nvCxnSpPr>
        <xdr:cNvPr id="356" name="直線コネクタ 355">
          <a:extLst>
            <a:ext uri="{FF2B5EF4-FFF2-40B4-BE49-F238E27FC236}">
              <a16:creationId xmlns="" xmlns:a16="http://schemas.microsoft.com/office/drawing/2014/main" id="{00000000-0008-0000-0700-000064010000}"/>
            </a:ext>
          </a:extLst>
        </xdr:cNvPr>
        <xdr:cNvCxnSpPr/>
      </xdr:nvCxnSpPr>
      <xdr:spPr>
        <a:xfrm flipV="1">
          <a:off x="8750300" y="9871855"/>
          <a:ext cx="889000" cy="4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a:extLst>
            <a:ext uri="{FF2B5EF4-FFF2-40B4-BE49-F238E27FC236}">
              <a16:creationId xmlns="" xmlns:a16="http://schemas.microsoft.com/office/drawing/2014/main" id="{00000000-0008-0000-0700-000065010000}"/>
            </a:ext>
          </a:extLst>
        </xdr:cNvPr>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82549</xdr:rowOff>
    </xdr:from>
    <xdr:ext cx="534377" cy="259045"/>
    <xdr:sp macro="" textlink="">
      <xdr:nvSpPr>
        <xdr:cNvPr id="358" name="テキスト ボックス 357">
          <a:extLst>
            <a:ext uri="{FF2B5EF4-FFF2-40B4-BE49-F238E27FC236}">
              <a16:creationId xmlns="" xmlns:a16="http://schemas.microsoft.com/office/drawing/2014/main" id="{00000000-0008-0000-0700-000066010000}"/>
            </a:ext>
          </a:extLst>
        </xdr:cNvPr>
        <xdr:cNvSpPr txBox="1"/>
      </xdr:nvSpPr>
      <xdr:spPr>
        <a:xfrm>
          <a:off x="9372111" y="951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70390</xdr:rowOff>
    </xdr:from>
    <xdr:to>
      <xdr:col>45</xdr:col>
      <xdr:colOff>177800</xdr:colOff>
      <xdr:row>57</xdr:row>
      <xdr:rowOff>141986</xdr:rowOff>
    </xdr:to>
    <xdr:cxnSp macro="">
      <xdr:nvCxnSpPr>
        <xdr:cNvPr id="359" name="直線コネクタ 358">
          <a:extLst>
            <a:ext uri="{FF2B5EF4-FFF2-40B4-BE49-F238E27FC236}">
              <a16:creationId xmlns="" xmlns:a16="http://schemas.microsoft.com/office/drawing/2014/main" id="{00000000-0008-0000-0700-000067010000}"/>
            </a:ext>
          </a:extLst>
        </xdr:cNvPr>
        <xdr:cNvCxnSpPr/>
      </xdr:nvCxnSpPr>
      <xdr:spPr>
        <a:xfrm>
          <a:off x="7861300" y="9843040"/>
          <a:ext cx="889000" cy="7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a:extLst>
            <a:ext uri="{FF2B5EF4-FFF2-40B4-BE49-F238E27FC236}">
              <a16:creationId xmlns="" xmlns:a16="http://schemas.microsoft.com/office/drawing/2014/main" id="{00000000-0008-0000-0700-000068010000}"/>
            </a:ext>
          </a:extLst>
        </xdr:cNvPr>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92291</xdr:rowOff>
    </xdr:from>
    <xdr:ext cx="534377" cy="259045"/>
    <xdr:sp macro="" textlink="">
      <xdr:nvSpPr>
        <xdr:cNvPr id="361" name="テキスト ボックス 360">
          <a:extLst>
            <a:ext uri="{FF2B5EF4-FFF2-40B4-BE49-F238E27FC236}">
              <a16:creationId xmlns="" xmlns:a16="http://schemas.microsoft.com/office/drawing/2014/main" id="{00000000-0008-0000-0700-000069010000}"/>
            </a:ext>
          </a:extLst>
        </xdr:cNvPr>
        <xdr:cNvSpPr txBox="1"/>
      </xdr:nvSpPr>
      <xdr:spPr>
        <a:xfrm>
          <a:off x="8483111" y="952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70390</xdr:rowOff>
    </xdr:from>
    <xdr:to>
      <xdr:col>41</xdr:col>
      <xdr:colOff>50800</xdr:colOff>
      <xdr:row>57</xdr:row>
      <xdr:rowOff>114216</xdr:rowOff>
    </xdr:to>
    <xdr:cxnSp macro="">
      <xdr:nvCxnSpPr>
        <xdr:cNvPr id="362" name="直線コネクタ 361">
          <a:extLst>
            <a:ext uri="{FF2B5EF4-FFF2-40B4-BE49-F238E27FC236}">
              <a16:creationId xmlns="" xmlns:a16="http://schemas.microsoft.com/office/drawing/2014/main" id="{00000000-0008-0000-0700-00006A010000}"/>
            </a:ext>
          </a:extLst>
        </xdr:cNvPr>
        <xdr:cNvCxnSpPr/>
      </xdr:nvCxnSpPr>
      <xdr:spPr>
        <a:xfrm flipV="1">
          <a:off x="6972300" y="9843040"/>
          <a:ext cx="889000" cy="4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a:extLst>
            <a:ext uri="{FF2B5EF4-FFF2-40B4-BE49-F238E27FC236}">
              <a16:creationId xmlns="" xmlns:a16="http://schemas.microsoft.com/office/drawing/2014/main" id="{00000000-0008-0000-0700-00006B010000}"/>
            </a:ext>
          </a:extLst>
        </xdr:cNvPr>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123958</xdr:rowOff>
    </xdr:from>
    <xdr:ext cx="534377" cy="259045"/>
    <xdr:sp macro="" textlink="">
      <xdr:nvSpPr>
        <xdr:cNvPr id="364" name="テキスト ボックス 363">
          <a:extLst>
            <a:ext uri="{FF2B5EF4-FFF2-40B4-BE49-F238E27FC236}">
              <a16:creationId xmlns="" xmlns:a16="http://schemas.microsoft.com/office/drawing/2014/main" id="{00000000-0008-0000-0700-00006C010000}"/>
            </a:ext>
          </a:extLst>
        </xdr:cNvPr>
        <xdr:cNvSpPr txBox="1"/>
      </xdr:nvSpPr>
      <xdr:spPr>
        <a:xfrm>
          <a:off x="7594111" y="955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a:extLst>
            <a:ext uri="{FF2B5EF4-FFF2-40B4-BE49-F238E27FC236}">
              <a16:creationId xmlns="" xmlns:a16="http://schemas.microsoft.com/office/drawing/2014/main" id="{00000000-0008-0000-0700-00006D010000}"/>
            </a:ext>
          </a:extLst>
        </xdr:cNvPr>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115957</xdr:rowOff>
    </xdr:from>
    <xdr:ext cx="534377" cy="259045"/>
    <xdr:sp macro="" textlink="">
      <xdr:nvSpPr>
        <xdr:cNvPr id="366" name="テキスト ボックス 365">
          <a:extLst>
            <a:ext uri="{FF2B5EF4-FFF2-40B4-BE49-F238E27FC236}">
              <a16:creationId xmlns="" xmlns:a16="http://schemas.microsoft.com/office/drawing/2014/main" id="{00000000-0008-0000-0700-00006E010000}"/>
            </a:ext>
          </a:extLst>
        </xdr:cNvPr>
        <xdr:cNvSpPr txBox="1"/>
      </xdr:nvSpPr>
      <xdr:spPr>
        <a:xfrm>
          <a:off x="6705111" y="954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91937</xdr:rowOff>
    </xdr:from>
    <xdr:to>
      <xdr:col>55</xdr:col>
      <xdr:colOff>50800</xdr:colOff>
      <xdr:row>58</xdr:row>
      <xdr:rowOff>22087</xdr:rowOff>
    </xdr:to>
    <xdr:sp macro="" textlink="">
      <xdr:nvSpPr>
        <xdr:cNvPr id="372" name="楕円 371">
          <a:extLst>
            <a:ext uri="{FF2B5EF4-FFF2-40B4-BE49-F238E27FC236}">
              <a16:creationId xmlns="" xmlns:a16="http://schemas.microsoft.com/office/drawing/2014/main" id="{00000000-0008-0000-0700-000074010000}"/>
            </a:ext>
          </a:extLst>
        </xdr:cNvPr>
        <xdr:cNvSpPr/>
      </xdr:nvSpPr>
      <xdr:spPr>
        <a:xfrm>
          <a:off x="10426700" y="986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70364</xdr:rowOff>
    </xdr:from>
    <xdr:ext cx="534377" cy="259045"/>
    <xdr:sp macro="" textlink="">
      <xdr:nvSpPr>
        <xdr:cNvPr id="373" name="農林水産業費該当値テキスト">
          <a:extLst>
            <a:ext uri="{FF2B5EF4-FFF2-40B4-BE49-F238E27FC236}">
              <a16:creationId xmlns="" xmlns:a16="http://schemas.microsoft.com/office/drawing/2014/main" id="{00000000-0008-0000-0700-000075010000}"/>
            </a:ext>
          </a:extLst>
        </xdr:cNvPr>
        <xdr:cNvSpPr txBox="1"/>
      </xdr:nvSpPr>
      <xdr:spPr>
        <a:xfrm>
          <a:off x="10528300" y="984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48405</xdr:rowOff>
    </xdr:from>
    <xdr:to>
      <xdr:col>50</xdr:col>
      <xdr:colOff>165100</xdr:colOff>
      <xdr:row>57</xdr:row>
      <xdr:rowOff>150005</xdr:rowOff>
    </xdr:to>
    <xdr:sp macro="" textlink="">
      <xdr:nvSpPr>
        <xdr:cNvPr id="374" name="楕円 373">
          <a:extLst>
            <a:ext uri="{FF2B5EF4-FFF2-40B4-BE49-F238E27FC236}">
              <a16:creationId xmlns="" xmlns:a16="http://schemas.microsoft.com/office/drawing/2014/main" id="{00000000-0008-0000-0700-000076010000}"/>
            </a:ext>
          </a:extLst>
        </xdr:cNvPr>
        <xdr:cNvSpPr/>
      </xdr:nvSpPr>
      <xdr:spPr>
        <a:xfrm>
          <a:off x="9588500" y="982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141132</xdr:rowOff>
    </xdr:from>
    <xdr:ext cx="534377" cy="259045"/>
    <xdr:sp macro="" textlink="">
      <xdr:nvSpPr>
        <xdr:cNvPr id="375" name="テキスト ボックス 374">
          <a:extLst>
            <a:ext uri="{FF2B5EF4-FFF2-40B4-BE49-F238E27FC236}">
              <a16:creationId xmlns="" xmlns:a16="http://schemas.microsoft.com/office/drawing/2014/main" id="{00000000-0008-0000-0700-000077010000}"/>
            </a:ext>
          </a:extLst>
        </xdr:cNvPr>
        <xdr:cNvSpPr txBox="1"/>
      </xdr:nvSpPr>
      <xdr:spPr>
        <a:xfrm>
          <a:off x="9372111" y="991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91186</xdr:rowOff>
    </xdr:from>
    <xdr:to>
      <xdr:col>46</xdr:col>
      <xdr:colOff>38100</xdr:colOff>
      <xdr:row>58</xdr:row>
      <xdr:rowOff>21336</xdr:rowOff>
    </xdr:to>
    <xdr:sp macro="" textlink="">
      <xdr:nvSpPr>
        <xdr:cNvPr id="376" name="楕円 375">
          <a:extLst>
            <a:ext uri="{FF2B5EF4-FFF2-40B4-BE49-F238E27FC236}">
              <a16:creationId xmlns="" xmlns:a16="http://schemas.microsoft.com/office/drawing/2014/main" id="{00000000-0008-0000-0700-000078010000}"/>
            </a:ext>
          </a:extLst>
        </xdr:cNvPr>
        <xdr:cNvSpPr/>
      </xdr:nvSpPr>
      <xdr:spPr>
        <a:xfrm>
          <a:off x="8699500" y="986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12463</xdr:rowOff>
    </xdr:from>
    <xdr:ext cx="534377" cy="259045"/>
    <xdr:sp macro="" textlink="">
      <xdr:nvSpPr>
        <xdr:cNvPr id="377" name="テキスト ボックス 376">
          <a:extLst>
            <a:ext uri="{FF2B5EF4-FFF2-40B4-BE49-F238E27FC236}">
              <a16:creationId xmlns="" xmlns:a16="http://schemas.microsoft.com/office/drawing/2014/main" id="{00000000-0008-0000-0700-000079010000}"/>
            </a:ext>
          </a:extLst>
        </xdr:cNvPr>
        <xdr:cNvSpPr txBox="1"/>
      </xdr:nvSpPr>
      <xdr:spPr>
        <a:xfrm>
          <a:off x="8483111" y="995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19590</xdr:rowOff>
    </xdr:from>
    <xdr:to>
      <xdr:col>41</xdr:col>
      <xdr:colOff>101600</xdr:colOff>
      <xdr:row>57</xdr:row>
      <xdr:rowOff>121190</xdr:rowOff>
    </xdr:to>
    <xdr:sp macro="" textlink="">
      <xdr:nvSpPr>
        <xdr:cNvPr id="378" name="楕円 377">
          <a:extLst>
            <a:ext uri="{FF2B5EF4-FFF2-40B4-BE49-F238E27FC236}">
              <a16:creationId xmlns="" xmlns:a16="http://schemas.microsoft.com/office/drawing/2014/main" id="{00000000-0008-0000-0700-00007A010000}"/>
            </a:ext>
          </a:extLst>
        </xdr:cNvPr>
        <xdr:cNvSpPr/>
      </xdr:nvSpPr>
      <xdr:spPr>
        <a:xfrm>
          <a:off x="7810500" y="97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112317</xdr:rowOff>
    </xdr:from>
    <xdr:ext cx="534377" cy="259045"/>
    <xdr:sp macro="" textlink="">
      <xdr:nvSpPr>
        <xdr:cNvPr id="379" name="テキスト ボックス 378">
          <a:extLst>
            <a:ext uri="{FF2B5EF4-FFF2-40B4-BE49-F238E27FC236}">
              <a16:creationId xmlns="" xmlns:a16="http://schemas.microsoft.com/office/drawing/2014/main" id="{00000000-0008-0000-0700-00007B010000}"/>
            </a:ext>
          </a:extLst>
        </xdr:cNvPr>
        <xdr:cNvSpPr txBox="1"/>
      </xdr:nvSpPr>
      <xdr:spPr>
        <a:xfrm>
          <a:off x="7594111" y="988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63416</xdr:rowOff>
    </xdr:from>
    <xdr:to>
      <xdr:col>36</xdr:col>
      <xdr:colOff>165100</xdr:colOff>
      <xdr:row>57</xdr:row>
      <xdr:rowOff>165016</xdr:rowOff>
    </xdr:to>
    <xdr:sp macro="" textlink="">
      <xdr:nvSpPr>
        <xdr:cNvPr id="380" name="楕円 379">
          <a:extLst>
            <a:ext uri="{FF2B5EF4-FFF2-40B4-BE49-F238E27FC236}">
              <a16:creationId xmlns="" xmlns:a16="http://schemas.microsoft.com/office/drawing/2014/main" id="{00000000-0008-0000-0700-00007C010000}"/>
            </a:ext>
          </a:extLst>
        </xdr:cNvPr>
        <xdr:cNvSpPr/>
      </xdr:nvSpPr>
      <xdr:spPr>
        <a:xfrm>
          <a:off x="6921500" y="983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156143</xdr:rowOff>
    </xdr:from>
    <xdr:ext cx="534377" cy="259045"/>
    <xdr:sp macro="" textlink="">
      <xdr:nvSpPr>
        <xdr:cNvPr id="381" name="テキスト ボックス 380">
          <a:extLst>
            <a:ext uri="{FF2B5EF4-FFF2-40B4-BE49-F238E27FC236}">
              <a16:creationId xmlns="" xmlns:a16="http://schemas.microsoft.com/office/drawing/2014/main" id="{00000000-0008-0000-0700-00007D010000}"/>
            </a:ext>
          </a:extLst>
        </xdr:cNvPr>
        <xdr:cNvSpPr txBox="1"/>
      </xdr:nvSpPr>
      <xdr:spPr>
        <a:xfrm>
          <a:off x="6705111" y="992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a:extLst>
            <a:ext uri="{FF2B5EF4-FFF2-40B4-BE49-F238E27FC236}">
              <a16:creationId xmlns="" xmlns:a16="http://schemas.microsoft.com/office/drawing/2014/main" id="{00000000-0008-0000-0700-00008B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a:extLst>
            <a:ext uri="{FF2B5EF4-FFF2-40B4-BE49-F238E27FC236}">
              <a16:creationId xmlns="" xmlns:a16="http://schemas.microsoft.com/office/drawing/2014/main" id="{00000000-0008-0000-0700-00008D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a:extLst>
            <a:ext uri="{FF2B5EF4-FFF2-40B4-BE49-F238E27FC236}">
              <a16:creationId xmlns="" xmlns:a16="http://schemas.microsoft.com/office/drawing/2014/main" id="{00000000-0008-0000-0700-00008F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a:extLst>
            <a:ext uri="{FF2B5EF4-FFF2-40B4-BE49-F238E27FC236}">
              <a16:creationId xmlns="" xmlns:a16="http://schemas.microsoft.com/office/drawing/2014/main" id="{00000000-0008-0000-0700-000093010000}"/>
            </a:ext>
          </a:extLst>
        </xdr:cNvPr>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a:extLst>
            <a:ext uri="{FF2B5EF4-FFF2-40B4-BE49-F238E27FC236}">
              <a16:creationId xmlns="" xmlns:a16="http://schemas.microsoft.com/office/drawing/2014/main" id="{00000000-0008-0000-0700-000094010000}"/>
            </a:ext>
          </a:extLst>
        </xdr:cNvPr>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a:extLst>
            <a:ext uri="{FF2B5EF4-FFF2-40B4-BE49-F238E27FC236}">
              <a16:creationId xmlns="" xmlns:a16="http://schemas.microsoft.com/office/drawing/2014/main" id="{00000000-0008-0000-0700-000095010000}"/>
            </a:ext>
          </a:extLst>
        </xdr:cNvPr>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a:extLst>
            <a:ext uri="{FF2B5EF4-FFF2-40B4-BE49-F238E27FC236}">
              <a16:creationId xmlns="" xmlns:a16="http://schemas.microsoft.com/office/drawing/2014/main" id="{00000000-0008-0000-0700-000096010000}"/>
            </a:ext>
          </a:extLst>
        </xdr:cNvPr>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a:extLst>
            <a:ext uri="{FF2B5EF4-FFF2-40B4-BE49-F238E27FC236}">
              <a16:creationId xmlns="" xmlns:a16="http://schemas.microsoft.com/office/drawing/2014/main" id="{00000000-0008-0000-0700-000097010000}"/>
            </a:ext>
          </a:extLst>
        </xdr:cNvPr>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27403</xdr:rowOff>
    </xdr:from>
    <xdr:to>
      <xdr:col>55</xdr:col>
      <xdr:colOff>0</xdr:colOff>
      <xdr:row>78</xdr:row>
      <xdr:rowOff>38545</xdr:rowOff>
    </xdr:to>
    <xdr:cxnSp macro="">
      <xdr:nvCxnSpPr>
        <xdr:cNvPr id="408" name="直線コネクタ 407">
          <a:extLst>
            <a:ext uri="{FF2B5EF4-FFF2-40B4-BE49-F238E27FC236}">
              <a16:creationId xmlns="" xmlns:a16="http://schemas.microsoft.com/office/drawing/2014/main" id="{00000000-0008-0000-0700-000098010000}"/>
            </a:ext>
          </a:extLst>
        </xdr:cNvPr>
        <xdr:cNvCxnSpPr/>
      </xdr:nvCxnSpPr>
      <xdr:spPr>
        <a:xfrm>
          <a:off x="9639300" y="13400503"/>
          <a:ext cx="838200" cy="1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146214</xdr:rowOff>
    </xdr:from>
    <xdr:ext cx="534377" cy="259045"/>
    <xdr:sp macro="" textlink="">
      <xdr:nvSpPr>
        <xdr:cNvPr id="409" name="商工費平均値テキスト">
          <a:extLst>
            <a:ext uri="{FF2B5EF4-FFF2-40B4-BE49-F238E27FC236}">
              <a16:creationId xmlns="" xmlns:a16="http://schemas.microsoft.com/office/drawing/2014/main" id="{00000000-0008-0000-0700-000099010000}"/>
            </a:ext>
          </a:extLst>
        </xdr:cNvPr>
        <xdr:cNvSpPr txBox="1"/>
      </xdr:nvSpPr>
      <xdr:spPr>
        <a:xfrm>
          <a:off x="10528300" y="13176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a:extLst>
            <a:ext uri="{FF2B5EF4-FFF2-40B4-BE49-F238E27FC236}">
              <a16:creationId xmlns="" xmlns:a16="http://schemas.microsoft.com/office/drawing/2014/main" id="{00000000-0008-0000-0700-00009A010000}"/>
            </a:ext>
          </a:extLst>
        </xdr:cNvPr>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17331</xdr:rowOff>
    </xdr:from>
    <xdr:to>
      <xdr:col>50</xdr:col>
      <xdr:colOff>114300</xdr:colOff>
      <xdr:row>78</xdr:row>
      <xdr:rowOff>27403</xdr:rowOff>
    </xdr:to>
    <xdr:cxnSp macro="">
      <xdr:nvCxnSpPr>
        <xdr:cNvPr id="411" name="直線コネクタ 410">
          <a:extLst>
            <a:ext uri="{FF2B5EF4-FFF2-40B4-BE49-F238E27FC236}">
              <a16:creationId xmlns="" xmlns:a16="http://schemas.microsoft.com/office/drawing/2014/main" id="{00000000-0008-0000-0700-00009B010000}"/>
            </a:ext>
          </a:extLst>
        </xdr:cNvPr>
        <xdr:cNvCxnSpPr/>
      </xdr:nvCxnSpPr>
      <xdr:spPr>
        <a:xfrm>
          <a:off x="8750300" y="13390431"/>
          <a:ext cx="889000" cy="1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a:extLst>
            <a:ext uri="{FF2B5EF4-FFF2-40B4-BE49-F238E27FC236}">
              <a16:creationId xmlns="" xmlns:a16="http://schemas.microsoft.com/office/drawing/2014/main" id="{00000000-0008-0000-0700-00009C010000}"/>
            </a:ext>
          </a:extLst>
        </xdr:cNvPr>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65853</xdr:rowOff>
    </xdr:from>
    <xdr:ext cx="534377" cy="259045"/>
    <xdr:sp macro="" textlink="">
      <xdr:nvSpPr>
        <xdr:cNvPr id="413" name="テキスト ボックス 412">
          <a:extLst>
            <a:ext uri="{FF2B5EF4-FFF2-40B4-BE49-F238E27FC236}">
              <a16:creationId xmlns="" xmlns:a16="http://schemas.microsoft.com/office/drawing/2014/main" id="{00000000-0008-0000-0700-00009D010000}"/>
            </a:ext>
          </a:extLst>
        </xdr:cNvPr>
        <xdr:cNvSpPr txBox="1"/>
      </xdr:nvSpPr>
      <xdr:spPr>
        <a:xfrm>
          <a:off x="9372111" y="130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17331</xdr:rowOff>
    </xdr:from>
    <xdr:to>
      <xdr:col>45</xdr:col>
      <xdr:colOff>177800</xdr:colOff>
      <xdr:row>78</xdr:row>
      <xdr:rowOff>21025</xdr:rowOff>
    </xdr:to>
    <xdr:cxnSp macro="">
      <xdr:nvCxnSpPr>
        <xdr:cNvPr id="414" name="直線コネクタ 413">
          <a:extLst>
            <a:ext uri="{FF2B5EF4-FFF2-40B4-BE49-F238E27FC236}">
              <a16:creationId xmlns="" xmlns:a16="http://schemas.microsoft.com/office/drawing/2014/main" id="{00000000-0008-0000-0700-00009E010000}"/>
            </a:ext>
          </a:extLst>
        </xdr:cNvPr>
        <xdr:cNvCxnSpPr/>
      </xdr:nvCxnSpPr>
      <xdr:spPr>
        <a:xfrm flipV="1">
          <a:off x="7861300" y="13390431"/>
          <a:ext cx="889000" cy="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a:extLst>
            <a:ext uri="{FF2B5EF4-FFF2-40B4-BE49-F238E27FC236}">
              <a16:creationId xmlns="" xmlns:a16="http://schemas.microsoft.com/office/drawing/2014/main" id="{00000000-0008-0000-0700-00009F010000}"/>
            </a:ext>
          </a:extLst>
        </xdr:cNvPr>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58693</xdr:rowOff>
    </xdr:from>
    <xdr:ext cx="534377" cy="259045"/>
    <xdr:sp macro="" textlink="">
      <xdr:nvSpPr>
        <xdr:cNvPr id="416" name="テキスト ボックス 415">
          <a:extLst>
            <a:ext uri="{FF2B5EF4-FFF2-40B4-BE49-F238E27FC236}">
              <a16:creationId xmlns="" xmlns:a16="http://schemas.microsoft.com/office/drawing/2014/main" id="{00000000-0008-0000-0700-0000A0010000}"/>
            </a:ext>
          </a:extLst>
        </xdr:cNvPr>
        <xdr:cNvSpPr txBox="1"/>
      </xdr:nvSpPr>
      <xdr:spPr>
        <a:xfrm>
          <a:off x="8483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21025</xdr:rowOff>
    </xdr:from>
    <xdr:to>
      <xdr:col>41</xdr:col>
      <xdr:colOff>50800</xdr:colOff>
      <xdr:row>78</xdr:row>
      <xdr:rowOff>39007</xdr:rowOff>
    </xdr:to>
    <xdr:cxnSp macro="">
      <xdr:nvCxnSpPr>
        <xdr:cNvPr id="417" name="直線コネクタ 416">
          <a:extLst>
            <a:ext uri="{FF2B5EF4-FFF2-40B4-BE49-F238E27FC236}">
              <a16:creationId xmlns="" xmlns:a16="http://schemas.microsoft.com/office/drawing/2014/main" id="{00000000-0008-0000-0700-0000A1010000}"/>
            </a:ext>
          </a:extLst>
        </xdr:cNvPr>
        <xdr:cNvCxnSpPr/>
      </xdr:nvCxnSpPr>
      <xdr:spPr>
        <a:xfrm flipV="1">
          <a:off x="6972300" y="13394125"/>
          <a:ext cx="889000" cy="1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a:extLst>
            <a:ext uri="{FF2B5EF4-FFF2-40B4-BE49-F238E27FC236}">
              <a16:creationId xmlns="" xmlns:a16="http://schemas.microsoft.com/office/drawing/2014/main" id="{00000000-0008-0000-0700-0000A2010000}"/>
            </a:ext>
          </a:extLst>
        </xdr:cNvPr>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82625</xdr:rowOff>
    </xdr:from>
    <xdr:ext cx="534377" cy="25904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7594111" y="134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a:extLst>
            <a:ext uri="{FF2B5EF4-FFF2-40B4-BE49-F238E27FC236}">
              <a16:creationId xmlns="" xmlns:a16="http://schemas.microsoft.com/office/drawing/2014/main" id="{00000000-0008-0000-0700-0000A4010000}"/>
            </a:ext>
          </a:extLst>
        </xdr:cNvPr>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94150</xdr:rowOff>
    </xdr:from>
    <xdr:ext cx="534377" cy="259045"/>
    <xdr:sp macro="" textlink="">
      <xdr:nvSpPr>
        <xdr:cNvPr id="421" name="テキスト ボックス 420">
          <a:extLst>
            <a:ext uri="{FF2B5EF4-FFF2-40B4-BE49-F238E27FC236}">
              <a16:creationId xmlns="" xmlns:a16="http://schemas.microsoft.com/office/drawing/2014/main" id="{00000000-0008-0000-0700-0000A5010000}"/>
            </a:ext>
          </a:extLst>
        </xdr:cNvPr>
        <xdr:cNvSpPr txBox="1"/>
      </xdr:nvSpPr>
      <xdr:spPr>
        <a:xfrm>
          <a:off x="6705111" y="134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159195</xdr:rowOff>
    </xdr:from>
    <xdr:to>
      <xdr:col>55</xdr:col>
      <xdr:colOff>50800</xdr:colOff>
      <xdr:row>78</xdr:row>
      <xdr:rowOff>89345</xdr:rowOff>
    </xdr:to>
    <xdr:sp macro="" textlink="">
      <xdr:nvSpPr>
        <xdr:cNvPr id="427" name="楕円 426">
          <a:extLst>
            <a:ext uri="{FF2B5EF4-FFF2-40B4-BE49-F238E27FC236}">
              <a16:creationId xmlns="" xmlns:a16="http://schemas.microsoft.com/office/drawing/2014/main" id="{00000000-0008-0000-0700-0000AB010000}"/>
            </a:ext>
          </a:extLst>
        </xdr:cNvPr>
        <xdr:cNvSpPr/>
      </xdr:nvSpPr>
      <xdr:spPr>
        <a:xfrm>
          <a:off x="10426700" y="133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101764</xdr:rowOff>
    </xdr:from>
    <xdr:ext cx="534377" cy="259045"/>
    <xdr:sp macro="" textlink="">
      <xdr:nvSpPr>
        <xdr:cNvPr id="428" name="商工費該当値テキスト">
          <a:extLst>
            <a:ext uri="{FF2B5EF4-FFF2-40B4-BE49-F238E27FC236}">
              <a16:creationId xmlns="" xmlns:a16="http://schemas.microsoft.com/office/drawing/2014/main" id="{00000000-0008-0000-0700-0000AC010000}"/>
            </a:ext>
          </a:extLst>
        </xdr:cNvPr>
        <xdr:cNvSpPr txBox="1"/>
      </xdr:nvSpPr>
      <xdr:spPr>
        <a:xfrm>
          <a:off x="10528300" y="133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148053</xdr:rowOff>
    </xdr:from>
    <xdr:to>
      <xdr:col>50</xdr:col>
      <xdr:colOff>165100</xdr:colOff>
      <xdr:row>78</xdr:row>
      <xdr:rowOff>78203</xdr:rowOff>
    </xdr:to>
    <xdr:sp macro="" textlink="">
      <xdr:nvSpPr>
        <xdr:cNvPr id="429" name="楕円 428">
          <a:extLst>
            <a:ext uri="{FF2B5EF4-FFF2-40B4-BE49-F238E27FC236}">
              <a16:creationId xmlns="" xmlns:a16="http://schemas.microsoft.com/office/drawing/2014/main" id="{00000000-0008-0000-0700-0000AD010000}"/>
            </a:ext>
          </a:extLst>
        </xdr:cNvPr>
        <xdr:cNvSpPr/>
      </xdr:nvSpPr>
      <xdr:spPr>
        <a:xfrm>
          <a:off x="9588500" y="1334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69330</xdr:rowOff>
    </xdr:from>
    <xdr:ext cx="534377" cy="259045"/>
    <xdr:sp macro="" textlink="">
      <xdr:nvSpPr>
        <xdr:cNvPr id="430" name="テキスト ボックス 429">
          <a:extLst>
            <a:ext uri="{FF2B5EF4-FFF2-40B4-BE49-F238E27FC236}">
              <a16:creationId xmlns="" xmlns:a16="http://schemas.microsoft.com/office/drawing/2014/main" id="{00000000-0008-0000-0700-0000AE010000}"/>
            </a:ext>
          </a:extLst>
        </xdr:cNvPr>
        <xdr:cNvSpPr txBox="1"/>
      </xdr:nvSpPr>
      <xdr:spPr>
        <a:xfrm>
          <a:off x="9372111" y="134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137981</xdr:rowOff>
    </xdr:from>
    <xdr:to>
      <xdr:col>46</xdr:col>
      <xdr:colOff>38100</xdr:colOff>
      <xdr:row>78</xdr:row>
      <xdr:rowOff>68131</xdr:rowOff>
    </xdr:to>
    <xdr:sp macro="" textlink="">
      <xdr:nvSpPr>
        <xdr:cNvPr id="431" name="楕円 430">
          <a:extLst>
            <a:ext uri="{FF2B5EF4-FFF2-40B4-BE49-F238E27FC236}">
              <a16:creationId xmlns="" xmlns:a16="http://schemas.microsoft.com/office/drawing/2014/main" id="{00000000-0008-0000-0700-0000AF010000}"/>
            </a:ext>
          </a:extLst>
        </xdr:cNvPr>
        <xdr:cNvSpPr/>
      </xdr:nvSpPr>
      <xdr:spPr>
        <a:xfrm>
          <a:off x="8699500" y="1333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59258</xdr:rowOff>
    </xdr:from>
    <xdr:ext cx="534377" cy="259045"/>
    <xdr:sp macro="" textlink="">
      <xdr:nvSpPr>
        <xdr:cNvPr id="432" name="テキスト ボックス 431">
          <a:extLst>
            <a:ext uri="{FF2B5EF4-FFF2-40B4-BE49-F238E27FC236}">
              <a16:creationId xmlns="" xmlns:a16="http://schemas.microsoft.com/office/drawing/2014/main" id="{00000000-0008-0000-0700-0000B0010000}"/>
            </a:ext>
          </a:extLst>
        </xdr:cNvPr>
        <xdr:cNvSpPr txBox="1"/>
      </xdr:nvSpPr>
      <xdr:spPr>
        <a:xfrm>
          <a:off x="8483111" y="1343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141675</xdr:rowOff>
    </xdr:from>
    <xdr:to>
      <xdr:col>41</xdr:col>
      <xdr:colOff>101600</xdr:colOff>
      <xdr:row>78</xdr:row>
      <xdr:rowOff>71825</xdr:rowOff>
    </xdr:to>
    <xdr:sp macro="" textlink="">
      <xdr:nvSpPr>
        <xdr:cNvPr id="433" name="楕円 432">
          <a:extLst>
            <a:ext uri="{FF2B5EF4-FFF2-40B4-BE49-F238E27FC236}">
              <a16:creationId xmlns="" xmlns:a16="http://schemas.microsoft.com/office/drawing/2014/main" id="{00000000-0008-0000-0700-0000B1010000}"/>
            </a:ext>
          </a:extLst>
        </xdr:cNvPr>
        <xdr:cNvSpPr/>
      </xdr:nvSpPr>
      <xdr:spPr>
        <a:xfrm>
          <a:off x="7810500" y="1334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88352</xdr:rowOff>
    </xdr:from>
    <xdr:ext cx="534377" cy="259045"/>
    <xdr:sp macro="" textlink="">
      <xdr:nvSpPr>
        <xdr:cNvPr id="434" name="テキスト ボックス 433">
          <a:extLst>
            <a:ext uri="{FF2B5EF4-FFF2-40B4-BE49-F238E27FC236}">
              <a16:creationId xmlns="" xmlns:a16="http://schemas.microsoft.com/office/drawing/2014/main" id="{00000000-0008-0000-0700-0000B2010000}"/>
            </a:ext>
          </a:extLst>
        </xdr:cNvPr>
        <xdr:cNvSpPr txBox="1"/>
      </xdr:nvSpPr>
      <xdr:spPr>
        <a:xfrm>
          <a:off x="7594111" y="13118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159657</xdr:rowOff>
    </xdr:from>
    <xdr:to>
      <xdr:col>36</xdr:col>
      <xdr:colOff>165100</xdr:colOff>
      <xdr:row>78</xdr:row>
      <xdr:rowOff>89807</xdr:rowOff>
    </xdr:to>
    <xdr:sp macro="" textlink="">
      <xdr:nvSpPr>
        <xdr:cNvPr id="435" name="楕円 434">
          <a:extLst>
            <a:ext uri="{FF2B5EF4-FFF2-40B4-BE49-F238E27FC236}">
              <a16:creationId xmlns="" xmlns:a16="http://schemas.microsoft.com/office/drawing/2014/main" id="{00000000-0008-0000-0700-0000B3010000}"/>
            </a:ext>
          </a:extLst>
        </xdr:cNvPr>
        <xdr:cNvSpPr/>
      </xdr:nvSpPr>
      <xdr:spPr>
        <a:xfrm>
          <a:off x="6921500" y="1336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106334</xdr:rowOff>
    </xdr:from>
    <xdr:ext cx="534377" cy="259045"/>
    <xdr:sp macro="" textlink="">
      <xdr:nvSpPr>
        <xdr:cNvPr id="436" name="テキスト ボックス 435">
          <a:extLst>
            <a:ext uri="{FF2B5EF4-FFF2-40B4-BE49-F238E27FC236}">
              <a16:creationId xmlns="" xmlns:a16="http://schemas.microsoft.com/office/drawing/2014/main" id="{00000000-0008-0000-0700-0000B4010000}"/>
            </a:ext>
          </a:extLst>
        </xdr:cNvPr>
        <xdr:cNvSpPr txBox="1"/>
      </xdr:nvSpPr>
      <xdr:spPr>
        <a:xfrm>
          <a:off x="6705111" y="1313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 xmlns:a16="http://schemas.microsoft.com/office/drawing/2014/main" id="{00000000-0008-0000-07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 xmlns:a16="http://schemas.microsoft.com/office/drawing/2014/main" id="{00000000-0008-0000-07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 xmlns:a16="http://schemas.microsoft.com/office/drawing/2014/main" id="{00000000-0008-0000-07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 xmlns:a16="http://schemas.microsoft.com/office/drawing/2014/main" id="{00000000-0008-0000-07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 xmlns:a16="http://schemas.microsoft.com/office/drawing/2014/main" id="{00000000-0008-0000-07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 xmlns:a16="http://schemas.microsoft.com/office/drawing/2014/main" id="{00000000-0008-0000-07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 xmlns:a16="http://schemas.microsoft.com/office/drawing/2014/main" id="{00000000-0008-0000-07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a:extLst>
            <a:ext uri="{FF2B5EF4-FFF2-40B4-BE49-F238E27FC236}">
              <a16:creationId xmlns="" xmlns:a16="http://schemas.microsoft.com/office/drawing/2014/main" id="{00000000-0008-0000-0700-0000C8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 xmlns:a16="http://schemas.microsoft.com/office/drawing/2014/main" id="{00000000-0008-0000-07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 xmlns:a16="http://schemas.microsoft.com/office/drawing/2014/main" id="{00000000-0008-0000-07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 xmlns:a16="http://schemas.microsoft.com/office/drawing/2014/main" id="{00000000-0008-0000-07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 xmlns:a16="http://schemas.microsoft.com/office/drawing/2014/main" id="{00000000-0008-0000-07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a:extLst>
            <a:ext uri="{FF2B5EF4-FFF2-40B4-BE49-F238E27FC236}">
              <a16:creationId xmlns="" xmlns:a16="http://schemas.microsoft.com/office/drawing/2014/main" id="{00000000-0008-0000-0700-0000D0010000}"/>
            </a:ext>
          </a:extLst>
        </xdr:cNvPr>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a:extLst>
            <a:ext uri="{FF2B5EF4-FFF2-40B4-BE49-F238E27FC236}">
              <a16:creationId xmlns="" xmlns:a16="http://schemas.microsoft.com/office/drawing/2014/main" id="{00000000-0008-0000-0700-0000D1010000}"/>
            </a:ext>
          </a:extLst>
        </xdr:cNvPr>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a:extLst>
            <a:ext uri="{FF2B5EF4-FFF2-40B4-BE49-F238E27FC236}">
              <a16:creationId xmlns="" xmlns:a16="http://schemas.microsoft.com/office/drawing/2014/main" id="{00000000-0008-0000-0700-0000D2010000}"/>
            </a:ext>
          </a:extLst>
        </xdr:cNvPr>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a:extLst>
            <a:ext uri="{FF2B5EF4-FFF2-40B4-BE49-F238E27FC236}">
              <a16:creationId xmlns="" xmlns:a16="http://schemas.microsoft.com/office/drawing/2014/main" id="{00000000-0008-0000-0700-0000D3010000}"/>
            </a:ext>
          </a:extLst>
        </xdr:cNvPr>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a:extLst>
            <a:ext uri="{FF2B5EF4-FFF2-40B4-BE49-F238E27FC236}">
              <a16:creationId xmlns="" xmlns:a16="http://schemas.microsoft.com/office/drawing/2014/main" id="{00000000-0008-0000-0700-0000D4010000}"/>
            </a:ext>
          </a:extLst>
        </xdr:cNvPr>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75645</xdr:rowOff>
    </xdr:from>
    <xdr:to>
      <xdr:col>55</xdr:col>
      <xdr:colOff>0</xdr:colOff>
      <xdr:row>96</xdr:row>
      <xdr:rowOff>139985</xdr:rowOff>
    </xdr:to>
    <xdr:cxnSp macro="">
      <xdr:nvCxnSpPr>
        <xdr:cNvPr id="469" name="直線コネクタ 468">
          <a:extLst>
            <a:ext uri="{FF2B5EF4-FFF2-40B4-BE49-F238E27FC236}">
              <a16:creationId xmlns="" xmlns:a16="http://schemas.microsoft.com/office/drawing/2014/main" id="{00000000-0008-0000-0700-0000D5010000}"/>
            </a:ext>
          </a:extLst>
        </xdr:cNvPr>
        <xdr:cNvCxnSpPr/>
      </xdr:nvCxnSpPr>
      <xdr:spPr>
        <a:xfrm>
          <a:off x="9639300" y="16534845"/>
          <a:ext cx="838200" cy="6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23680</xdr:rowOff>
    </xdr:from>
    <xdr:ext cx="534377" cy="259045"/>
    <xdr:sp macro="" textlink="">
      <xdr:nvSpPr>
        <xdr:cNvPr id="470" name="土木費平均値テキスト">
          <a:extLst>
            <a:ext uri="{FF2B5EF4-FFF2-40B4-BE49-F238E27FC236}">
              <a16:creationId xmlns="" xmlns:a16="http://schemas.microsoft.com/office/drawing/2014/main" id="{00000000-0008-0000-0700-0000D6010000}"/>
            </a:ext>
          </a:extLst>
        </xdr:cNvPr>
        <xdr:cNvSpPr txBox="1"/>
      </xdr:nvSpPr>
      <xdr:spPr>
        <a:xfrm>
          <a:off x="10528300" y="16311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a:extLst>
            <a:ext uri="{FF2B5EF4-FFF2-40B4-BE49-F238E27FC236}">
              <a16:creationId xmlns="" xmlns:a16="http://schemas.microsoft.com/office/drawing/2014/main" id="{00000000-0008-0000-0700-0000D7010000}"/>
            </a:ext>
          </a:extLst>
        </xdr:cNvPr>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75645</xdr:rowOff>
    </xdr:from>
    <xdr:to>
      <xdr:col>50</xdr:col>
      <xdr:colOff>114300</xdr:colOff>
      <xdr:row>96</xdr:row>
      <xdr:rowOff>145024</xdr:rowOff>
    </xdr:to>
    <xdr:cxnSp macro="">
      <xdr:nvCxnSpPr>
        <xdr:cNvPr id="472" name="直線コネクタ 471">
          <a:extLst>
            <a:ext uri="{FF2B5EF4-FFF2-40B4-BE49-F238E27FC236}">
              <a16:creationId xmlns="" xmlns:a16="http://schemas.microsoft.com/office/drawing/2014/main" id="{00000000-0008-0000-0700-0000D8010000}"/>
            </a:ext>
          </a:extLst>
        </xdr:cNvPr>
        <xdr:cNvCxnSpPr/>
      </xdr:nvCxnSpPr>
      <xdr:spPr>
        <a:xfrm flipV="1">
          <a:off x="8750300" y="16534845"/>
          <a:ext cx="889000" cy="6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a:extLst>
            <a:ext uri="{FF2B5EF4-FFF2-40B4-BE49-F238E27FC236}">
              <a16:creationId xmlns="" xmlns:a16="http://schemas.microsoft.com/office/drawing/2014/main" id="{00000000-0008-0000-0700-0000D9010000}"/>
            </a:ext>
          </a:extLst>
        </xdr:cNvPr>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103137</xdr:rowOff>
    </xdr:from>
    <xdr:ext cx="534377" cy="259045"/>
    <xdr:sp macro="" textlink="">
      <xdr:nvSpPr>
        <xdr:cNvPr id="474" name="テキスト ボックス 473">
          <a:extLst>
            <a:ext uri="{FF2B5EF4-FFF2-40B4-BE49-F238E27FC236}">
              <a16:creationId xmlns="" xmlns:a16="http://schemas.microsoft.com/office/drawing/2014/main" id="{00000000-0008-0000-0700-0000DA010000}"/>
            </a:ext>
          </a:extLst>
        </xdr:cNvPr>
        <xdr:cNvSpPr txBox="1"/>
      </xdr:nvSpPr>
      <xdr:spPr>
        <a:xfrm>
          <a:off x="9372111" y="162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145024</xdr:rowOff>
    </xdr:from>
    <xdr:to>
      <xdr:col>45</xdr:col>
      <xdr:colOff>177800</xdr:colOff>
      <xdr:row>97</xdr:row>
      <xdr:rowOff>66700</xdr:rowOff>
    </xdr:to>
    <xdr:cxnSp macro="">
      <xdr:nvCxnSpPr>
        <xdr:cNvPr id="475" name="直線コネクタ 474">
          <a:extLst>
            <a:ext uri="{FF2B5EF4-FFF2-40B4-BE49-F238E27FC236}">
              <a16:creationId xmlns="" xmlns:a16="http://schemas.microsoft.com/office/drawing/2014/main" id="{00000000-0008-0000-0700-0000DB010000}"/>
            </a:ext>
          </a:extLst>
        </xdr:cNvPr>
        <xdr:cNvCxnSpPr/>
      </xdr:nvCxnSpPr>
      <xdr:spPr>
        <a:xfrm flipV="1">
          <a:off x="7861300" y="16604224"/>
          <a:ext cx="889000" cy="9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a:extLst>
            <a:ext uri="{FF2B5EF4-FFF2-40B4-BE49-F238E27FC236}">
              <a16:creationId xmlns="" xmlns:a16="http://schemas.microsoft.com/office/drawing/2014/main" id="{00000000-0008-0000-0700-0000DC010000}"/>
            </a:ext>
          </a:extLst>
        </xdr:cNvPr>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153210</xdr:rowOff>
    </xdr:from>
    <xdr:ext cx="534377" cy="259045"/>
    <xdr:sp macro="" textlink="">
      <xdr:nvSpPr>
        <xdr:cNvPr id="477" name="テキスト ボックス 476">
          <a:extLst>
            <a:ext uri="{FF2B5EF4-FFF2-40B4-BE49-F238E27FC236}">
              <a16:creationId xmlns="" xmlns:a16="http://schemas.microsoft.com/office/drawing/2014/main" id="{00000000-0008-0000-0700-0000DD010000}"/>
            </a:ext>
          </a:extLst>
        </xdr:cNvPr>
        <xdr:cNvSpPr txBox="1"/>
      </xdr:nvSpPr>
      <xdr:spPr>
        <a:xfrm>
          <a:off x="8483111" y="1626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66700</xdr:rowOff>
    </xdr:from>
    <xdr:to>
      <xdr:col>41</xdr:col>
      <xdr:colOff>50800</xdr:colOff>
      <xdr:row>97</xdr:row>
      <xdr:rowOff>79378</xdr:rowOff>
    </xdr:to>
    <xdr:cxnSp macro="">
      <xdr:nvCxnSpPr>
        <xdr:cNvPr id="478" name="直線コネクタ 477">
          <a:extLst>
            <a:ext uri="{FF2B5EF4-FFF2-40B4-BE49-F238E27FC236}">
              <a16:creationId xmlns="" xmlns:a16="http://schemas.microsoft.com/office/drawing/2014/main" id="{00000000-0008-0000-0700-0000DE010000}"/>
            </a:ext>
          </a:extLst>
        </xdr:cNvPr>
        <xdr:cNvCxnSpPr/>
      </xdr:nvCxnSpPr>
      <xdr:spPr>
        <a:xfrm flipV="1">
          <a:off x="6972300" y="16697350"/>
          <a:ext cx="889000" cy="1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a:extLst>
            <a:ext uri="{FF2B5EF4-FFF2-40B4-BE49-F238E27FC236}">
              <a16:creationId xmlns="" xmlns:a16="http://schemas.microsoft.com/office/drawing/2014/main" id="{00000000-0008-0000-0700-0000DF010000}"/>
            </a:ext>
          </a:extLst>
        </xdr:cNvPr>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31890</xdr:rowOff>
    </xdr:from>
    <xdr:ext cx="534377" cy="259045"/>
    <xdr:sp macro="" textlink="">
      <xdr:nvSpPr>
        <xdr:cNvPr id="480" name="テキスト ボックス 479">
          <a:extLst>
            <a:ext uri="{FF2B5EF4-FFF2-40B4-BE49-F238E27FC236}">
              <a16:creationId xmlns="" xmlns:a16="http://schemas.microsoft.com/office/drawing/2014/main" id="{00000000-0008-0000-0700-0000E0010000}"/>
            </a:ext>
          </a:extLst>
        </xdr:cNvPr>
        <xdr:cNvSpPr txBox="1"/>
      </xdr:nvSpPr>
      <xdr:spPr>
        <a:xfrm>
          <a:off x="7594111" y="1631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a:extLst>
            <a:ext uri="{FF2B5EF4-FFF2-40B4-BE49-F238E27FC236}">
              <a16:creationId xmlns="" xmlns:a16="http://schemas.microsoft.com/office/drawing/2014/main" id="{00000000-0008-0000-0700-0000E1010000}"/>
            </a:ext>
          </a:extLst>
        </xdr:cNvPr>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22299</xdr:rowOff>
    </xdr:from>
    <xdr:ext cx="534377" cy="259045"/>
    <xdr:sp macro="" textlink="">
      <xdr:nvSpPr>
        <xdr:cNvPr id="482" name="テキスト ボックス 481">
          <a:extLst>
            <a:ext uri="{FF2B5EF4-FFF2-40B4-BE49-F238E27FC236}">
              <a16:creationId xmlns="" xmlns:a16="http://schemas.microsoft.com/office/drawing/2014/main" id="{00000000-0008-0000-0700-0000E2010000}"/>
            </a:ext>
          </a:extLst>
        </xdr:cNvPr>
        <xdr:cNvSpPr txBox="1"/>
      </xdr:nvSpPr>
      <xdr:spPr>
        <a:xfrm>
          <a:off x="6705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89185</xdr:rowOff>
    </xdr:from>
    <xdr:to>
      <xdr:col>55</xdr:col>
      <xdr:colOff>50800</xdr:colOff>
      <xdr:row>97</xdr:row>
      <xdr:rowOff>19335</xdr:rowOff>
    </xdr:to>
    <xdr:sp macro="" textlink="">
      <xdr:nvSpPr>
        <xdr:cNvPr id="488" name="楕円 487">
          <a:extLst>
            <a:ext uri="{FF2B5EF4-FFF2-40B4-BE49-F238E27FC236}">
              <a16:creationId xmlns="" xmlns:a16="http://schemas.microsoft.com/office/drawing/2014/main" id="{00000000-0008-0000-0700-0000E8010000}"/>
            </a:ext>
          </a:extLst>
        </xdr:cNvPr>
        <xdr:cNvSpPr/>
      </xdr:nvSpPr>
      <xdr:spPr>
        <a:xfrm>
          <a:off x="10426700" y="1654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67612</xdr:rowOff>
    </xdr:from>
    <xdr:ext cx="534377" cy="259045"/>
    <xdr:sp macro="" textlink="">
      <xdr:nvSpPr>
        <xdr:cNvPr id="489" name="土木費該当値テキスト">
          <a:extLst>
            <a:ext uri="{FF2B5EF4-FFF2-40B4-BE49-F238E27FC236}">
              <a16:creationId xmlns="" xmlns:a16="http://schemas.microsoft.com/office/drawing/2014/main" id="{00000000-0008-0000-0700-0000E9010000}"/>
            </a:ext>
          </a:extLst>
        </xdr:cNvPr>
        <xdr:cNvSpPr txBox="1"/>
      </xdr:nvSpPr>
      <xdr:spPr>
        <a:xfrm>
          <a:off x="10528300" y="1652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24845</xdr:rowOff>
    </xdr:from>
    <xdr:to>
      <xdr:col>50</xdr:col>
      <xdr:colOff>165100</xdr:colOff>
      <xdr:row>96</xdr:row>
      <xdr:rowOff>126445</xdr:rowOff>
    </xdr:to>
    <xdr:sp macro="" textlink="">
      <xdr:nvSpPr>
        <xdr:cNvPr id="490" name="楕円 489">
          <a:extLst>
            <a:ext uri="{FF2B5EF4-FFF2-40B4-BE49-F238E27FC236}">
              <a16:creationId xmlns="" xmlns:a16="http://schemas.microsoft.com/office/drawing/2014/main" id="{00000000-0008-0000-0700-0000EA010000}"/>
            </a:ext>
          </a:extLst>
        </xdr:cNvPr>
        <xdr:cNvSpPr/>
      </xdr:nvSpPr>
      <xdr:spPr>
        <a:xfrm>
          <a:off x="9588500" y="1648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117572</xdr:rowOff>
    </xdr:from>
    <xdr:ext cx="534377" cy="259045"/>
    <xdr:sp macro="" textlink="">
      <xdr:nvSpPr>
        <xdr:cNvPr id="491" name="テキスト ボックス 490">
          <a:extLst>
            <a:ext uri="{FF2B5EF4-FFF2-40B4-BE49-F238E27FC236}">
              <a16:creationId xmlns="" xmlns:a16="http://schemas.microsoft.com/office/drawing/2014/main" id="{00000000-0008-0000-0700-0000EB010000}"/>
            </a:ext>
          </a:extLst>
        </xdr:cNvPr>
        <xdr:cNvSpPr txBox="1"/>
      </xdr:nvSpPr>
      <xdr:spPr>
        <a:xfrm>
          <a:off x="9372111" y="1657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94224</xdr:rowOff>
    </xdr:from>
    <xdr:to>
      <xdr:col>46</xdr:col>
      <xdr:colOff>38100</xdr:colOff>
      <xdr:row>97</xdr:row>
      <xdr:rowOff>24374</xdr:rowOff>
    </xdr:to>
    <xdr:sp macro="" textlink="">
      <xdr:nvSpPr>
        <xdr:cNvPr id="492" name="楕円 491">
          <a:extLst>
            <a:ext uri="{FF2B5EF4-FFF2-40B4-BE49-F238E27FC236}">
              <a16:creationId xmlns="" xmlns:a16="http://schemas.microsoft.com/office/drawing/2014/main" id="{00000000-0008-0000-0700-0000EC010000}"/>
            </a:ext>
          </a:extLst>
        </xdr:cNvPr>
        <xdr:cNvSpPr/>
      </xdr:nvSpPr>
      <xdr:spPr>
        <a:xfrm>
          <a:off x="8699500" y="1655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15501</xdr:rowOff>
    </xdr:from>
    <xdr:ext cx="534377" cy="259045"/>
    <xdr:sp macro="" textlink="">
      <xdr:nvSpPr>
        <xdr:cNvPr id="493" name="テキスト ボックス 492">
          <a:extLst>
            <a:ext uri="{FF2B5EF4-FFF2-40B4-BE49-F238E27FC236}">
              <a16:creationId xmlns="" xmlns:a16="http://schemas.microsoft.com/office/drawing/2014/main" id="{00000000-0008-0000-0700-0000ED010000}"/>
            </a:ext>
          </a:extLst>
        </xdr:cNvPr>
        <xdr:cNvSpPr txBox="1"/>
      </xdr:nvSpPr>
      <xdr:spPr>
        <a:xfrm>
          <a:off x="8483111" y="1664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15900</xdr:rowOff>
    </xdr:from>
    <xdr:to>
      <xdr:col>41</xdr:col>
      <xdr:colOff>101600</xdr:colOff>
      <xdr:row>97</xdr:row>
      <xdr:rowOff>117500</xdr:rowOff>
    </xdr:to>
    <xdr:sp macro="" textlink="">
      <xdr:nvSpPr>
        <xdr:cNvPr id="494" name="楕円 493">
          <a:extLst>
            <a:ext uri="{FF2B5EF4-FFF2-40B4-BE49-F238E27FC236}">
              <a16:creationId xmlns="" xmlns:a16="http://schemas.microsoft.com/office/drawing/2014/main" id="{00000000-0008-0000-0700-0000EE010000}"/>
            </a:ext>
          </a:extLst>
        </xdr:cNvPr>
        <xdr:cNvSpPr/>
      </xdr:nvSpPr>
      <xdr:spPr>
        <a:xfrm>
          <a:off x="7810500" y="1664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108627</xdr:rowOff>
    </xdr:from>
    <xdr:ext cx="534377" cy="259045"/>
    <xdr:sp macro="" textlink="">
      <xdr:nvSpPr>
        <xdr:cNvPr id="495" name="テキスト ボックス 494">
          <a:extLst>
            <a:ext uri="{FF2B5EF4-FFF2-40B4-BE49-F238E27FC236}">
              <a16:creationId xmlns="" xmlns:a16="http://schemas.microsoft.com/office/drawing/2014/main" id="{00000000-0008-0000-0700-0000EF010000}"/>
            </a:ext>
          </a:extLst>
        </xdr:cNvPr>
        <xdr:cNvSpPr txBox="1"/>
      </xdr:nvSpPr>
      <xdr:spPr>
        <a:xfrm>
          <a:off x="7594111" y="1673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28578</xdr:rowOff>
    </xdr:from>
    <xdr:to>
      <xdr:col>36</xdr:col>
      <xdr:colOff>165100</xdr:colOff>
      <xdr:row>97</xdr:row>
      <xdr:rowOff>130178</xdr:rowOff>
    </xdr:to>
    <xdr:sp macro="" textlink="">
      <xdr:nvSpPr>
        <xdr:cNvPr id="496" name="楕円 495">
          <a:extLst>
            <a:ext uri="{FF2B5EF4-FFF2-40B4-BE49-F238E27FC236}">
              <a16:creationId xmlns="" xmlns:a16="http://schemas.microsoft.com/office/drawing/2014/main" id="{00000000-0008-0000-0700-0000F0010000}"/>
            </a:ext>
          </a:extLst>
        </xdr:cNvPr>
        <xdr:cNvSpPr/>
      </xdr:nvSpPr>
      <xdr:spPr>
        <a:xfrm>
          <a:off x="6921500" y="1665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121305</xdr:rowOff>
    </xdr:from>
    <xdr:ext cx="534377" cy="259045"/>
    <xdr:sp macro="" textlink="">
      <xdr:nvSpPr>
        <xdr:cNvPr id="497" name="テキスト ボックス 496">
          <a:extLst>
            <a:ext uri="{FF2B5EF4-FFF2-40B4-BE49-F238E27FC236}">
              <a16:creationId xmlns="" xmlns:a16="http://schemas.microsoft.com/office/drawing/2014/main" id="{00000000-0008-0000-0700-0000F1010000}"/>
            </a:ext>
          </a:extLst>
        </xdr:cNvPr>
        <xdr:cNvSpPr txBox="1"/>
      </xdr:nvSpPr>
      <xdr:spPr>
        <a:xfrm>
          <a:off x="6705111" y="167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 xmlns:a16="http://schemas.microsoft.com/office/drawing/2014/main" id="{00000000-0008-0000-07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a:extLst>
            <a:ext uri="{FF2B5EF4-FFF2-40B4-BE49-F238E27FC236}">
              <a16:creationId xmlns="" xmlns:a16="http://schemas.microsoft.com/office/drawing/2014/main" id="{00000000-0008-0000-0700-000009020000}"/>
            </a:ext>
          </a:extLst>
        </xdr:cNvPr>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a:extLst>
            <a:ext uri="{FF2B5EF4-FFF2-40B4-BE49-F238E27FC236}">
              <a16:creationId xmlns="" xmlns:a16="http://schemas.microsoft.com/office/drawing/2014/main" id="{00000000-0008-0000-0700-00000A020000}"/>
            </a:ext>
          </a:extLst>
        </xdr:cNvPr>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a:extLst>
            <a:ext uri="{FF2B5EF4-FFF2-40B4-BE49-F238E27FC236}">
              <a16:creationId xmlns="" xmlns:a16="http://schemas.microsoft.com/office/drawing/2014/main" id="{00000000-0008-0000-0700-00000B020000}"/>
            </a:ext>
          </a:extLst>
        </xdr:cNvPr>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a:extLst>
            <a:ext uri="{FF2B5EF4-FFF2-40B4-BE49-F238E27FC236}">
              <a16:creationId xmlns="" xmlns:a16="http://schemas.microsoft.com/office/drawing/2014/main" id="{00000000-0008-0000-0700-00000C020000}"/>
            </a:ext>
          </a:extLst>
        </xdr:cNvPr>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a:extLst>
            <a:ext uri="{FF2B5EF4-FFF2-40B4-BE49-F238E27FC236}">
              <a16:creationId xmlns="" xmlns:a16="http://schemas.microsoft.com/office/drawing/2014/main" id="{00000000-0008-0000-0700-00000D020000}"/>
            </a:ext>
          </a:extLst>
        </xdr:cNvPr>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58852</xdr:rowOff>
    </xdr:from>
    <xdr:to>
      <xdr:col>85</xdr:col>
      <xdr:colOff>127000</xdr:colOff>
      <xdr:row>37</xdr:row>
      <xdr:rowOff>70244</xdr:rowOff>
    </xdr:to>
    <xdr:cxnSp macro="">
      <xdr:nvCxnSpPr>
        <xdr:cNvPr id="526" name="直線コネクタ 525">
          <a:extLst>
            <a:ext uri="{FF2B5EF4-FFF2-40B4-BE49-F238E27FC236}">
              <a16:creationId xmlns="" xmlns:a16="http://schemas.microsoft.com/office/drawing/2014/main" id="{00000000-0008-0000-0700-00000E020000}"/>
            </a:ext>
          </a:extLst>
        </xdr:cNvPr>
        <xdr:cNvCxnSpPr/>
      </xdr:nvCxnSpPr>
      <xdr:spPr>
        <a:xfrm flipV="1">
          <a:off x="15481300" y="6402502"/>
          <a:ext cx="838200" cy="1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35367</xdr:rowOff>
    </xdr:from>
    <xdr:ext cx="534377" cy="259045"/>
    <xdr:sp macro="" textlink="">
      <xdr:nvSpPr>
        <xdr:cNvPr id="527" name="消防費平均値テキスト">
          <a:extLst>
            <a:ext uri="{FF2B5EF4-FFF2-40B4-BE49-F238E27FC236}">
              <a16:creationId xmlns="" xmlns:a16="http://schemas.microsoft.com/office/drawing/2014/main" id="{00000000-0008-0000-0700-00000F020000}"/>
            </a:ext>
          </a:extLst>
        </xdr:cNvPr>
        <xdr:cNvSpPr txBox="1"/>
      </xdr:nvSpPr>
      <xdr:spPr>
        <a:xfrm>
          <a:off x="16370300" y="603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a:extLst>
            <a:ext uri="{FF2B5EF4-FFF2-40B4-BE49-F238E27FC236}">
              <a16:creationId xmlns="" xmlns:a16="http://schemas.microsoft.com/office/drawing/2014/main" id="{00000000-0008-0000-0700-000010020000}"/>
            </a:ext>
          </a:extLst>
        </xdr:cNvPr>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57347</xdr:rowOff>
    </xdr:from>
    <xdr:to>
      <xdr:col>81</xdr:col>
      <xdr:colOff>50800</xdr:colOff>
      <xdr:row>37</xdr:row>
      <xdr:rowOff>70244</xdr:rowOff>
    </xdr:to>
    <xdr:cxnSp macro="">
      <xdr:nvCxnSpPr>
        <xdr:cNvPr id="529" name="直線コネクタ 528">
          <a:extLst>
            <a:ext uri="{FF2B5EF4-FFF2-40B4-BE49-F238E27FC236}">
              <a16:creationId xmlns="" xmlns:a16="http://schemas.microsoft.com/office/drawing/2014/main" id="{00000000-0008-0000-0700-000011020000}"/>
            </a:ext>
          </a:extLst>
        </xdr:cNvPr>
        <xdr:cNvCxnSpPr/>
      </xdr:nvCxnSpPr>
      <xdr:spPr>
        <a:xfrm>
          <a:off x="14592300" y="6400997"/>
          <a:ext cx="889000" cy="1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a:extLst>
            <a:ext uri="{FF2B5EF4-FFF2-40B4-BE49-F238E27FC236}">
              <a16:creationId xmlns="" xmlns:a16="http://schemas.microsoft.com/office/drawing/2014/main" id="{00000000-0008-0000-0700-000012020000}"/>
            </a:ext>
          </a:extLst>
        </xdr:cNvPr>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113644</xdr:rowOff>
    </xdr:from>
    <xdr:ext cx="534377" cy="259045"/>
    <xdr:sp macro="" textlink="">
      <xdr:nvSpPr>
        <xdr:cNvPr id="531" name="テキスト ボックス 530">
          <a:extLst>
            <a:ext uri="{FF2B5EF4-FFF2-40B4-BE49-F238E27FC236}">
              <a16:creationId xmlns="" xmlns:a16="http://schemas.microsoft.com/office/drawing/2014/main" id="{00000000-0008-0000-0700-000013020000}"/>
            </a:ext>
          </a:extLst>
        </xdr:cNvPr>
        <xdr:cNvSpPr txBox="1"/>
      </xdr:nvSpPr>
      <xdr:spPr>
        <a:xfrm>
          <a:off x="15214111" y="594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57347</xdr:rowOff>
    </xdr:from>
    <xdr:to>
      <xdr:col>76</xdr:col>
      <xdr:colOff>114300</xdr:colOff>
      <xdr:row>37</xdr:row>
      <xdr:rowOff>59461</xdr:rowOff>
    </xdr:to>
    <xdr:cxnSp macro="">
      <xdr:nvCxnSpPr>
        <xdr:cNvPr id="532" name="直線コネクタ 531">
          <a:extLst>
            <a:ext uri="{FF2B5EF4-FFF2-40B4-BE49-F238E27FC236}">
              <a16:creationId xmlns="" xmlns:a16="http://schemas.microsoft.com/office/drawing/2014/main" id="{00000000-0008-0000-0700-000014020000}"/>
            </a:ext>
          </a:extLst>
        </xdr:cNvPr>
        <xdr:cNvCxnSpPr/>
      </xdr:nvCxnSpPr>
      <xdr:spPr>
        <a:xfrm flipV="1">
          <a:off x="13703300" y="6400997"/>
          <a:ext cx="889000" cy="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a:extLst>
            <a:ext uri="{FF2B5EF4-FFF2-40B4-BE49-F238E27FC236}">
              <a16:creationId xmlns="" xmlns:a16="http://schemas.microsoft.com/office/drawing/2014/main" id="{00000000-0008-0000-0700-000015020000}"/>
            </a:ext>
          </a:extLst>
        </xdr:cNvPr>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103414</xdr:rowOff>
    </xdr:from>
    <xdr:ext cx="534377" cy="259045"/>
    <xdr:sp macro="" textlink="">
      <xdr:nvSpPr>
        <xdr:cNvPr id="534" name="テキスト ボックス 533">
          <a:extLst>
            <a:ext uri="{FF2B5EF4-FFF2-40B4-BE49-F238E27FC236}">
              <a16:creationId xmlns="" xmlns:a16="http://schemas.microsoft.com/office/drawing/2014/main" id="{00000000-0008-0000-0700-000016020000}"/>
            </a:ext>
          </a:extLst>
        </xdr:cNvPr>
        <xdr:cNvSpPr txBox="1"/>
      </xdr:nvSpPr>
      <xdr:spPr>
        <a:xfrm>
          <a:off x="14325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38888</xdr:rowOff>
    </xdr:from>
    <xdr:to>
      <xdr:col>71</xdr:col>
      <xdr:colOff>177800</xdr:colOff>
      <xdr:row>37</xdr:row>
      <xdr:rowOff>59461</xdr:rowOff>
    </xdr:to>
    <xdr:cxnSp macro="">
      <xdr:nvCxnSpPr>
        <xdr:cNvPr id="535" name="直線コネクタ 534">
          <a:extLst>
            <a:ext uri="{FF2B5EF4-FFF2-40B4-BE49-F238E27FC236}">
              <a16:creationId xmlns="" xmlns:a16="http://schemas.microsoft.com/office/drawing/2014/main" id="{00000000-0008-0000-0700-000017020000}"/>
            </a:ext>
          </a:extLst>
        </xdr:cNvPr>
        <xdr:cNvCxnSpPr/>
      </xdr:nvCxnSpPr>
      <xdr:spPr>
        <a:xfrm>
          <a:off x="12814300" y="6382538"/>
          <a:ext cx="889000" cy="2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a:extLst>
            <a:ext uri="{FF2B5EF4-FFF2-40B4-BE49-F238E27FC236}">
              <a16:creationId xmlns="" xmlns:a16="http://schemas.microsoft.com/office/drawing/2014/main" id="{00000000-0008-0000-0700-000018020000}"/>
            </a:ext>
          </a:extLst>
        </xdr:cNvPr>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151515</xdr:rowOff>
    </xdr:from>
    <xdr:ext cx="534377" cy="259045"/>
    <xdr:sp macro="" textlink="">
      <xdr:nvSpPr>
        <xdr:cNvPr id="537" name="テキスト ボックス 536">
          <a:extLst>
            <a:ext uri="{FF2B5EF4-FFF2-40B4-BE49-F238E27FC236}">
              <a16:creationId xmlns="" xmlns:a16="http://schemas.microsoft.com/office/drawing/2014/main" id="{00000000-0008-0000-0700-000019020000}"/>
            </a:ext>
          </a:extLst>
        </xdr:cNvPr>
        <xdr:cNvSpPr txBox="1"/>
      </xdr:nvSpPr>
      <xdr:spPr>
        <a:xfrm>
          <a:off x="13436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a:extLst>
            <a:ext uri="{FF2B5EF4-FFF2-40B4-BE49-F238E27FC236}">
              <a16:creationId xmlns="" xmlns:a16="http://schemas.microsoft.com/office/drawing/2014/main" id="{00000000-0008-0000-0700-00001A020000}"/>
            </a:ext>
          </a:extLst>
        </xdr:cNvPr>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155401</xdr:rowOff>
    </xdr:from>
    <xdr:ext cx="534377" cy="259045"/>
    <xdr:sp macro="" textlink="">
      <xdr:nvSpPr>
        <xdr:cNvPr id="539" name="テキスト ボックス 538">
          <a:extLst>
            <a:ext uri="{FF2B5EF4-FFF2-40B4-BE49-F238E27FC236}">
              <a16:creationId xmlns="" xmlns:a16="http://schemas.microsoft.com/office/drawing/2014/main" id="{00000000-0008-0000-0700-00001B020000}"/>
            </a:ext>
          </a:extLst>
        </xdr:cNvPr>
        <xdr:cNvSpPr txBox="1"/>
      </xdr:nvSpPr>
      <xdr:spPr>
        <a:xfrm>
          <a:off x="12547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8052</xdr:rowOff>
    </xdr:from>
    <xdr:to>
      <xdr:col>85</xdr:col>
      <xdr:colOff>177800</xdr:colOff>
      <xdr:row>37</xdr:row>
      <xdr:rowOff>109652</xdr:rowOff>
    </xdr:to>
    <xdr:sp macro="" textlink="">
      <xdr:nvSpPr>
        <xdr:cNvPr id="545" name="楕円 544">
          <a:extLst>
            <a:ext uri="{FF2B5EF4-FFF2-40B4-BE49-F238E27FC236}">
              <a16:creationId xmlns="" xmlns:a16="http://schemas.microsoft.com/office/drawing/2014/main" id="{00000000-0008-0000-0700-000021020000}"/>
            </a:ext>
          </a:extLst>
        </xdr:cNvPr>
        <xdr:cNvSpPr/>
      </xdr:nvSpPr>
      <xdr:spPr>
        <a:xfrm>
          <a:off x="16268700" y="63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157929</xdr:rowOff>
    </xdr:from>
    <xdr:ext cx="534377" cy="259045"/>
    <xdr:sp macro="" textlink="">
      <xdr:nvSpPr>
        <xdr:cNvPr id="546" name="消防費該当値テキスト">
          <a:extLst>
            <a:ext uri="{FF2B5EF4-FFF2-40B4-BE49-F238E27FC236}">
              <a16:creationId xmlns="" xmlns:a16="http://schemas.microsoft.com/office/drawing/2014/main" id="{00000000-0008-0000-0700-000022020000}"/>
            </a:ext>
          </a:extLst>
        </xdr:cNvPr>
        <xdr:cNvSpPr txBox="1"/>
      </xdr:nvSpPr>
      <xdr:spPr>
        <a:xfrm>
          <a:off x="16370300" y="633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19444</xdr:rowOff>
    </xdr:from>
    <xdr:to>
      <xdr:col>81</xdr:col>
      <xdr:colOff>101600</xdr:colOff>
      <xdr:row>37</xdr:row>
      <xdr:rowOff>121044</xdr:rowOff>
    </xdr:to>
    <xdr:sp macro="" textlink="">
      <xdr:nvSpPr>
        <xdr:cNvPr id="547" name="楕円 546">
          <a:extLst>
            <a:ext uri="{FF2B5EF4-FFF2-40B4-BE49-F238E27FC236}">
              <a16:creationId xmlns="" xmlns:a16="http://schemas.microsoft.com/office/drawing/2014/main" id="{00000000-0008-0000-0700-000023020000}"/>
            </a:ext>
          </a:extLst>
        </xdr:cNvPr>
        <xdr:cNvSpPr/>
      </xdr:nvSpPr>
      <xdr:spPr>
        <a:xfrm>
          <a:off x="15430500" y="636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112171</xdr:rowOff>
    </xdr:from>
    <xdr:ext cx="534377" cy="259045"/>
    <xdr:sp macro="" textlink="">
      <xdr:nvSpPr>
        <xdr:cNvPr id="548" name="テキスト ボックス 547">
          <a:extLst>
            <a:ext uri="{FF2B5EF4-FFF2-40B4-BE49-F238E27FC236}">
              <a16:creationId xmlns="" xmlns:a16="http://schemas.microsoft.com/office/drawing/2014/main" id="{00000000-0008-0000-0700-000024020000}"/>
            </a:ext>
          </a:extLst>
        </xdr:cNvPr>
        <xdr:cNvSpPr txBox="1"/>
      </xdr:nvSpPr>
      <xdr:spPr>
        <a:xfrm>
          <a:off x="15214111" y="645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6547</xdr:rowOff>
    </xdr:from>
    <xdr:to>
      <xdr:col>76</xdr:col>
      <xdr:colOff>165100</xdr:colOff>
      <xdr:row>37</xdr:row>
      <xdr:rowOff>108147</xdr:rowOff>
    </xdr:to>
    <xdr:sp macro="" textlink="">
      <xdr:nvSpPr>
        <xdr:cNvPr id="549" name="楕円 548">
          <a:extLst>
            <a:ext uri="{FF2B5EF4-FFF2-40B4-BE49-F238E27FC236}">
              <a16:creationId xmlns="" xmlns:a16="http://schemas.microsoft.com/office/drawing/2014/main" id="{00000000-0008-0000-0700-000025020000}"/>
            </a:ext>
          </a:extLst>
        </xdr:cNvPr>
        <xdr:cNvSpPr/>
      </xdr:nvSpPr>
      <xdr:spPr>
        <a:xfrm>
          <a:off x="14541500" y="635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99274</xdr:rowOff>
    </xdr:from>
    <xdr:ext cx="534377" cy="259045"/>
    <xdr:sp macro="" textlink="">
      <xdr:nvSpPr>
        <xdr:cNvPr id="550" name="テキスト ボックス 549">
          <a:extLst>
            <a:ext uri="{FF2B5EF4-FFF2-40B4-BE49-F238E27FC236}">
              <a16:creationId xmlns="" xmlns:a16="http://schemas.microsoft.com/office/drawing/2014/main" id="{00000000-0008-0000-0700-000026020000}"/>
            </a:ext>
          </a:extLst>
        </xdr:cNvPr>
        <xdr:cNvSpPr txBox="1"/>
      </xdr:nvSpPr>
      <xdr:spPr>
        <a:xfrm>
          <a:off x="14325111" y="644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8661</xdr:rowOff>
    </xdr:from>
    <xdr:to>
      <xdr:col>72</xdr:col>
      <xdr:colOff>38100</xdr:colOff>
      <xdr:row>37</xdr:row>
      <xdr:rowOff>110261</xdr:rowOff>
    </xdr:to>
    <xdr:sp macro="" textlink="">
      <xdr:nvSpPr>
        <xdr:cNvPr id="551" name="楕円 550">
          <a:extLst>
            <a:ext uri="{FF2B5EF4-FFF2-40B4-BE49-F238E27FC236}">
              <a16:creationId xmlns="" xmlns:a16="http://schemas.microsoft.com/office/drawing/2014/main" id="{00000000-0008-0000-0700-000027020000}"/>
            </a:ext>
          </a:extLst>
        </xdr:cNvPr>
        <xdr:cNvSpPr/>
      </xdr:nvSpPr>
      <xdr:spPr>
        <a:xfrm>
          <a:off x="13652500" y="635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101388</xdr:rowOff>
    </xdr:from>
    <xdr:ext cx="534377" cy="259045"/>
    <xdr:sp macro="" textlink="">
      <xdr:nvSpPr>
        <xdr:cNvPr id="552" name="テキスト ボックス 551">
          <a:extLst>
            <a:ext uri="{FF2B5EF4-FFF2-40B4-BE49-F238E27FC236}">
              <a16:creationId xmlns="" xmlns:a16="http://schemas.microsoft.com/office/drawing/2014/main" id="{00000000-0008-0000-0700-000028020000}"/>
            </a:ext>
          </a:extLst>
        </xdr:cNvPr>
        <xdr:cNvSpPr txBox="1"/>
      </xdr:nvSpPr>
      <xdr:spPr>
        <a:xfrm>
          <a:off x="13436111" y="644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159538</xdr:rowOff>
    </xdr:from>
    <xdr:to>
      <xdr:col>67</xdr:col>
      <xdr:colOff>101600</xdr:colOff>
      <xdr:row>37</xdr:row>
      <xdr:rowOff>89688</xdr:rowOff>
    </xdr:to>
    <xdr:sp macro="" textlink="">
      <xdr:nvSpPr>
        <xdr:cNvPr id="553" name="楕円 552">
          <a:extLst>
            <a:ext uri="{FF2B5EF4-FFF2-40B4-BE49-F238E27FC236}">
              <a16:creationId xmlns="" xmlns:a16="http://schemas.microsoft.com/office/drawing/2014/main" id="{00000000-0008-0000-0700-000029020000}"/>
            </a:ext>
          </a:extLst>
        </xdr:cNvPr>
        <xdr:cNvSpPr/>
      </xdr:nvSpPr>
      <xdr:spPr>
        <a:xfrm>
          <a:off x="12763500" y="633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80815</xdr:rowOff>
    </xdr:from>
    <xdr:ext cx="534377" cy="259045"/>
    <xdr:sp macro="" textlink="">
      <xdr:nvSpPr>
        <xdr:cNvPr id="554" name="テキスト ボックス 553">
          <a:extLst>
            <a:ext uri="{FF2B5EF4-FFF2-40B4-BE49-F238E27FC236}">
              <a16:creationId xmlns="" xmlns:a16="http://schemas.microsoft.com/office/drawing/2014/main" id="{00000000-0008-0000-0700-00002A020000}"/>
            </a:ext>
          </a:extLst>
        </xdr:cNvPr>
        <xdr:cNvSpPr txBox="1"/>
      </xdr:nvSpPr>
      <xdr:spPr>
        <a:xfrm>
          <a:off x="12547111" y="642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a:extLst>
            <a:ext uri="{FF2B5EF4-FFF2-40B4-BE49-F238E27FC236}">
              <a16:creationId xmlns="" xmlns:a16="http://schemas.microsoft.com/office/drawing/2014/main" id="{00000000-0008-0000-0700-00003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a:extLst>
            <a:ext uri="{FF2B5EF4-FFF2-40B4-BE49-F238E27FC236}">
              <a16:creationId xmlns="" xmlns:a16="http://schemas.microsoft.com/office/drawing/2014/main" id="{00000000-0008-0000-0700-00003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a:extLst>
            <a:ext uri="{FF2B5EF4-FFF2-40B4-BE49-F238E27FC236}">
              <a16:creationId xmlns="" xmlns:a16="http://schemas.microsoft.com/office/drawing/2014/main" id="{00000000-0008-0000-0700-00003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a:extLst>
            <a:ext uri="{FF2B5EF4-FFF2-40B4-BE49-F238E27FC236}">
              <a16:creationId xmlns="" xmlns:a16="http://schemas.microsoft.com/office/drawing/2014/main" id="{00000000-0008-0000-0700-00003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 xmlns:a16="http://schemas.microsoft.com/office/drawing/2014/main" id="{00000000-0008-0000-07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a:extLst>
            <a:ext uri="{FF2B5EF4-FFF2-40B4-BE49-F238E27FC236}">
              <a16:creationId xmlns="" xmlns:a16="http://schemas.microsoft.com/office/drawing/2014/main" id="{00000000-0008-0000-0700-00003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a:extLst>
            <a:ext uri="{FF2B5EF4-FFF2-40B4-BE49-F238E27FC236}">
              <a16:creationId xmlns="" xmlns:a16="http://schemas.microsoft.com/office/drawing/2014/main" id="{00000000-0008-0000-0700-00003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a:extLst>
            <a:ext uri="{FF2B5EF4-FFF2-40B4-BE49-F238E27FC236}">
              <a16:creationId xmlns="" xmlns:a16="http://schemas.microsoft.com/office/drawing/2014/main" id="{00000000-0008-0000-0700-00003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a:extLst>
            <a:ext uri="{FF2B5EF4-FFF2-40B4-BE49-F238E27FC236}">
              <a16:creationId xmlns="" xmlns:a16="http://schemas.microsoft.com/office/drawing/2014/main" id="{00000000-0008-0000-0700-00003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a:extLst>
            <a:ext uri="{FF2B5EF4-FFF2-40B4-BE49-F238E27FC236}">
              <a16:creationId xmlns="" xmlns:a16="http://schemas.microsoft.com/office/drawing/2014/main" id="{00000000-0008-0000-0700-00003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a:extLst>
            <a:ext uri="{FF2B5EF4-FFF2-40B4-BE49-F238E27FC236}">
              <a16:creationId xmlns="" xmlns:a16="http://schemas.microsoft.com/office/drawing/2014/main" id="{00000000-0008-0000-0700-000043020000}"/>
            </a:ext>
          </a:extLst>
        </xdr:cNvPr>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a:extLst>
            <a:ext uri="{FF2B5EF4-FFF2-40B4-BE49-F238E27FC236}">
              <a16:creationId xmlns="" xmlns:a16="http://schemas.microsoft.com/office/drawing/2014/main" id="{00000000-0008-0000-0700-000044020000}"/>
            </a:ext>
          </a:extLst>
        </xdr:cNvPr>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a:extLst>
            <a:ext uri="{FF2B5EF4-FFF2-40B4-BE49-F238E27FC236}">
              <a16:creationId xmlns="" xmlns:a16="http://schemas.microsoft.com/office/drawing/2014/main" id="{00000000-0008-0000-0700-000045020000}"/>
            </a:ext>
          </a:extLst>
        </xdr:cNvPr>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a:extLst>
            <a:ext uri="{FF2B5EF4-FFF2-40B4-BE49-F238E27FC236}">
              <a16:creationId xmlns="" xmlns:a16="http://schemas.microsoft.com/office/drawing/2014/main" id="{00000000-0008-0000-0700-000046020000}"/>
            </a:ext>
          </a:extLst>
        </xdr:cNvPr>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a:extLst>
            <a:ext uri="{FF2B5EF4-FFF2-40B4-BE49-F238E27FC236}">
              <a16:creationId xmlns="" xmlns:a16="http://schemas.microsoft.com/office/drawing/2014/main" id="{00000000-0008-0000-0700-000047020000}"/>
            </a:ext>
          </a:extLst>
        </xdr:cNvPr>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73876</xdr:rowOff>
    </xdr:from>
    <xdr:to>
      <xdr:col>85</xdr:col>
      <xdr:colOff>127000</xdr:colOff>
      <xdr:row>58</xdr:row>
      <xdr:rowOff>52692</xdr:rowOff>
    </xdr:to>
    <xdr:cxnSp macro="">
      <xdr:nvCxnSpPr>
        <xdr:cNvPr id="584" name="直線コネクタ 583">
          <a:extLst>
            <a:ext uri="{FF2B5EF4-FFF2-40B4-BE49-F238E27FC236}">
              <a16:creationId xmlns="" xmlns:a16="http://schemas.microsoft.com/office/drawing/2014/main" id="{00000000-0008-0000-0700-000048020000}"/>
            </a:ext>
          </a:extLst>
        </xdr:cNvPr>
        <xdr:cNvCxnSpPr/>
      </xdr:nvCxnSpPr>
      <xdr:spPr>
        <a:xfrm flipV="1">
          <a:off x="15481300" y="9846526"/>
          <a:ext cx="838200" cy="150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95610</xdr:rowOff>
    </xdr:from>
    <xdr:ext cx="534377" cy="259045"/>
    <xdr:sp macro="" textlink="">
      <xdr:nvSpPr>
        <xdr:cNvPr id="585" name="教育費平均値テキスト">
          <a:extLst>
            <a:ext uri="{FF2B5EF4-FFF2-40B4-BE49-F238E27FC236}">
              <a16:creationId xmlns="" xmlns:a16="http://schemas.microsoft.com/office/drawing/2014/main" id="{00000000-0008-0000-0700-000049020000}"/>
            </a:ext>
          </a:extLst>
        </xdr:cNvPr>
        <xdr:cNvSpPr txBox="1"/>
      </xdr:nvSpPr>
      <xdr:spPr>
        <a:xfrm>
          <a:off x="16370300" y="9525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a:extLst>
            <a:ext uri="{FF2B5EF4-FFF2-40B4-BE49-F238E27FC236}">
              <a16:creationId xmlns="" xmlns:a16="http://schemas.microsoft.com/office/drawing/2014/main" id="{00000000-0008-0000-0700-00004A020000}"/>
            </a:ext>
          </a:extLst>
        </xdr:cNvPr>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100774</xdr:rowOff>
    </xdr:from>
    <xdr:to>
      <xdr:col>81</xdr:col>
      <xdr:colOff>50800</xdr:colOff>
      <xdr:row>58</xdr:row>
      <xdr:rowOff>52692</xdr:rowOff>
    </xdr:to>
    <xdr:cxnSp macro="">
      <xdr:nvCxnSpPr>
        <xdr:cNvPr id="587" name="直線コネクタ 586">
          <a:extLst>
            <a:ext uri="{FF2B5EF4-FFF2-40B4-BE49-F238E27FC236}">
              <a16:creationId xmlns="" xmlns:a16="http://schemas.microsoft.com/office/drawing/2014/main" id="{00000000-0008-0000-0700-00004B020000}"/>
            </a:ext>
          </a:extLst>
        </xdr:cNvPr>
        <xdr:cNvCxnSpPr/>
      </xdr:nvCxnSpPr>
      <xdr:spPr>
        <a:xfrm>
          <a:off x="14592300" y="9873424"/>
          <a:ext cx="889000" cy="12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a:extLst>
            <a:ext uri="{FF2B5EF4-FFF2-40B4-BE49-F238E27FC236}">
              <a16:creationId xmlns="" xmlns:a16="http://schemas.microsoft.com/office/drawing/2014/main" id="{00000000-0008-0000-0700-00004C020000}"/>
            </a:ext>
          </a:extLst>
        </xdr:cNvPr>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385</xdr:rowOff>
    </xdr:from>
    <xdr:ext cx="534377" cy="259045"/>
    <xdr:sp macro="" textlink="">
      <xdr:nvSpPr>
        <xdr:cNvPr id="589" name="テキスト ボックス 588">
          <a:extLst>
            <a:ext uri="{FF2B5EF4-FFF2-40B4-BE49-F238E27FC236}">
              <a16:creationId xmlns="" xmlns:a16="http://schemas.microsoft.com/office/drawing/2014/main" id="{00000000-0008-0000-0700-00004D020000}"/>
            </a:ext>
          </a:extLst>
        </xdr:cNvPr>
        <xdr:cNvSpPr txBox="1"/>
      </xdr:nvSpPr>
      <xdr:spPr>
        <a:xfrm>
          <a:off x="15214111" y="94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25184</xdr:rowOff>
    </xdr:from>
    <xdr:to>
      <xdr:col>76</xdr:col>
      <xdr:colOff>114300</xdr:colOff>
      <xdr:row>57</xdr:row>
      <xdr:rowOff>100774</xdr:rowOff>
    </xdr:to>
    <xdr:cxnSp macro="">
      <xdr:nvCxnSpPr>
        <xdr:cNvPr id="590" name="直線コネクタ 589">
          <a:extLst>
            <a:ext uri="{FF2B5EF4-FFF2-40B4-BE49-F238E27FC236}">
              <a16:creationId xmlns="" xmlns:a16="http://schemas.microsoft.com/office/drawing/2014/main" id="{00000000-0008-0000-0700-00004E020000}"/>
            </a:ext>
          </a:extLst>
        </xdr:cNvPr>
        <xdr:cNvCxnSpPr/>
      </xdr:nvCxnSpPr>
      <xdr:spPr>
        <a:xfrm>
          <a:off x="13703300" y="9626384"/>
          <a:ext cx="889000" cy="24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a:extLst>
            <a:ext uri="{FF2B5EF4-FFF2-40B4-BE49-F238E27FC236}">
              <a16:creationId xmlns="" xmlns:a16="http://schemas.microsoft.com/office/drawing/2014/main" id="{00000000-0008-0000-0700-00004F020000}"/>
            </a:ext>
          </a:extLst>
        </xdr:cNvPr>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107751</xdr:rowOff>
    </xdr:from>
    <xdr:ext cx="534377" cy="259045"/>
    <xdr:sp macro="" textlink="">
      <xdr:nvSpPr>
        <xdr:cNvPr id="592" name="テキスト ボックス 591">
          <a:extLst>
            <a:ext uri="{FF2B5EF4-FFF2-40B4-BE49-F238E27FC236}">
              <a16:creationId xmlns="" xmlns:a16="http://schemas.microsoft.com/office/drawing/2014/main" id="{00000000-0008-0000-0700-000050020000}"/>
            </a:ext>
          </a:extLst>
        </xdr:cNvPr>
        <xdr:cNvSpPr txBox="1"/>
      </xdr:nvSpPr>
      <xdr:spPr>
        <a:xfrm>
          <a:off x="14325111" y="936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25184</xdr:rowOff>
    </xdr:from>
    <xdr:to>
      <xdr:col>71</xdr:col>
      <xdr:colOff>177800</xdr:colOff>
      <xdr:row>57</xdr:row>
      <xdr:rowOff>13983</xdr:rowOff>
    </xdr:to>
    <xdr:cxnSp macro="">
      <xdr:nvCxnSpPr>
        <xdr:cNvPr id="593" name="直線コネクタ 592">
          <a:extLst>
            <a:ext uri="{FF2B5EF4-FFF2-40B4-BE49-F238E27FC236}">
              <a16:creationId xmlns="" xmlns:a16="http://schemas.microsoft.com/office/drawing/2014/main" id="{00000000-0008-0000-0700-000051020000}"/>
            </a:ext>
          </a:extLst>
        </xdr:cNvPr>
        <xdr:cNvCxnSpPr/>
      </xdr:nvCxnSpPr>
      <xdr:spPr>
        <a:xfrm flipV="1">
          <a:off x="12814300" y="9626384"/>
          <a:ext cx="889000" cy="16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a:extLst>
            <a:ext uri="{FF2B5EF4-FFF2-40B4-BE49-F238E27FC236}">
              <a16:creationId xmlns="" xmlns:a16="http://schemas.microsoft.com/office/drawing/2014/main" id="{00000000-0008-0000-0700-000052020000}"/>
            </a:ext>
          </a:extLst>
        </xdr:cNvPr>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135386</xdr:rowOff>
    </xdr:from>
    <xdr:ext cx="534377" cy="259045"/>
    <xdr:sp macro="" textlink="">
      <xdr:nvSpPr>
        <xdr:cNvPr id="595" name="テキスト ボックス 594">
          <a:extLst>
            <a:ext uri="{FF2B5EF4-FFF2-40B4-BE49-F238E27FC236}">
              <a16:creationId xmlns="" xmlns:a16="http://schemas.microsoft.com/office/drawing/2014/main" id="{00000000-0008-0000-0700-000053020000}"/>
            </a:ext>
          </a:extLst>
        </xdr:cNvPr>
        <xdr:cNvSpPr txBox="1"/>
      </xdr:nvSpPr>
      <xdr:spPr>
        <a:xfrm>
          <a:off x="13436111" y="973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a:extLst>
            <a:ext uri="{FF2B5EF4-FFF2-40B4-BE49-F238E27FC236}">
              <a16:creationId xmlns="" xmlns:a16="http://schemas.microsoft.com/office/drawing/2014/main" id="{00000000-0008-0000-0700-000054020000}"/>
            </a:ext>
          </a:extLst>
        </xdr:cNvPr>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75595</xdr:rowOff>
    </xdr:from>
    <xdr:ext cx="534377" cy="259045"/>
    <xdr:sp macro="" textlink="">
      <xdr:nvSpPr>
        <xdr:cNvPr id="597" name="テキスト ボックス 596">
          <a:extLst>
            <a:ext uri="{FF2B5EF4-FFF2-40B4-BE49-F238E27FC236}">
              <a16:creationId xmlns="" xmlns:a16="http://schemas.microsoft.com/office/drawing/2014/main" id="{00000000-0008-0000-0700-000055020000}"/>
            </a:ext>
          </a:extLst>
        </xdr:cNvPr>
        <xdr:cNvSpPr txBox="1"/>
      </xdr:nvSpPr>
      <xdr:spPr>
        <a:xfrm>
          <a:off x="12547111" y="95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23076</xdr:rowOff>
    </xdr:from>
    <xdr:to>
      <xdr:col>85</xdr:col>
      <xdr:colOff>177800</xdr:colOff>
      <xdr:row>57</xdr:row>
      <xdr:rowOff>124676</xdr:rowOff>
    </xdr:to>
    <xdr:sp macro="" textlink="">
      <xdr:nvSpPr>
        <xdr:cNvPr id="603" name="楕円 602">
          <a:extLst>
            <a:ext uri="{FF2B5EF4-FFF2-40B4-BE49-F238E27FC236}">
              <a16:creationId xmlns="" xmlns:a16="http://schemas.microsoft.com/office/drawing/2014/main" id="{00000000-0008-0000-0700-00005B020000}"/>
            </a:ext>
          </a:extLst>
        </xdr:cNvPr>
        <xdr:cNvSpPr/>
      </xdr:nvSpPr>
      <xdr:spPr>
        <a:xfrm>
          <a:off x="16268700" y="979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1503</xdr:rowOff>
    </xdr:from>
    <xdr:ext cx="534377" cy="259045"/>
    <xdr:sp macro="" textlink="">
      <xdr:nvSpPr>
        <xdr:cNvPr id="604" name="教育費該当値テキスト">
          <a:extLst>
            <a:ext uri="{FF2B5EF4-FFF2-40B4-BE49-F238E27FC236}">
              <a16:creationId xmlns="" xmlns:a16="http://schemas.microsoft.com/office/drawing/2014/main" id="{00000000-0008-0000-0700-00005C020000}"/>
            </a:ext>
          </a:extLst>
        </xdr:cNvPr>
        <xdr:cNvSpPr txBox="1"/>
      </xdr:nvSpPr>
      <xdr:spPr>
        <a:xfrm>
          <a:off x="16370300" y="97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1892</xdr:rowOff>
    </xdr:from>
    <xdr:to>
      <xdr:col>81</xdr:col>
      <xdr:colOff>101600</xdr:colOff>
      <xdr:row>58</xdr:row>
      <xdr:rowOff>103492</xdr:rowOff>
    </xdr:to>
    <xdr:sp macro="" textlink="">
      <xdr:nvSpPr>
        <xdr:cNvPr id="605" name="楕円 604">
          <a:extLst>
            <a:ext uri="{FF2B5EF4-FFF2-40B4-BE49-F238E27FC236}">
              <a16:creationId xmlns="" xmlns:a16="http://schemas.microsoft.com/office/drawing/2014/main" id="{00000000-0008-0000-0700-00005D020000}"/>
            </a:ext>
          </a:extLst>
        </xdr:cNvPr>
        <xdr:cNvSpPr/>
      </xdr:nvSpPr>
      <xdr:spPr>
        <a:xfrm>
          <a:off x="15430500" y="99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94619</xdr:rowOff>
    </xdr:from>
    <xdr:ext cx="534377" cy="259045"/>
    <xdr:sp macro="" textlink="">
      <xdr:nvSpPr>
        <xdr:cNvPr id="606" name="テキスト ボックス 605">
          <a:extLst>
            <a:ext uri="{FF2B5EF4-FFF2-40B4-BE49-F238E27FC236}">
              <a16:creationId xmlns="" xmlns:a16="http://schemas.microsoft.com/office/drawing/2014/main" id="{00000000-0008-0000-0700-00005E020000}"/>
            </a:ext>
          </a:extLst>
        </xdr:cNvPr>
        <xdr:cNvSpPr txBox="1"/>
      </xdr:nvSpPr>
      <xdr:spPr>
        <a:xfrm>
          <a:off x="15214111" y="1003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49974</xdr:rowOff>
    </xdr:from>
    <xdr:to>
      <xdr:col>76</xdr:col>
      <xdr:colOff>165100</xdr:colOff>
      <xdr:row>57</xdr:row>
      <xdr:rowOff>151574</xdr:rowOff>
    </xdr:to>
    <xdr:sp macro="" textlink="">
      <xdr:nvSpPr>
        <xdr:cNvPr id="607" name="楕円 606">
          <a:extLst>
            <a:ext uri="{FF2B5EF4-FFF2-40B4-BE49-F238E27FC236}">
              <a16:creationId xmlns="" xmlns:a16="http://schemas.microsoft.com/office/drawing/2014/main" id="{00000000-0008-0000-0700-00005F020000}"/>
            </a:ext>
          </a:extLst>
        </xdr:cNvPr>
        <xdr:cNvSpPr/>
      </xdr:nvSpPr>
      <xdr:spPr>
        <a:xfrm>
          <a:off x="14541500" y="982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142701</xdr:rowOff>
    </xdr:from>
    <xdr:ext cx="534377" cy="259045"/>
    <xdr:sp macro="" textlink="">
      <xdr:nvSpPr>
        <xdr:cNvPr id="608" name="テキスト ボックス 607">
          <a:extLst>
            <a:ext uri="{FF2B5EF4-FFF2-40B4-BE49-F238E27FC236}">
              <a16:creationId xmlns="" xmlns:a16="http://schemas.microsoft.com/office/drawing/2014/main" id="{00000000-0008-0000-0700-000060020000}"/>
            </a:ext>
          </a:extLst>
        </xdr:cNvPr>
        <xdr:cNvSpPr txBox="1"/>
      </xdr:nvSpPr>
      <xdr:spPr>
        <a:xfrm>
          <a:off x="14325111" y="991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145834</xdr:rowOff>
    </xdr:from>
    <xdr:to>
      <xdr:col>72</xdr:col>
      <xdr:colOff>38100</xdr:colOff>
      <xdr:row>56</xdr:row>
      <xdr:rowOff>75984</xdr:rowOff>
    </xdr:to>
    <xdr:sp macro="" textlink="">
      <xdr:nvSpPr>
        <xdr:cNvPr id="609" name="楕円 608">
          <a:extLst>
            <a:ext uri="{FF2B5EF4-FFF2-40B4-BE49-F238E27FC236}">
              <a16:creationId xmlns="" xmlns:a16="http://schemas.microsoft.com/office/drawing/2014/main" id="{00000000-0008-0000-0700-000061020000}"/>
            </a:ext>
          </a:extLst>
        </xdr:cNvPr>
        <xdr:cNvSpPr/>
      </xdr:nvSpPr>
      <xdr:spPr>
        <a:xfrm>
          <a:off x="13652500" y="957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92511</xdr:rowOff>
    </xdr:from>
    <xdr:ext cx="534377" cy="259045"/>
    <xdr:sp macro="" textlink="">
      <xdr:nvSpPr>
        <xdr:cNvPr id="610" name="テキスト ボックス 609">
          <a:extLst>
            <a:ext uri="{FF2B5EF4-FFF2-40B4-BE49-F238E27FC236}">
              <a16:creationId xmlns="" xmlns:a16="http://schemas.microsoft.com/office/drawing/2014/main" id="{00000000-0008-0000-0700-000062020000}"/>
            </a:ext>
          </a:extLst>
        </xdr:cNvPr>
        <xdr:cNvSpPr txBox="1"/>
      </xdr:nvSpPr>
      <xdr:spPr>
        <a:xfrm>
          <a:off x="13436111" y="935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134633</xdr:rowOff>
    </xdr:from>
    <xdr:to>
      <xdr:col>67</xdr:col>
      <xdr:colOff>101600</xdr:colOff>
      <xdr:row>57</xdr:row>
      <xdr:rowOff>64783</xdr:rowOff>
    </xdr:to>
    <xdr:sp macro="" textlink="">
      <xdr:nvSpPr>
        <xdr:cNvPr id="611" name="楕円 610">
          <a:extLst>
            <a:ext uri="{FF2B5EF4-FFF2-40B4-BE49-F238E27FC236}">
              <a16:creationId xmlns="" xmlns:a16="http://schemas.microsoft.com/office/drawing/2014/main" id="{00000000-0008-0000-0700-000063020000}"/>
            </a:ext>
          </a:extLst>
        </xdr:cNvPr>
        <xdr:cNvSpPr/>
      </xdr:nvSpPr>
      <xdr:spPr>
        <a:xfrm>
          <a:off x="12763500" y="973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55910</xdr:rowOff>
    </xdr:from>
    <xdr:ext cx="534377" cy="259045"/>
    <xdr:sp macro="" textlink="">
      <xdr:nvSpPr>
        <xdr:cNvPr id="612" name="テキスト ボックス 611">
          <a:extLst>
            <a:ext uri="{FF2B5EF4-FFF2-40B4-BE49-F238E27FC236}">
              <a16:creationId xmlns="" xmlns:a16="http://schemas.microsoft.com/office/drawing/2014/main" id="{00000000-0008-0000-0700-000064020000}"/>
            </a:ext>
          </a:extLst>
        </xdr:cNvPr>
        <xdr:cNvSpPr txBox="1"/>
      </xdr:nvSpPr>
      <xdr:spPr>
        <a:xfrm>
          <a:off x="12547111" y="982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a:extLst>
            <a:ext uri="{FF2B5EF4-FFF2-40B4-BE49-F238E27FC236}">
              <a16:creationId xmlns="" xmlns:a16="http://schemas.microsoft.com/office/drawing/2014/main" id="{00000000-0008-0000-0700-00006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a:extLst>
            <a:ext uri="{FF2B5EF4-FFF2-40B4-BE49-F238E27FC236}">
              <a16:creationId xmlns="" xmlns:a16="http://schemas.microsoft.com/office/drawing/2014/main" id="{00000000-0008-0000-0700-00007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a:extLst>
            <a:ext uri="{FF2B5EF4-FFF2-40B4-BE49-F238E27FC236}">
              <a16:creationId xmlns="" xmlns:a16="http://schemas.microsoft.com/office/drawing/2014/main" id="{00000000-0008-0000-0700-00007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a:extLst>
            <a:ext uri="{FF2B5EF4-FFF2-40B4-BE49-F238E27FC236}">
              <a16:creationId xmlns="" xmlns:a16="http://schemas.microsoft.com/office/drawing/2014/main" id="{00000000-0008-0000-0700-00007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a:extLst>
            <a:ext uri="{FF2B5EF4-FFF2-40B4-BE49-F238E27FC236}">
              <a16:creationId xmlns="" xmlns:a16="http://schemas.microsoft.com/office/drawing/2014/main" id="{00000000-0008-0000-0700-00007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a:extLst>
            <a:ext uri="{FF2B5EF4-FFF2-40B4-BE49-F238E27FC236}">
              <a16:creationId xmlns="" xmlns:a16="http://schemas.microsoft.com/office/drawing/2014/main" id="{00000000-0008-0000-0700-00007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a:extLst>
            <a:ext uri="{FF2B5EF4-FFF2-40B4-BE49-F238E27FC236}">
              <a16:creationId xmlns="" xmlns:a16="http://schemas.microsoft.com/office/drawing/2014/main" id="{00000000-0008-0000-0700-00007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a:extLst>
            <a:ext uri="{FF2B5EF4-FFF2-40B4-BE49-F238E27FC236}">
              <a16:creationId xmlns="" xmlns:a16="http://schemas.microsoft.com/office/drawing/2014/main" id="{00000000-0008-0000-0700-00007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a:extLst>
            <a:ext uri="{FF2B5EF4-FFF2-40B4-BE49-F238E27FC236}">
              <a16:creationId xmlns="" xmlns:a16="http://schemas.microsoft.com/office/drawing/2014/main" id="{00000000-0008-0000-0700-00007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a:extLst>
            <a:ext uri="{FF2B5EF4-FFF2-40B4-BE49-F238E27FC236}">
              <a16:creationId xmlns="" xmlns:a16="http://schemas.microsoft.com/office/drawing/2014/main" id="{00000000-0008-0000-0700-00007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a:extLst>
            <a:ext uri="{FF2B5EF4-FFF2-40B4-BE49-F238E27FC236}">
              <a16:creationId xmlns="" xmlns:a16="http://schemas.microsoft.com/office/drawing/2014/main" id="{00000000-0008-0000-0700-00007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a:extLst>
            <a:ext uri="{FF2B5EF4-FFF2-40B4-BE49-F238E27FC236}">
              <a16:creationId xmlns="" xmlns:a16="http://schemas.microsoft.com/office/drawing/2014/main" id="{00000000-0008-0000-0700-00007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a:extLst>
            <a:ext uri="{FF2B5EF4-FFF2-40B4-BE49-F238E27FC236}">
              <a16:creationId xmlns="" xmlns:a16="http://schemas.microsoft.com/office/drawing/2014/main" id="{00000000-0008-0000-0700-00007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a:extLst>
            <a:ext uri="{FF2B5EF4-FFF2-40B4-BE49-F238E27FC236}">
              <a16:creationId xmlns="" xmlns:a16="http://schemas.microsoft.com/office/drawing/2014/main" id="{00000000-0008-0000-0700-00007E020000}"/>
            </a:ext>
          </a:extLst>
        </xdr:cNvPr>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a:extLst>
            <a:ext uri="{FF2B5EF4-FFF2-40B4-BE49-F238E27FC236}">
              <a16:creationId xmlns="" xmlns:a16="http://schemas.microsoft.com/office/drawing/2014/main" id="{00000000-0008-0000-0700-00007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a:extLst>
            <a:ext uri="{FF2B5EF4-FFF2-40B4-BE49-F238E27FC236}">
              <a16:creationId xmlns="" xmlns:a16="http://schemas.microsoft.com/office/drawing/2014/main" id="{00000000-0008-0000-0700-00008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a:extLst>
            <a:ext uri="{FF2B5EF4-FFF2-40B4-BE49-F238E27FC236}">
              <a16:creationId xmlns="" xmlns:a16="http://schemas.microsoft.com/office/drawing/2014/main" id="{00000000-0008-0000-0700-000081020000}"/>
            </a:ext>
          </a:extLst>
        </xdr:cNvPr>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a:extLst>
            <a:ext uri="{FF2B5EF4-FFF2-40B4-BE49-F238E27FC236}">
              <a16:creationId xmlns="" xmlns:a16="http://schemas.microsoft.com/office/drawing/2014/main" id="{00000000-0008-0000-0700-000082020000}"/>
            </a:ext>
          </a:extLst>
        </xdr:cNvPr>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68655</xdr:rowOff>
    </xdr:from>
    <xdr:to>
      <xdr:col>85</xdr:col>
      <xdr:colOff>127000</xdr:colOff>
      <xdr:row>78</xdr:row>
      <xdr:rowOff>104724</xdr:rowOff>
    </xdr:to>
    <xdr:cxnSp macro="">
      <xdr:nvCxnSpPr>
        <xdr:cNvPr id="643" name="直線コネクタ 642">
          <a:extLst>
            <a:ext uri="{FF2B5EF4-FFF2-40B4-BE49-F238E27FC236}">
              <a16:creationId xmlns="" xmlns:a16="http://schemas.microsoft.com/office/drawing/2014/main" id="{00000000-0008-0000-0700-000083020000}"/>
            </a:ext>
          </a:extLst>
        </xdr:cNvPr>
        <xdr:cNvCxnSpPr/>
      </xdr:nvCxnSpPr>
      <xdr:spPr>
        <a:xfrm>
          <a:off x="15481300" y="13441755"/>
          <a:ext cx="838200" cy="36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53497</xdr:rowOff>
    </xdr:from>
    <xdr:ext cx="469744" cy="259045"/>
    <xdr:sp macro="" textlink="">
      <xdr:nvSpPr>
        <xdr:cNvPr id="644" name="災害復旧費平均値テキスト">
          <a:extLst>
            <a:ext uri="{FF2B5EF4-FFF2-40B4-BE49-F238E27FC236}">
              <a16:creationId xmlns="" xmlns:a16="http://schemas.microsoft.com/office/drawing/2014/main" id="{00000000-0008-0000-0700-000084020000}"/>
            </a:ext>
          </a:extLst>
        </xdr:cNvPr>
        <xdr:cNvSpPr txBox="1"/>
      </xdr:nvSpPr>
      <xdr:spPr>
        <a:xfrm>
          <a:off x="16370300" y="13426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a:extLst>
            <a:ext uri="{FF2B5EF4-FFF2-40B4-BE49-F238E27FC236}">
              <a16:creationId xmlns="" xmlns:a16="http://schemas.microsoft.com/office/drawing/2014/main" id="{00000000-0008-0000-0700-000085020000}"/>
            </a:ext>
          </a:extLst>
        </xdr:cNvPr>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41092</xdr:rowOff>
    </xdr:from>
    <xdr:to>
      <xdr:col>81</xdr:col>
      <xdr:colOff>50800</xdr:colOff>
      <xdr:row>78</xdr:row>
      <xdr:rowOff>68655</xdr:rowOff>
    </xdr:to>
    <xdr:cxnSp macro="">
      <xdr:nvCxnSpPr>
        <xdr:cNvPr id="646" name="直線コネクタ 645">
          <a:extLst>
            <a:ext uri="{FF2B5EF4-FFF2-40B4-BE49-F238E27FC236}">
              <a16:creationId xmlns="" xmlns:a16="http://schemas.microsoft.com/office/drawing/2014/main" id="{00000000-0008-0000-0700-000086020000}"/>
            </a:ext>
          </a:extLst>
        </xdr:cNvPr>
        <xdr:cNvCxnSpPr/>
      </xdr:nvCxnSpPr>
      <xdr:spPr>
        <a:xfrm>
          <a:off x="14592300" y="13414192"/>
          <a:ext cx="889000" cy="2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a:extLst>
            <a:ext uri="{FF2B5EF4-FFF2-40B4-BE49-F238E27FC236}">
              <a16:creationId xmlns="" xmlns:a16="http://schemas.microsoft.com/office/drawing/2014/main" id="{00000000-0008-0000-0700-000087020000}"/>
            </a:ext>
          </a:extLst>
        </xdr:cNvPr>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147925</xdr:rowOff>
    </xdr:from>
    <xdr:ext cx="534377" cy="259045"/>
    <xdr:sp macro="" textlink="">
      <xdr:nvSpPr>
        <xdr:cNvPr id="648" name="テキスト ボックス 647">
          <a:extLst>
            <a:ext uri="{FF2B5EF4-FFF2-40B4-BE49-F238E27FC236}">
              <a16:creationId xmlns="" xmlns:a16="http://schemas.microsoft.com/office/drawing/2014/main" id="{00000000-0008-0000-0700-000088020000}"/>
            </a:ext>
          </a:extLst>
        </xdr:cNvPr>
        <xdr:cNvSpPr txBox="1"/>
      </xdr:nvSpPr>
      <xdr:spPr>
        <a:xfrm>
          <a:off x="15214111" y="1352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41092</xdr:rowOff>
    </xdr:from>
    <xdr:to>
      <xdr:col>76</xdr:col>
      <xdr:colOff>114300</xdr:colOff>
      <xdr:row>79</xdr:row>
      <xdr:rowOff>5136</xdr:rowOff>
    </xdr:to>
    <xdr:cxnSp macro="">
      <xdr:nvCxnSpPr>
        <xdr:cNvPr id="649" name="直線コネクタ 648">
          <a:extLst>
            <a:ext uri="{FF2B5EF4-FFF2-40B4-BE49-F238E27FC236}">
              <a16:creationId xmlns="" xmlns:a16="http://schemas.microsoft.com/office/drawing/2014/main" id="{00000000-0008-0000-0700-000089020000}"/>
            </a:ext>
          </a:extLst>
        </xdr:cNvPr>
        <xdr:cNvCxnSpPr/>
      </xdr:nvCxnSpPr>
      <xdr:spPr>
        <a:xfrm flipV="1">
          <a:off x="13703300" y="13414192"/>
          <a:ext cx="889000" cy="13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a:extLst>
            <a:ext uri="{FF2B5EF4-FFF2-40B4-BE49-F238E27FC236}">
              <a16:creationId xmlns="" xmlns:a16="http://schemas.microsoft.com/office/drawing/2014/main" id="{00000000-0008-0000-0700-00008A020000}"/>
            </a:ext>
          </a:extLst>
        </xdr:cNvPr>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161870</xdr:rowOff>
    </xdr:from>
    <xdr:ext cx="469744" cy="259045"/>
    <xdr:sp macro="" textlink="">
      <xdr:nvSpPr>
        <xdr:cNvPr id="651" name="テキスト ボックス 650">
          <a:extLst>
            <a:ext uri="{FF2B5EF4-FFF2-40B4-BE49-F238E27FC236}">
              <a16:creationId xmlns="" xmlns:a16="http://schemas.microsoft.com/office/drawing/2014/main" id="{00000000-0008-0000-0700-00008B020000}"/>
            </a:ext>
          </a:extLst>
        </xdr:cNvPr>
        <xdr:cNvSpPr txBox="1"/>
      </xdr:nvSpPr>
      <xdr:spPr>
        <a:xfrm>
          <a:off x="14357428" y="1353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5136</xdr:rowOff>
    </xdr:from>
    <xdr:to>
      <xdr:col>71</xdr:col>
      <xdr:colOff>177800</xdr:colOff>
      <xdr:row>79</xdr:row>
      <xdr:rowOff>25890</xdr:rowOff>
    </xdr:to>
    <xdr:cxnSp macro="">
      <xdr:nvCxnSpPr>
        <xdr:cNvPr id="652" name="直線コネクタ 651">
          <a:extLst>
            <a:ext uri="{FF2B5EF4-FFF2-40B4-BE49-F238E27FC236}">
              <a16:creationId xmlns="" xmlns:a16="http://schemas.microsoft.com/office/drawing/2014/main" id="{00000000-0008-0000-0700-00008C020000}"/>
            </a:ext>
          </a:extLst>
        </xdr:cNvPr>
        <xdr:cNvCxnSpPr/>
      </xdr:nvCxnSpPr>
      <xdr:spPr>
        <a:xfrm flipV="1">
          <a:off x="12814300" y="13549686"/>
          <a:ext cx="889000" cy="2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a:extLst>
            <a:ext uri="{FF2B5EF4-FFF2-40B4-BE49-F238E27FC236}">
              <a16:creationId xmlns="" xmlns:a16="http://schemas.microsoft.com/office/drawing/2014/main" id="{00000000-0008-0000-0700-00008D020000}"/>
            </a:ext>
          </a:extLst>
        </xdr:cNvPr>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1010</xdr:rowOff>
    </xdr:from>
    <xdr:ext cx="534377" cy="259045"/>
    <xdr:sp macro="" textlink="">
      <xdr:nvSpPr>
        <xdr:cNvPr id="654" name="テキスト ボックス 653">
          <a:extLst>
            <a:ext uri="{FF2B5EF4-FFF2-40B4-BE49-F238E27FC236}">
              <a16:creationId xmlns="" xmlns:a16="http://schemas.microsoft.com/office/drawing/2014/main" id="{00000000-0008-0000-0700-00008E020000}"/>
            </a:ext>
          </a:extLst>
        </xdr:cNvPr>
        <xdr:cNvSpPr txBox="1"/>
      </xdr:nvSpPr>
      <xdr:spPr>
        <a:xfrm>
          <a:off x="13436111" y="132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a:extLst>
            <a:ext uri="{FF2B5EF4-FFF2-40B4-BE49-F238E27FC236}">
              <a16:creationId xmlns="" xmlns:a16="http://schemas.microsoft.com/office/drawing/2014/main" id="{00000000-0008-0000-0700-00008F020000}"/>
            </a:ext>
          </a:extLst>
        </xdr:cNvPr>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17453</xdr:rowOff>
    </xdr:from>
    <xdr:ext cx="469744" cy="259045"/>
    <xdr:sp macro="" textlink="">
      <xdr:nvSpPr>
        <xdr:cNvPr id="656" name="テキスト ボックス 655">
          <a:extLst>
            <a:ext uri="{FF2B5EF4-FFF2-40B4-BE49-F238E27FC236}">
              <a16:creationId xmlns="" xmlns:a16="http://schemas.microsoft.com/office/drawing/2014/main" id="{00000000-0008-0000-0700-000090020000}"/>
            </a:ext>
          </a:extLst>
        </xdr:cNvPr>
        <xdr:cNvSpPr txBox="1"/>
      </xdr:nvSpPr>
      <xdr:spPr>
        <a:xfrm>
          <a:off x="12579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53924</xdr:rowOff>
    </xdr:from>
    <xdr:to>
      <xdr:col>85</xdr:col>
      <xdr:colOff>177800</xdr:colOff>
      <xdr:row>78</xdr:row>
      <xdr:rowOff>155524</xdr:rowOff>
    </xdr:to>
    <xdr:sp macro="" textlink="">
      <xdr:nvSpPr>
        <xdr:cNvPr id="662" name="楕円 661">
          <a:extLst>
            <a:ext uri="{FF2B5EF4-FFF2-40B4-BE49-F238E27FC236}">
              <a16:creationId xmlns="" xmlns:a16="http://schemas.microsoft.com/office/drawing/2014/main" id="{00000000-0008-0000-0700-000096020000}"/>
            </a:ext>
          </a:extLst>
        </xdr:cNvPr>
        <xdr:cNvSpPr/>
      </xdr:nvSpPr>
      <xdr:spPr>
        <a:xfrm>
          <a:off x="16268700" y="134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76801</xdr:rowOff>
    </xdr:from>
    <xdr:ext cx="534377" cy="259045"/>
    <xdr:sp macro="" textlink="">
      <xdr:nvSpPr>
        <xdr:cNvPr id="663" name="災害復旧費該当値テキスト">
          <a:extLst>
            <a:ext uri="{FF2B5EF4-FFF2-40B4-BE49-F238E27FC236}">
              <a16:creationId xmlns="" xmlns:a16="http://schemas.microsoft.com/office/drawing/2014/main" id="{00000000-0008-0000-0700-000097020000}"/>
            </a:ext>
          </a:extLst>
        </xdr:cNvPr>
        <xdr:cNvSpPr txBox="1"/>
      </xdr:nvSpPr>
      <xdr:spPr>
        <a:xfrm>
          <a:off x="16370300" y="1327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17855</xdr:rowOff>
    </xdr:from>
    <xdr:to>
      <xdr:col>81</xdr:col>
      <xdr:colOff>101600</xdr:colOff>
      <xdr:row>78</xdr:row>
      <xdr:rowOff>119455</xdr:rowOff>
    </xdr:to>
    <xdr:sp macro="" textlink="">
      <xdr:nvSpPr>
        <xdr:cNvPr id="664" name="楕円 663">
          <a:extLst>
            <a:ext uri="{FF2B5EF4-FFF2-40B4-BE49-F238E27FC236}">
              <a16:creationId xmlns="" xmlns:a16="http://schemas.microsoft.com/office/drawing/2014/main" id="{00000000-0008-0000-0700-000098020000}"/>
            </a:ext>
          </a:extLst>
        </xdr:cNvPr>
        <xdr:cNvSpPr/>
      </xdr:nvSpPr>
      <xdr:spPr>
        <a:xfrm>
          <a:off x="15430500" y="133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135982</xdr:rowOff>
    </xdr:from>
    <xdr:ext cx="534377" cy="259045"/>
    <xdr:sp macro="" textlink="">
      <xdr:nvSpPr>
        <xdr:cNvPr id="665" name="テキスト ボックス 664">
          <a:extLst>
            <a:ext uri="{FF2B5EF4-FFF2-40B4-BE49-F238E27FC236}">
              <a16:creationId xmlns="" xmlns:a16="http://schemas.microsoft.com/office/drawing/2014/main" id="{00000000-0008-0000-0700-000099020000}"/>
            </a:ext>
          </a:extLst>
        </xdr:cNvPr>
        <xdr:cNvSpPr txBox="1"/>
      </xdr:nvSpPr>
      <xdr:spPr>
        <a:xfrm>
          <a:off x="15214111" y="1316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161742</xdr:rowOff>
    </xdr:from>
    <xdr:to>
      <xdr:col>76</xdr:col>
      <xdr:colOff>165100</xdr:colOff>
      <xdr:row>78</xdr:row>
      <xdr:rowOff>91892</xdr:rowOff>
    </xdr:to>
    <xdr:sp macro="" textlink="">
      <xdr:nvSpPr>
        <xdr:cNvPr id="666" name="楕円 665">
          <a:extLst>
            <a:ext uri="{FF2B5EF4-FFF2-40B4-BE49-F238E27FC236}">
              <a16:creationId xmlns="" xmlns:a16="http://schemas.microsoft.com/office/drawing/2014/main" id="{00000000-0008-0000-0700-00009A020000}"/>
            </a:ext>
          </a:extLst>
        </xdr:cNvPr>
        <xdr:cNvSpPr/>
      </xdr:nvSpPr>
      <xdr:spPr>
        <a:xfrm>
          <a:off x="14541500" y="1336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108419</xdr:rowOff>
    </xdr:from>
    <xdr:ext cx="534377" cy="259045"/>
    <xdr:sp macro="" textlink="">
      <xdr:nvSpPr>
        <xdr:cNvPr id="667" name="テキスト ボックス 666">
          <a:extLst>
            <a:ext uri="{FF2B5EF4-FFF2-40B4-BE49-F238E27FC236}">
              <a16:creationId xmlns="" xmlns:a16="http://schemas.microsoft.com/office/drawing/2014/main" id="{00000000-0008-0000-0700-00009B020000}"/>
            </a:ext>
          </a:extLst>
        </xdr:cNvPr>
        <xdr:cNvSpPr txBox="1"/>
      </xdr:nvSpPr>
      <xdr:spPr>
        <a:xfrm>
          <a:off x="14325111" y="1313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125786</xdr:rowOff>
    </xdr:from>
    <xdr:to>
      <xdr:col>72</xdr:col>
      <xdr:colOff>38100</xdr:colOff>
      <xdr:row>79</xdr:row>
      <xdr:rowOff>55936</xdr:rowOff>
    </xdr:to>
    <xdr:sp macro="" textlink="">
      <xdr:nvSpPr>
        <xdr:cNvPr id="668" name="楕円 667">
          <a:extLst>
            <a:ext uri="{FF2B5EF4-FFF2-40B4-BE49-F238E27FC236}">
              <a16:creationId xmlns="" xmlns:a16="http://schemas.microsoft.com/office/drawing/2014/main" id="{00000000-0008-0000-0700-00009C020000}"/>
            </a:ext>
          </a:extLst>
        </xdr:cNvPr>
        <xdr:cNvSpPr/>
      </xdr:nvSpPr>
      <xdr:spPr>
        <a:xfrm>
          <a:off x="13652500" y="1349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47063</xdr:rowOff>
    </xdr:from>
    <xdr:ext cx="469744" cy="259045"/>
    <xdr:sp macro="" textlink="">
      <xdr:nvSpPr>
        <xdr:cNvPr id="669" name="テキスト ボックス 668">
          <a:extLst>
            <a:ext uri="{FF2B5EF4-FFF2-40B4-BE49-F238E27FC236}">
              <a16:creationId xmlns="" xmlns:a16="http://schemas.microsoft.com/office/drawing/2014/main" id="{00000000-0008-0000-0700-00009D020000}"/>
            </a:ext>
          </a:extLst>
        </xdr:cNvPr>
        <xdr:cNvSpPr txBox="1"/>
      </xdr:nvSpPr>
      <xdr:spPr>
        <a:xfrm>
          <a:off x="13468428" y="1359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146540</xdr:rowOff>
    </xdr:from>
    <xdr:to>
      <xdr:col>67</xdr:col>
      <xdr:colOff>101600</xdr:colOff>
      <xdr:row>79</xdr:row>
      <xdr:rowOff>76690</xdr:rowOff>
    </xdr:to>
    <xdr:sp macro="" textlink="">
      <xdr:nvSpPr>
        <xdr:cNvPr id="670" name="楕円 669">
          <a:extLst>
            <a:ext uri="{FF2B5EF4-FFF2-40B4-BE49-F238E27FC236}">
              <a16:creationId xmlns="" xmlns:a16="http://schemas.microsoft.com/office/drawing/2014/main" id="{00000000-0008-0000-0700-00009E020000}"/>
            </a:ext>
          </a:extLst>
        </xdr:cNvPr>
        <xdr:cNvSpPr/>
      </xdr:nvSpPr>
      <xdr:spPr>
        <a:xfrm>
          <a:off x="12763500" y="1351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67817</xdr:rowOff>
    </xdr:from>
    <xdr:ext cx="469744" cy="259045"/>
    <xdr:sp macro="" textlink="">
      <xdr:nvSpPr>
        <xdr:cNvPr id="671" name="テキスト ボックス 670">
          <a:extLst>
            <a:ext uri="{FF2B5EF4-FFF2-40B4-BE49-F238E27FC236}">
              <a16:creationId xmlns="" xmlns:a16="http://schemas.microsoft.com/office/drawing/2014/main" id="{00000000-0008-0000-0700-00009F020000}"/>
            </a:ext>
          </a:extLst>
        </xdr:cNvPr>
        <xdr:cNvSpPr txBox="1"/>
      </xdr:nvSpPr>
      <xdr:spPr>
        <a:xfrm>
          <a:off x="12579428" y="136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a:extLst>
            <a:ext uri="{FF2B5EF4-FFF2-40B4-BE49-F238E27FC236}">
              <a16:creationId xmlns="" xmlns:a16="http://schemas.microsoft.com/office/drawing/2014/main" id="{00000000-0008-0000-0700-0000A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a:extLst>
            <a:ext uri="{FF2B5EF4-FFF2-40B4-BE49-F238E27FC236}">
              <a16:creationId xmlns="" xmlns:a16="http://schemas.microsoft.com/office/drawing/2014/main" id="{00000000-0008-0000-0700-0000A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a:extLst>
            <a:ext uri="{FF2B5EF4-FFF2-40B4-BE49-F238E27FC236}">
              <a16:creationId xmlns="" xmlns:a16="http://schemas.microsoft.com/office/drawing/2014/main" id="{00000000-0008-0000-0700-0000A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a:extLst>
            <a:ext uri="{FF2B5EF4-FFF2-40B4-BE49-F238E27FC236}">
              <a16:creationId xmlns="" xmlns:a16="http://schemas.microsoft.com/office/drawing/2014/main" id="{00000000-0008-0000-0700-0000B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a:extLst>
            <a:ext uri="{FF2B5EF4-FFF2-40B4-BE49-F238E27FC236}">
              <a16:creationId xmlns="" xmlns:a16="http://schemas.microsoft.com/office/drawing/2014/main"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a:extLst>
            <a:ext uri="{FF2B5EF4-FFF2-40B4-BE49-F238E27FC236}">
              <a16:creationId xmlns="" xmlns:a16="http://schemas.microsoft.com/office/drawing/2014/main" id="{00000000-0008-0000-0700-0000B9020000}"/>
            </a:ext>
          </a:extLst>
        </xdr:cNvPr>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a:extLst>
            <a:ext uri="{FF2B5EF4-FFF2-40B4-BE49-F238E27FC236}">
              <a16:creationId xmlns="" xmlns:a16="http://schemas.microsoft.com/office/drawing/2014/main" id="{00000000-0008-0000-0700-0000BA020000}"/>
            </a:ext>
          </a:extLst>
        </xdr:cNvPr>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a:extLst>
            <a:ext uri="{FF2B5EF4-FFF2-40B4-BE49-F238E27FC236}">
              <a16:creationId xmlns="" xmlns:a16="http://schemas.microsoft.com/office/drawing/2014/main" id="{00000000-0008-0000-0700-0000BB020000}"/>
            </a:ext>
          </a:extLst>
        </xdr:cNvPr>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a:extLst>
            <a:ext uri="{FF2B5EF4-FFF2-40B4-BE49-F238E27FC236}">
              <a16:creationId xmlns="" xmlns:a16="http://schemas.microsoft.com/office/drawing/2014/main" id="{00000000-0008-0000-0700-0000BC020000}"/>
            </a:ext>
          </a:extLst>
        </xdr:cNvPr>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a:extLst>
            <a:ext uri="{FF2B5EF4-FFF2-40B4-BE49-F238E27FC236}">
              <a16:creationId xmlns="" xmlns:a16="http://schemas.microsoft.com/office/drawing/2014/main" id="{00000000-0008-0000-0700-0000BD020000}"/>
            </a:ext>
          </a:extLst>
        </xdr:cNvPr>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56100</xdr:rowOff>
    </xdr:from>
    <xdr:to>
      <xdr:col>85</xdr:col>
      <xdr:colOff>127000</xdr:colOff>
      <xdr:row>98</xdr:row>
      <xdr:rowOff>108321</xdr:rowOff>
    </xdr:to>
    <xdr:cxnSp macro="">
      <xdr:nvCxnSpPr>
        <xdr:cNvPr id="702" name="直線コネクタ 701">
          <a:extLst>
            <a:ext uri="{FF2B5EF4-FFF2-40B4-BE49-F238E27FC236}">
              <a16:creationId xmlns="" xmlns:a16="http://schemas.microsoft.com/office/drawing/2014/main" id="{00000000-0008-0000-0700-0000BE020000}"/>
            </a:ext>
          </a:extLst>
        </xdr:cNvPr>
        <xdr:cNvCxnSpPr/>
      </xdr:nvCxnSpPr>
      <xdr:spPr>
        <a:xfrm flipV="1">
          <a:off x="15481300" y="16858200"/>
          <a:ext cx="838200" cy="5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160577</xdr:rowOff>
    </xdr:from>
    <xdr:ext cx="534377" cy="259045"/>
    <xdr:sp macro="" textlink="">
      <xdr:nvSpPr>
        <xdr:cNvPr id="703" name="公債費平均値テキスト">
          <a:extLst>
            <a:ext uri="{FF2B5EF4-FFF2-40B4-BE49-F238E27FC236}">
              <a16:creationId xmlns="" xmlns:a16="http://schemas.microsoft.com/office/drawing/2014/main" id="{00000000-0008-0000-0700-0000BF020000}"/>
            </a:ext>
          </a:extLst>
        </xdr:cNvPr>
        <xdr:cNvSpPr txBox="1"/>
      </xdr:nvSpPr>
      <xdr:spPr>
        <a:xfrm>
          <a:off x="16370300" y="166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a:extLst>
            <a:ext uri="{FF2B5EF4-FFF2-40B4-BE49-F238E27FC236}">
              <a16:creationId xmlns="" xmlns:a16="http://schemas.microsoft.com/office/drawing/2014/main" id="{00000000-0008-0000-0700-0000C0020000}"/>
            </a:ext>
          </a:extLst>
        </xdr:cNvPr>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108321</xdr:rowOff>
    </xdr:from>
    <xdr:to>
      <xdr:col>81</xdr:col>
      <xdr:colOff>50800</xdr:colOff>
      <xdr:row>98</xdr:row>
      <xdr:rowOff>118663</xdr:rowOff>
    </xdr:to>
    <xdr:cxnSp macro="">
      <xdr:nvCxnSpPr>
        <xdr:cNvPr id="705" name="直線コネクタ 704">
          <a:extLst>
            <a:ext uri="{FF2B5EF4-FFF2-40B4-BE49-F238E27FC236}">
              <a16:creationId xmlns="" xmlns:a16="http://schemas.microsoft.com/office/drawing/2014/main" id="{00000000-0008-0000-0700-0000C1020000}"/>
            </a:ext>
          </a:extLst>
        </xdr:cNvPr>
        <xdr:cNvCxnSpPr/>
      </xdr:nvCxnSpPr>
      <xdr:spPr>
        <a:xfrm flipV="1">
          <a:off x="14592300" y="16910421"/>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a:extLst>
            <a:ext uri="{FF2B5EF4-FFF2-40B4-BE49-F238E27FC236}">
              <a16:creationId xmlns="" xmlns:a16="http://schemas.microsoft.com/office/drawing/2014/main" id="{00000000-0008-0000-0700-0000C2020000}"/>
            </a:ext>
          </a:extLst>
        </xdr:cNvPr>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92618</xdr:rowOff>
    </xdr:from>
    <xdr:ext cx="534377" cy="259045"/>
    <xdr:sp macro="" textlink="">
      <xdr:nvSpPr>
        <xdr:cNvPr id="707" name="テキスト ボックス 706">
          <a:extLst>
            <a:ext uri="{FF2B5EF4-FFF2-40B4-BE49-F238E27FC236}">
              <a16:creationId xmlns="" xmlns:a16="http://schemas.microsoft.com/office/drawing/2014/main" id="{00000000-0008-0000-0700-0000C3020000}"/>
            </a:ext>
          </a:extLst>
        </xdr:cNvPr>
        <xdr:cNvSpPr txBox="1"/>
      </xdr:nvSpPr>
      <xdr:spPr>
        <a:xfrm>
          <a:off x="15214111" y="1655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93464</xdr:rowOff>
    </xdr:from>
    <xdr:to>
      <xdr:col>76</xdr:col>
      <xdr:colOff>114300</xdr:colOff>
      <xdr:row>98</xdr:row>
      <xdr:rowOff>118663</xdr:rowOff>
    </xdr:to>
    <xdr:cxnSp macro="">
      <xdr:nvCxnSpPr>
        <xdr:cNvPr id="708" name="直線コネクタ 707">
          <a:extLst>
            <a:ext uri="{FF2B5EF4-FFF2-40B4-BE49-F238E27FC236}">
              <a16:creationId xmlns="" xmlns:a16="http://schemas.microsoft.com/office/drawing/2014/main" id="{00000000-0008-0000-0700-0000C4020000}"/>
            </a:ext>
          </a:extLst>
        </xdr:cNvPr>
        <xdr:cNvCxnSpPr/>
      </xdr:nvCxnSpPr>
      <xdr:spPr>
        <a:xfrm>
          <a:off x="13703300" y="16895564"/>
          <a:ext cx="889000" cy="2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a:extLst>
            <a:ext uri="{FF2B5EF4-FFF2-40B4-BE49-F238E27FC236}">
              <a16:creationId xmlns="" xmlns:a16="http://schemas.microsoft.com/office/drawing/2014/main" id="{00000000-0008-0000-0700-0000C5020000}"/>
            </a:ext>
          </a:extLst>
        </xdr:cNvPr>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107363</xdr:rowOff>
    </xdr:from>
    <xdr:ext cx="534377" cy="259045"/>
    <xdr:sp macro="" textlink="">
      <xdr:nvSpPr>
        <xdr:cNvPr id="710" name="テキスト ボックス 709">
          <a:extLst>
            <a:ext uri="{FF2B5EF4-FFF2-40B4-BE49-F238E27FC236}">
              <a16:creationId xmlns="" xmlns:a16="http://schemas.microsoft.com/office/drawing/2014/main" id="{00000000-0008-0000-0700-0000C6020000}"/>
            </a:ext>
          </a:extLst>
        </xdr:cNvPr>
        <xdr:cNvSpPr txBox="1"/>
      </xdr:nvSpPr>
      <xdr:spPr>
        <a:xfrm>
          <a:off x="14325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77312</xdr:rowOff>
    </xdr:from>
    <xdr:to>
      <xdr:col>71</xdr:col>
      <xdr:colOff>177800</xdr:colOff>
      <xdr:row>98</xdr:row>
      <xdr:rowOff>93464</xdr:rowOff>
    </xdr:to>
    <xdr:cxnSp macro="">
      <xdr:nvCxnSpPr>
        <xdr:cNvPr id="711" name="直線コネクタ 710">
          <a:extLst>
            <a:ext uri="{FF2B5EF4-FFF2-40B4-BE49-F238E27FC236}">
              <a16:creationId xmlns="" xmlns:a16="http://schemas.microsoft.com/office/drawing/2014/main" id="{00000000-0008-0000-0700-0000C7020000}"/>
            </a:ext>
          </a:extLst>
        </xdr:cNvPr>
        <xdr:cNvCxnSpPr/>
      </xdr:nvCxnSpPr>
      <xdr:spPr>
        <a:xfrm>
          <a:off x="12814300" y="16879412"/>
          <a:ext cx="889000" cy="1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a:extLst>
            <a:ext uri="{FF2B5EF4-FFF2-40B4-BE49-F238E27FC236}">
              <a16:creationId xmlns="" xmlns:a16="http://schemas.microsoft.com/office/drawing/2014/main" id="{00000000-0008-0000-0700-0000C8020000}"/>
            </a:ext>
          </a:extLst>
        </xdr:cNvPr>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111737</xdr:rowOff>
    </xdr:from>
    <xdr:ext cx="534377" cy="259045"/>
    <xdr:sp macro="" textlink="">
      <xdr:nvSpPr>
        <xdr:cNvPr id="713" name="テキスト ボックス 712">
          <a:extLst>
            <a:ext uri="{FF2B5EF4-FFF2-40B4-BE49-F238E27FC236}">
              <a16:creationId xmlns="" xmlns:a16="http://schemas.microsoft.com/office/drawing/2014/main" id="{00000000-0008-0000-0700-0000C9020000}"/>
            </a:ext>
          </a:extLst>
        </xdr:cNvPr>
        <xdr:cNvSpPr txBox="1"/>
      </xdr:nvSpPr>
      <xdr:spPr>
        <a:xfrm>
          <a:off x="13436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a:extLst>
            <a:ext uri="{FF2B5EF4-FFF2-40B4-BE49-F238E27FC236}">
              <a16:creationId xmlns="" xmlns:a16="http://schemas.microsoft.com/office/drawing/2014/main" id="{00000000-0008-0000-0700-0000CA020000}"/>
            </a:ext>
          </a:extLst>
        </xdr:cNvPr>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109579</xdr:rowOff>
    </xdr:from>
    <xdr:ext cx="534377" cy="259045"/>
    <xdr:sp macro="" textlink="">
      <xdr:nvSpPr>
        <xdr:cNvPr id="715" name="テキスト ボックス 714">
          <a:extLst>
            <a:ext uri="{FF2B5EF4-FFF2-40B4-BE49-F238E27FC236}">
              <a16:creationId xmlns="" xmlns:a16="http://schemas.microsoft.com/office/drawing/2014/main" id="{00000000-0008-0000-0700-0000CB020000}"/>
            </a:ext>
          </a:extLst>
        </xdr:cNvPr>
        <xdr:cNvSpPr txBox="1"/>
      </xdr:nvSpPr>
      <xdr:spPr>
        <a:xfrm>
          <a:off x="12547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5300</xdr:rowOff>
    </xdr:from>
    <xdr:to>
      <xdr:col>85</xdr:col>
      <xdr:colOff>177800</xdr:colOff>
      <xdr:row>98</xdr:row>
      <xdr:rowOff>106900</xdr:rowOff>
    </xdr:to>
    <xdr:sp macro="" textlink="">
      <xdr:nvSpPr>
        <xdr:cNvPr id="721" name="楕円 720">
          <a:extLst>
            <a:ext uri="{FF2B5EF4-FFF2-40B4-BE49-F238E27FC236}">
              <a16:creationId xmlns="" xmlns:a16="http://schemas.microsoft.com/office/drawing/2014/main" id="{00000000-0008-0000-0700-0000D1020000}"/>
            </a:ext>
          </a:extLst>
        </xdr:cNvPr>
        <xdr:cNvSpPr/>
      </xdr:nvSpPr>
      <xdr:spPr>
        <a:xfrm>
          <a:off x="16268700" y="1680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116126</xdr:rowOff>
    </xdr:from>
    <xdr:ext cx="534377" cy="259045"/>
    <xdr:sp macro="" textlink="">
      <xdr:nvSpPr>
        <xdr:cNvPr id="722" name="公債費該当値テキスト">
          <a:extLst>
            <a:ext uri="{FF2B5EF4-FFF2-40B4-BE49-F238E27FC236}">
              <a16:creationId xmlns="" xmlns:a16="http://schemas.microsoft.com/office/drawing/2014/main" id="{00000000-0008-0000-0700-0000D2020000}"/>
            </a:ext>
          </a:extLst>
        </xdr:cNvPr>
        <xdr:cNvSpPr txBox="1"/>
      </xdr:nvSpPr>
      <xdr:spPr>
        <a:xfrm>
          <a:off x="16370300" y="1674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57521</xdr:rowOff>
    </xdr:from>
    <xdr:to>
      <xdr:col>81</xdr:col>
      <xdr:colOff>101600</xdr:colOff>
      <xdr:row>98</xdr:row>
      <xdr:rowOff>159121</xdr:rowOff>
    </xdr:to>
    <xdr:sp macro="" textlink="">
      <xdr:nvSpPr>
        <xdr:cNvPr id="723" name="楕円 722">
          <a:extLst>
            <a:ext uri="{FF2B5EF4-FFF2-40B4-BE49-F238E27FC236}">
              <a16:creationId xmlns="" xmlns:a16="http://schemas.microsoft.com/office/drawing/2014/main" id="{00000000-0008-0000-0700-0000D3020000}"/>
            </a:ext>
          </a:extLst>
        </xdr:cNvPr>
        <xdr:cNvSpPr/>
      </xdr:nvSpPr>
      <xdr:spPr>
        <a:xfrm>
          <a:off x="15430500" y="1685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150248</xdr:rowOff>
    </xdr:from>
    <xdr:ext cx="534377" cy="259045"/>
    <xdr:sp macro="" textlink="">
      <xdr:nvSpPr>
        <xdr:cNvPr id="724" name="テキスト ボックス 723">
          <a:extLst>
            <a:ext uri="{FF2B5EF4-FFF2-40B4-BE49-F238E27FC236}">
              <a16:creationId xmlns="" xmlns:a16="http://schemas.microsoft.com/office/drawing/2014/main" id="{00000000-0008-0000-0700-0000D4020000}"/>
            </a:ext>
          </a:extLst>
        </xdr:cNvPr>
        <xdr:cNvSpPr txBox="1"/>
      </xdr:nvSpPr>
      <xdr:spPr>
        <a:xfrm>
          <a:off x="15214111" y="1695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67863</xdr:rowOff>
    </xdr:from>
    <xdr:to>
      <xdr:col>76</xdr:col>
      <xdr:colOff>165100</xdr:colOff>
      <xdr:row>98</xdr:row>
      <xdr:rowOff>169463</xdr:rowOff>
    </xdr:to>
    <xdr:sp macro="" textlink="">
      <xdr:nvSpPr>
        <xdr:cNvPr id="725" name="楕円 724">
          <a:extLst>
            <a:ext uri="{FF2B5EF4-FFF2-40B4-BE49-F238E27FC236}">
              <a16:creationId xmlns="" xmlns:a16="http://schemas.microsoft.com/office/drawing/2014/main" id="{00000000-0008-0000-0700-0000D5020000}"/>
            </a:ext>
          </a:extLst>
        </xdr:cNvPr>
        <xdr:cNvSpPr/>
      </xdr:nvSpPr>
      <xdr:spPr>
        <a:xfrm>
          <a:off x="14541500" y="1686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160590</xdr:rowOff>
    </xdr:from>
    <xdr:ext cx="534377" cy="259045"/>
    <xdr:sp macro="" textlink="">
      <xdr:nvSpPr>
        <xdr:cNvPr id="726" name="テキスト ボックス 725">
          <a:extLst>
            <a:ext uri="{FF2B5EF4-FFF2-40B4-BE49-F238E27FC236}">
              <a16:creationId xmlns="" xmlns:a16="http://schemas.microsoft.com/office/drawing/2014/main" id="{00000000-0008-0000-0700-0000D6020000}"/>
            </a:ext>
          </a:extLst>
        </xdr:cNvPr>
        <xdr:cNvSpPr txBox="1"/>
      </xdr:nvSpPr>
      <xdr:spPr>
        <a:xfrm>
          <a:off x="14325111" y="1696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42664</xdr:rowOff>
    </xdr:from>
    <xdr:to>
      <xdr:col>72</xdr:col>
      <xdr:colOff>38100</xdr:colOff>
      <xdr:row>98</xdr:row>
      <xdr:rowOff>144264</xdr:rowOff>
    </xdr:to>
    <xdr:sp macro="" textlink="">
      <xdr:nvSpPr>
        <xdr:cNvPr id="727" name="楕円 726">
          <a:extLst>
            <a:ext uri="{FF2B5EF4-FFF2-40B4-BE49-F238E27FC236}">
              <a16:creationId xmlns="" xmlns:a16="http://schemas.microsoft.com/office/drawing/2014/main" id="{00000000-0008-0000-0700-0000D7020000}"/>
            </a:ext>
          </a:extLst>
        </xdr:cNvPr>
        <xdr:cNvSpPr/>
      </xdr:nvSpPr>
      <xdr:spPr>
        <a:xfrm>
          <a:off x="13652500" y="1684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135391</xdr:rowOff>
    </xdr:from>
    <xdr:ext cx="534377" cy="259045"/>
    <xdr:sp macro="" textlink="">
      <xdr:nvSpPr>
        <xdr:cNvPr id="728" name="テキスト ボックス 727">
          <a:extLst>
            <a:ext uri="{FF2B5EF4-FFF2-40B4-BE49-F238E27FC236}">
              <a16:creationId xmlns="" xmlns:a16="http://schemas.microsoft.com/office/drawing/2014/main" id="{00000000-0008-0000-0700-0000D8020000}"/>
            </a:ext>
          </a:extLst>
        </xdr:cNvPr>
        <xdr:cNvSpPr txBox="1"/>
      </xdr:nvSpPr>
      <xdr:spPr>
        <a:xfrm>
          <a:off x="13436111" y="1693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26512</xdr:rowOff>
    </xdr:from>
    <xdr:to>
      <xdr:col>67</xdr:col>
      <xdr:colOff>101600</xdr:colOff>
      <xdr:row>98</xdr:row>
      <xdr:rowOff>128112</xdr:rowOff>
    </xdr:to>
    <xdr:sp macro="" textlink="">
      <xdr:nvSpPr>
        <xdr:cNvPr id="729" name="楕円 728">
          <a:extLst>
            <a:ext uri="{FF2B5EF4-FFF2-40B4-BE49-F238E27FC236}">
              <a16:creationId xmlns="" xmlns:a16="http://schemas.microsoft.com/office/drawing/2014/main" id="{00000000-0008-0000-0700-0000D9020000}"/>
            </a:ext>
          </a:extLst>
        </xdr:cNvPr>
        <xdr:cNvSpPr/>
      </xdr:nvSpPr>
      <xdr:spPr>
        <a:xfrm>
          <a:off x="12763500" y="1682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119239</xdr:rowOff>
    </xdr:from>
    <xdr:ext cx="534377" cy="259045"/>
    <xdr:sp macro="" textlink="">
      <xdr:nvSpPr>
        <xdr:cNvPr id="730" name="テキスト ボックス 729">
          <a:extLst>
            <a:ext uri="{FF2B5EF4-FFF2-40B4-BE49-F238E27FC236}">
              <a16:creationId xmlns="" xmlns:a16="http://schemas.microsoft.com/office/drawing/2014/main" id="{00000000-0008-0000-0700-0000DA020000}"/>
            </a:ext>
          </a:extLst>
        </xdr:cNvPr>
        <xdr:cNvSpPr txBox="1"/>
      </xdr:nvSpPr>
      <xdr:spPr>
        <a:xfrm>
          <a:off x="12547111" y="1692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a:extLst>
            <a:ext uri="{FF2B5EF4-FFF2-40B4-BE49-F238E27FC236}">
              <a16:creationId xmlns="" xmlns:a16="http://schemas.microsoft.com/office/drawing/2014/main" id="{00000000-0008-0000-0700-0000E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a:extLst>
            <a:ext uri="{FF2B5EF4-FFF2-40B4-BE49-F238E27FC236}">
              <a16:creationId xmlns="" xmlns:a16="http://schemas.microsoft.com/office/drawing/2014/main" id="{00000000-0008-0000-0700-0000E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a:extLst>
            <a:ext uri="{FF2B5EF4-FFF2-40B4-BE49-F238E27FC236}">
              <a16:creationId xmlns="" xmlns:a16="http://schemas.microsoft.com/office/drawing/2014/main" id="{00000000-0008-0000-0700-0000E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a:extLst>
            <a:ext uri="{FF2B5EF4-FFF2-40B4-BE49-F238E27FC236}">
              <a16:creationId xmlns="" xmlns:a16="http://schemas.microsoft.com/office/drawing/2014/main" id="{00000000-0008-0000-0700-0000E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a:extLst>
            <a:ext uri="{FF2B5EF4-FFF2-40B4-BE49-F238E27FC236}">
              <a16:creationId xmlns="" xmlns:a16="http://schemas.microsoft.com/office/drawing/2014/main" id="{00000000-0008-0000-0700-0000E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a:extLst>
            <a:ext uri="{FF2B5EF4-FFF2-40B4-BE49-F238E27FC236}">
              <a16:creationId xmlns="" xmlns:a16="http://schemas.microsoft.com/office/drawing/2014/main" id="{00000000-0008-0000-0700-0000E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a:extLst>
            <a:ext uri="{FF2B5EF4-FFF2-40B4-BE49-F238E27FC236}">
              <a16:creationId xmlns="" xmlns:a16="http://schemas.microsoft.com/office/drawing/2014/main" id="{00000000-0008-0000-0700-0000E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a:extLst>
            <a:ext uri="{FF2B5EF4-FFF2-40B4-BE49-F238E27FC236}">
              <a16:creationId xmlns="" xmlns:a16="http://schemas.microsoft.com/office/drawing/2014/main" id="{00000000-0008-0000-0700-0000E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a:extLst>
            <a:ext uri="{FF2B5EF4-FFF2-40B4-BE49-F238E27FC236}">
              <a16:creationId xmlns="" xmlns:a16="http://schemas.microsoft.com/office/drawing/2014/main" id="{00000000-0008-0000-0700-0000E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a:extLst>
            <a:ext uri="{FF2B5EF4-FFF2-40B4-BE49-F238E27FC236}">
              <a16:creationId xmlns="" xmlns:a16="http://schemas.microsoft.com/office/drawing/2014/main" id="{00000000-0008-0000-0700-0000F0020000}"/>
            </a:ext>
          </a:extLst>
        </xdr:cNvPr>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a:extLst>
            <a:ext uri="{FF2B5EF4-FFF2-40B4-BE49-F238E27FC236}">
              <a16:creationId xmlns="" xmlns:a16="http://schemas.microsoft.com/office/drawing/2014/main" id="{00000000-0008-0000-0700-0000F1020000}"/>
            </a:ext>
          </a:extLst>
        </xdr:cNvPr>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a:extLst>
            <a:ext uri="{FF2B5EF4-FFF2-40B4-BE49-F238E27FC236}">
              <a16:creationId xmlns="" xmlns:a16="http://schemas.microsoft.com/office/drawing/2014/main" id="{00000000-0008-0000-0700-0000F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a:extLst>
            <a:ext uri="{FF2B5EF4-FFF2-40B4-BE49-F238E27FC236}">
              <a16:creationId xmlns="" xmlns:a16="http://schemas.microsoft.com/office/drawing/2014/main" id="{00000000-0008-0000-0700-0000F3020000}"/>
            </a:ext>
          </a:extLst>
        </xdr:cNvPr>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a:extLst>
            <a:ext uri="{FF2B5EF4-FFF2-40B4-BE49-F238E27FC236}">
              <a16:creationId xmlns="" xmlns:a16="http://schemas.microsoft.com/office/drawing/2014/main" id="{00000000-0008-0000-0700-0000F4020000}"/>
            </a:ext>
          </a:extLst>
        </xdr:cNvPr>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a:extLst>
            <a:ext uri="{FF2B5EF4-FFF2-40B4-BE49-F238E27FC236}">
              <a16:creationId xmlns="" xmlns:a16="http://schemas.microsoft.com/office/drawing/2014/main" id="{00000000-0008-0000-0700-0000F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a:extLst>
            <a:ext uri="{FF2B5EF4-FFF2-40B4-BE49-F238E27FC236}">
              <a16:creationId xmlns="" xmlns:a16="http://schemas.microsoft.com/office/drawing/2014/main" id="{00000000-0008-0000-0700-0000F6020000}"/>
            </a:ext>
          </a:extLst>
        </xdr:cNvPr>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a:extLst>
            <a:ext uri="{FF2B5EF4-FFF2-40B4-BE49-F238E27FC236}">
              <a16:creationId xmlns="" xmlns:a16="http://schemas.microsoft.com/office/drawing/2014/main" id="{00000000-0008-0000-0700-0000F7020000}"/>
            </a:ext>
          </a:extLst>
        </xdr:cNvPr>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a:extLst>
            <a:ext uri="{FF2B5EF4-FFF2-40B4-BE49-F238E27FC236}">
              <a16:creationId xmlns="" xmlns:a16="http://schemas.microsoft.com/office/drawing/2014/main" id="{00000000-0008-0000-0700-0000F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a:extLst>
            <a:ext uri="{FF2B5EF4-FFF2-40B4-BE49-F238E27FC236}">
              <a16:creationId xmlns="" xmlns:a16="http://schemas.microsoft.com/office/drawing/2014/main" id="{00000000-0008-0000-0700-0000F9020000}"/>
            </a:ext>
          </a:extLst>
        </xdr:cNvPr>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a:extLst>
            <a:ext uri="{FF2B5EF4-FFF2-40B4-BE49-F238E27FC236}">
              <a16:creationId xmlns="" xmlns:a16="http://schemas.microsoft.com/office/drawing/2014/main" id="{00000000-0008-0000-0700-0000FA020000}"/>
            </a:ext>
          </a:extLst>
        </xdr:cNvPr>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a:extLst>
            <a:ext uri="{FF2B5EF4-FFF2-40B4-BE49-F238E27FC236}">
              <a16:creationId xmlns="" xmlns:a16="http://schemas.microsoft.com/office/drawing/2014/main" id="{00000000-0008-0000-0700-0000F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a:extLst>
            <a:ext uri="{FF2B5EF4-FFF2-40B4-BE49-F238E27FC236}">
              <a16:creationId xmlns="" xmlns:a16="http://schemas.microsoft.com/office/drawing/2014/main" id="{00000000-0008-0000-0700-0000FC020000}"/>
            </a:ext>
          </a:extLst>
        </xdr:cNvPr>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a:extLst>
            <a:ext uri="{FF2B5EF4-FFF2-40B4-BE49-F238E27FC236}">
              <a16:creationId xmlns="" xmlns:a16="http://schemas.microsoft.com/office/drawing/2014/main" id="{00000000-0008-0000-0700-0000FD020000}"/>
            </a:ext>
          </a:extLst>
        </xdr:cNvPr>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a:extLst>
            <a:ext uri="{FF2B5EF4-FFF2-40B4-BE49-F238E27FC236}">
              <a16:creationId xmlns="" xmlns:a16="http://schemas.microsoft.com/office/drawing/2014/main" id="{00000000-0008-0000-0700-0000F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a:extLst>
            <a:ext uri="{FF2B5EF4-FFF2-40B4-BE49-F238E27FC236}">
              <a16:creationId xmlns="" xmlns:a16="http://schemas.microsoft.com/office/drawing/2014/main" id="{00000000-0008-0000-0700-0000FF020000}"/>
            </a:ext>
          </a:extLst>
        </xdr:cNvPr>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8" name="テキスト ボックス 767">
          <a:extLst>
            <a:ext uri="{FF2B5EF4-FFF2-40B4-BE49-F238E27FC236}">
              <a16:creationId xmlns="" xmlns:a16="http://schemas.microsoft.com/office/drawing/2014/main" id="{00000000-0008-0000-0700-000000030000}"/>
            </a:ext>
          </a:extLst>
        </xdr:cNvPr>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a:extLst>
            <a:ext uri="{FF2B5EF4-FFF2-40B4-BE49-F238E27FC236}">
              <a16:creationId xmlns="" xmlns:a16="http://schemas.microsoft.com/office/drawing/2014/main" id="{00000000-0008-0000-0700-000001030000}"/>
            </a:ext>
          </a:extLst>
        </xdr:cNvPr>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0" name="テキスト ボックス 769">
          <a:extLst>
            <a:ext uri="{FF2B5EF4-FFF2-40B4-BE49-F238E27FC236}">
              <a16:creationId xmlns="" xmlns:a16="http://schemas.microsoft.com/office/drawing/2014/main" id="{00000000-0008-0000-0700-000002030000}"/>
            </a:ext>
          </a:extLst>
        </xdr:cNvPr>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a:extLst>
            <a:ext uri="{FF2B5EF4-FFF2-40B4-BE49-F238E27FC236}">
              <a16:creationId xmlns="" xmlns:a16="http://schemas.microsoft.com/office/drawing/2014/main" id="{00000000-0008-0000-0700-000008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a:extLst>
            <a:ext uri="{FF2B5EF4-FFF2-40B4-BE49-F238E27FC236}">
              <a16:creationId xmlns="" xmlns:a16="http://schemas.microsoft.com/office/drawing/2014/main" id="{00000000-0008-0000-0700-000009030000}"/>
            </a:ext>
          </a:extLst>
        </xdr:cNvPr>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a:extLst>
            <a:ext uri="{FF2B5EF4-FFF2-40B4-BE49-F238E27FC236}">
              <a16:creationId xmlns="" xmlns:a16="http://schemas.microsoft.com/office/drawing/2014/main" id="{00000000-0008-0000-0700-00000A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a:extLst>
            <a:ext uri="{FF2B5EF4-FFF2-40B4-BE49-F238E27FC236}">
              <a16:creationId xmlns="" xmlns:a16="http://schemas.microsoft.com/office/drawing/2014/main" id="{00000000-0008-0000-0700-00000B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a:extLst>
            <a:ext uri="{FF2B5EF4-FFF2-40B4-BE49-F238E27FC236}">
              <a16:creationId xmlns="" xmlns:a16="http://schemas.microsoft.com/office/drawing/2014/main" id="{00000000-0008-0000-0700-00000C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a:extLst>
            <a:ext uri="{FF2B5EF4-FFF2-40B4-BE49-F238E27FC236}">
              <a16:creationId xmlns="" xmlns:a16="http://schemas.microsoft.com/office/drawing/2014/main" id="{00000000-0008-0000-0700-00000D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a:extLst>
            <a:ext uri="{FF2B5EF4-FFF2-40B4-BE49-F238E27FC236}">
              <a16:creationId xmlns="" xmlns:a16="http://schemas.microsoft.com/office/drawing/2014/main" id="{00000000-0008-0000-0700-00000E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a:extLst>
            <a:ext uri="{FF2B5EF4-FFF2-40B4-BE49-F238E27FC236}">
              <a16:creationId xmlns="" xmlns:a16="http://schemas.microsoft.com/office/drawing/2014/main" id="{00000000-0008-0000-0700-00000F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a:extLst>
            <a:ext uri="{FF2B5EF4-FFF2-40B4-BE49-F238E27FC236}">
              <a16:creationId xmlns="" xmlns:a16="http://schemas.microsoft.com/office/drawing/2014/main" id="{00000000-0008-0000-0700-00001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a:extLst>
            <a:ext uri="{FF2B5EF4-FFF2-40B4-BE49-F238E27FC236}">
              <a16:creationId xmlns="" xmlns:a16="http://schemas.microsoft.com/office/drawing/2014/main" id="{00000000-0008-0000-0700-00001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a:extLst>
            <a:ext uri="{FF2B5EF4-FFF2-40B4-BE49-F238E27FC236}">
              <a16:creationId xmlns="" xmlns:a16="http://schemas.microsoft.com/office/drawing/2014/main" id="{00000000-0008-0000-0700-00001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a:extLst>
            <a:ext uri="{FF2B5EF4-FFF2-40B4-BE49-F238E27FC236}">
              <a16:creationId xmlns="" xmlns:a16="http://schemas.microsoft.com/office/drawing/2014/main" id="{00000000-0008-0000-0700-00001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a:extLst>
            <a:ext uri="{FF2B5EF4-FFF2-40B4-BE49-F238E27FC236}">
              <a16:creationId xmlns="" xmlns:a16="http://schemas.microsoft.com/office/drawing/2014/main" id="{00000000-0008-0000-0700-00001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a:extLst>
            <a:ext uri="{FF2B5EF4-FFF2-40B4-BE49-F238E27FC236}">
              <a16:creationId xmlns="" xmlns:a16="http://schemas.microsoft.com/office/drawing/2014/main" id="{00000000-0008-0000-0700-00001F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a:extLst>
            <a:ext uri="{FF2B5EF4-FFF2-40B4-BE49-F238E27FC236}">
              <a16:creationId xmlns="" xmlns:a16="http://schemas.microsoft.com/office/drawing/2014/main" id="{00000000-0008-0000-0700-00002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a:extLst>
            <a:ext uri="{FF2B5EF4-FFF2-40B4-BE49-F238E27FC236}">
              <a16:creationId xmlns="" xmlns:a16="http://schemas.microsoft.com/office/drawing/2014/main" id="{00000000-0008-0000-0700-000021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a:extLst>
            <a:ext uri="{FF2B5EF4-FFF2-40B4-BE49-F238E27FC236}">
              <a16:creationId xmlns="" xmlns:a16="http://schemas.microsoft.com/office/drawing/2014/main" id="{00000000-0008-0000-0700-00002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a:extLst>
            <a:ext uri="{FF2B5EF4-FFF2-40B4-BE49-F238E27FC236}">
              <a16:creationId xmlns="" xmlns:a16="http://schemas.microsoft.com/office/drawing/2014/main" id="{00000000-0008-0000-0700-000023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a:extLst>
            <a:ext uri="{FF2B5EF4-FFF2-40B4-BE49-F238E27FC236}">
              <a16:creationId xmlns="" xmlns:a16="http://schemas.microsoft.com/office/drawing/2014/main" id="{00000000-0008-0000-0700-00002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a:extLst>
            <a:ext uri="{FF2B5EF4-FFF2-40B4-BE49-F238E27FC236}">
              <a16:creationId xmlns="" xmlns:a16="http://schemas.microsoft.com/office/drawing/2014/main" id="{00000000-0008-0000-0700-000025030000}"/>
            </a:ext>
          </a:extLst>
        </xdr:cNvPr>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a:extLst>
            <a:ext uri="{FF2B5EF4-FFF2-40B4-BE49-F238E27FC236}">
              <a16:creationId xmlns="" xmlns:a16="http://schemas.microsoft.com/office/drawing/2014/main" id="{00000000-0008-0000-0700-00002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a:extLst>
            <a:ext uri="{FF2B5EF4-FFF2-40B4-BE49-F238E27FC236}">
              <a16:creationId xmlns="" xmlns:a16="http://schemas.microsoft.com/office/drawing/2014/main" id="{00000000-0008-0000-0700-00002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a:extLst>
            <a:ext uri="{FF2B5EF4-FFF2-40B4-BE49-F238E27FC236}">
              <a16:creationId xmlns="" xmlns:a16="http://schemas.microsoft.com/office/drawing/2014/main" id="{00000000-0008-0000-0700-00002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a:extLst>
            <a:ext uri="{FF2B5EF4-FFF2-40B4-BE49-F238E27FC236}">
              <a16:creationId xmlns="" xmlns:a16="http://schemas.microsoft.com/office/drawing/2014/main" id="{00000000-0008-0000-0700-00002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a:extLst>
            <a:ext uri="{FF2B5EF4-FFF2-40B4-BE49-F238E27FC236}">
              <a16:creationId xmlns="" xmlns:a16="http://schemas.microsoft.com/office/drawing/2014/main" id="{00000000-0008-0000-0700-00002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a:extLst>
            <a:ext uri="{FF2B5EF4-FFF2-40B4-BE49-F238E27FC236}">
              <a16:creationId xmlns="" xmlns:a16="http://schemas.microsoft.com/office/drawing/2014/main" id="{00000000-0008-0000-0700-00002B030000}"/>
            </a:ext>
          </a:extLst>
        </xdr:cNvPr>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a:extLst>
            <a:ext uri="{FF2B5EF4-FFF2-40B4-BE49-F238E27FC236}">
              <a16:creationId xmlns="" xmlns:a16="http://schemas.microsoft.com/office/drawing/2014/main" id="{00000000-0008-0000-0700-00002C030000}"/>
            </a:ext>
          </a:extLst>
        </xdr:cNvPr>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a:extLst>
            <a:ext uri="{FF2B5EF4-FFF2-40B4-BE49-F238E27FC236}">
              <a16:creationId xmlns="" xmlns:a16="http://schemas.microsoft.com/office/drawing/2014/main" id="{00000000-0008-0000-0700-00002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a:extLst>
            <a:ext uri="{FF2B5EF4-FFF2-40B4-BE49-F238E27FC236}">
              <a16:creationId xmlns="" xmlns:a16="http://schemas.microsoft.com/office/drawing/2014/main" id="{00000000-0008-0000-0700-00002E030000}"/>
            </a:ext>
          </a:extLst>
        </xdr:cNvPr>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a:extLst>
            <a:ext uri="{FF2B5EF4-FFF2-40B4-BE49-F238E27FC236}">
              <a16:creationId xmlns="" xmlns:a16="http://schemas.microsoft.com/office/drawing/2014/main" id="{00000000-0008-0000-0700-00002F030000}"/>
            </a:ext>
          </a:extLst>
        </xdr:cNvPr>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a:extLst>
            <a:ext uri="{FF2B5EF4-FFF2-40B4-BE49-F238E27FC236}">
              <a16:creationId xmlns="" xmlns:a16="http://schemas.microsoft.com/office/drawing/2014/main" id="{00000000-0008-0000-0700-000030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a:extLst>
            <a:ext uri="{FF2B5EF4-FFF2-40B4-BE49-F238E27FC236}">
              <a16:creationId xmlns="" xmlns:a16="http://schemas.microsoft.com/office/drawing/2014/main" id="{00000000-0008-0000-0700-000031030000}"/>
            </a:ext>
          </a:extLst>
        </xdr:cNvPr>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a:extLst>
            <a:ext uri="{FF2B5EF4-FFF2-40B4-BE49-F238E27FC236}">
              <a16:creationId xmlns="" xmlns:a16="http://schemas.microsoft.com/office/drawing/2014/main" id="{00000000-0008-0000-0700-000032030000}"/>
            </a:ext>
          </a:extLst>
        </xdr:cNvPr>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a:extLst>
            <a:ext uri="{FF2B5EF4-FFF2-40B4-BE49-F238E27FC236}">
              <a16:creationId xmlns="" xmlns:a16="http://schemas.microsoft.com/office/drawing/2014/main" id="{00000000-0008-0000-0700-000033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a:extLst>
            <a:ext uri="{FF2B5EF4-FFF2-40B4-BE49-F238E27FC236}">
              <a16:creationId xmlns="" xmlns:a16="http://schemas.microsoft.com/office/drawing/2014/main" id="{00000000-0008-0000-0700-000034030000}"/>
            </a:ext>
          </a:extLst>
        </xdr:cNvPr>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a:extLst>
            <a:ext uri="{FF2B5EF4-FFF2-40B4-BE49-F238E27FC236}">
              <a16:creationId xmlns="" xmlns:a16="http://schemas.microsoft.com/office/drawing/2014/main" id="{00000000-0008-0000-0700-000035030000}"/>
            </a:ext>
          </a:extLst>
        </xdr:cNvPr>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a:extLst>
            <a:ext uri="{FF2B5EF4-FFF2-40B4-BE49-F238E27FC236}">
              <a16:creationId xmlns="" xmlns:a16="http://schemas.microsoft.com/office/drawing/2014/main" id="{00000000-0008-0000-0700-000036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a:extLst>
            <a:ext uri="{FF2B5EF4-FFF2-40B4-BE49-F238E27FC236}">
              <a16:creationId xmlns="" xmlns:a16="http://schemas.microsoft.com/office/drawing/2014/main" id="{00000000-0008-0000-0700-000037030000}"/>
            </a:ext>
          </a:extLst>
        </xdr:cNvPr>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a:extLst>
            <a:ext uri="{FF2B5EF4-FFF2-40B4-BE49-F238E27FC236}">
              <a16:creationId xmlns="" xmlns:a16="http://schemas.microsoft.com/office/drawing/2014/main" id="{00000000-0008-0000-0700-000038030000}"/>
            </a:ext>
          </a:extLst>
        </xdr:cNvPr>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a:extLst>
            <a:ext uri="{FF2B5EF4-FFF2-40B4-BE49-F238E27FC236}">
              <a16:creationId xmlns="" xmlns:a16="http://schemas.microsoft.com/office/drawing/2014/main" id="{00000000-0008-0000-0700-000039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a:extLst>
            <a:ext uri="{FF2B5EF4-FFF2-40B4-BE49-F238E27FC236}">
              <a16:creationId xmlns="" xmlns:a16="http://schemas.microsoft.com/office/drawing/2014/main" id="{00000000-0008-0000-0700-00003A030000}"/>
            </a:ext>
          </a:extLst>
        </xdr:cNvPr>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a:extLst>
            <a:ext uri="{FF2B5EF4-FFF2-40B4-BE49-F238E27FC236}">
              <a16:creationId xmlns="" xmlns:a16="http://schemas.microsoft.com/office/drawing/2014/main" id="{00000000-0008-0000-0700-00003B030000}"/>
            </a:ext>
          </a:extLst>
        </xdr:cNvPr>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a:extLst>
            <a:ext uri="{FF2B5EF4-FFF2-40B4-BE49-F238E27FC236}">
              <a16:creationId xmlns="" xmlns:a16="http://schemas.microsoft.com/office/drawing/2014/main" id="{00000000-0008-0000-0700-00003C030000}"/>
            </a:ext>
          </a:extLst>
        </xdr:cNvPr>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a:extLst>
            <a:ext uri="{FF2B5EF4-FFF2-40B4-BE49-F238E27FC236}">
              <a16:creationId xmlns="" xmlns:a16="http://schemas.microsoft.com/office/drawing/2014/main" id="{00000000-0008-0000-0700-00003D030000}"/>
            </a:ext>
          </a:extLst>
        </xdr:cNvPr>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a:extLst>
            <a:ext uri="{FF2B5EF4-FFF2-40B4-BE49-F238E27FC236}">
              <a16:creationId xmlns="" xmlns:a16="http://schemas.microsoft.com/office/drawing/2014/main" id="{00000000-0008-0000-0700-00003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a:extLst>
            <a:ext uri="{FF2B5EF4-FFF2-40B4-BE49-F238E27FC236}">
              <a16:creationId xmlns="" xmlns:a16="http://schemas.microsoft.com/office/drawing/2014/main" id="{00000000-0008-0000-0700-00003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a:extLst>
            <a:ext uri="{FF2B5EF4-FFF2-40B4-BE49-F238E27FC236}">
              <a16:creationId xmlns="" xmlns:a16="http://schemas.microsoft.com/office/drawing/2014/main" id="{00000000-0008-0000-0700-00004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a:extLst>
            <a:ext uri="{FF2B5EF4-FFF2-40B4-BE49-F238E27FC236}">
              <a16:creationId xmlns="" xmlns:a16="http://schemas.microsoft.com/office/drawing/2014/main" id="{00000000-0008-0000-0700-00004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a:extLst>
            <a:ext uri="{FF2B5EF4-FFF2-40B4-BE49-F238E27FC236}">
              <a16:creationId xmlns="" xmlns:a16="http://schemas.microsoft.com/office/drawing/2014/main" id="{00000000-0008-0000-0700-00004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a:extLst>
            <a:ext uri="{FF2B5EF4-FFF2-40B4-BE49-F238E27FC236}">
              <a16:creationId xmlns="" xmlns:a16="http://schemas.microsoft.com/office/drawing/2014/main" id="{00000000-0008-0000-0700-000043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a:extLst>
            <a:ext uri="{FF2B5EF4-FFF2-40B4-BE49-F238E27FC236}">
              <a16:creationId xmlns="" xmlns:a16="http://schemas.microsoft.com/office/drawing/2014/main" id="{00000000-0008-0000-0700-000044030000}"/>
            </a:ext>
          </a:extLst>
        </xdr:cNvPr>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a:extLst>
            <a:ext uri="{FF2B5EF4-FFF2-40B4-BE49-F238E27FC236}">
              <a16:creationId xmlns="" xmlns:a16="http://schemas.microsoft.com/office/drawing/2014/main" id="{00000000-0008-0000-0700-000045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a:extLst>
            <a:ext uri="{FF2B5EF4-FFF2-40B4-BE49-F238E27FC236}">
              <a16:creationId xmlns="" xmlns:a16="http://schemas.microsoft.com/office/drawing/2014/main" id="{00000000-0008-0000-0700-000046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a:extLst>
            <a:ext uri="{FF2B5EF4-FFF2-40B4-BE49-F238E27FC236}">
              <a16:creationId xmlns="" xmlns:a16="http://schemas.microsoft.com/office/drawing/2014/main" id="{00000000-0008-0000-0700-000047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a:extLst>
            <a:ext uri="{FF2B5EF4-FFF2-40B4-BE49-F238E27FC236}">
              <a16:creationId xmlns="" xmlns:a16="http://schemas.microsoft.com/office/drawing/2014/main" id="{00000000-0008-0000-0700-000048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a:extLst>
            <a:ext uri="{FF2B5EF4-FFF2-40B4-BE49-F238E27FC236}">
              <a16:creationId xmlns="" xmlns:a16="http://schemas.microsoft.com/office/drawing/2014/main" id="{00000000-0008-0000-0700-000049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a:extLst>
            <a:ext uri="{FF2B5EF4-FFF2-40B4-BE49-F238E27FC236}">
              <a16:creationId xmlns="" xmlns:a16="http://schemas.microsoft.com/office/drawing/2014/main" id="{00000000-0008-0000-0700-00004A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a:extLst>
            <a:ext uri="{FF2B5EF4-FFF2-40B4-BE49-F238E27FC236}">
              <a16:creationId xmlns="" xmlns:a16="http://schemas.microsoft.com/office/drawing/2014/main" id="{00000000-0008-0000-0700-00004B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a:extLst>
            <a:ext uri="{FF2B5EF4-FFF2-40B4-BE49-F238E27FC236}">
              <a16:creationId xmlns="" xmlns:a16="http://schemas.microsoft.com/office/drawing/2014/main" id="{00000000-0008-0000-0700-00004C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a:extLst>
            <a:ext uri="{FF2B5EF4-FFF2-40B4-BE49-F238E27FC236}">
              <a16:creationId xmlns="" xmlns:a16="http://schemas.microsoft.com/office/drawing/2014/main" id="{00000000-0008-0000-0700-00004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a:extLst>
            <a:ext uri="{FF2B5EF4-FFF2-40B4-BE49-F238E27FC236}">
              <a16:creationId xmlns="" xmlns:a16="http://schemas.microsoft.com/office/drawing/2014/main" id="{00000000-0008-0000-0700-00004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a:extLst>
            <a:ext uri="{FF2B5EF4-FFF2-40B4-BE49-F238E27FC236}">
              <a16:creationId xmlns="" xmlns:a16="http://schemas.microsoft.com/office/drawing/2014/main" id="{00000000-0008-0000-0700-00004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類似団体内平均値と比べると、各項目でほぼ平均あるいは低い水準となっている。</a:t>
          </a:r>
          <a:endParaRPr lang="ja-JP" altLang="ja-JP" sz="1400">
            <a:effectLst/>
          </a:endParaRPr>
        </a:p>
        <a:p>
          <a:r>
            <a:rPr kumimoji="1" lang="ja-JP" altLang="ja-JP" sz="1100">
              <a:solidFill>
                <a:schemeClr val="dk1"/>
              </a:solidFill>
              <a:effectLst/>
              <a:latin typeface="+mn-lt"/>
              <a:ea typeface="+mn-ea"/>
              <a:cs typeface="+mn-cs"/>
            </a:rPr>
            <a:t>民生費は高齢化率の増加、障がい者自立支援事業所の増加等に伴い増加傾向にある。令和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年度は住民税非課税世帯等に対する臨時特別給付金</a:t>
          </a:r>
          <a:r>
            <a:rPr kumimoji="1" lang="ja-JP" altLang="en-US" sz="1100">
              <a:solidFill>
                <a:schemeClr val="dk1"/>
              </a:solidFill>
              <a:effectLst/>
              <a:latin typeface="+mn-lt"/>
              <a:ea typeface="+mn-ea"/>
              <a:cs typeface="+mn-cs"/>
            </a:rPr>
            <a:t>等の減少</a:t>
          </a:r>
          <a:r>
            <a:rPr kumimoji="1" lang="ja-JP" altLang="ja-JP" sz="1100">
              <a:solidFill>
                <a:schemeClr val="dk1"/>
              </a:solidFill>
              <a:effectLst/>
              <a:latin typeface="+mn-lt"/>
              <a:ea typeface="+mn-ea"/>
              <a:cs typeface="+mn-cs"/>
            </a:rPr>
            <a:t>により前年度比で</a:t>
          </a:r>
          <a:r>
            <a:rPr kumimoji="1" lang="ja-JP" altLang="en-US" sz="1100">
              <a:solidFill>
                <a:schemeClr val="dk1"/>
              </a:solidFill>
              <a:effectLst/>
              <a:latin typeface="+mn-lt"/>
              <a:ea typeface="+mn-ea"/>
              <a:cs typeface="+mn-cs"/>
            </a:rPr>
            <a:t>減額</a:t>
          </a:r>
          <a:r>
            <a:rPr kumimoji="1" lang="ja-JP" altLang="ja-JP" sz="1100">
              <a:solidFill>
                <a:schemeClr val="dk1"/>
              </a:solidFill>
              <a:effectLst/>
              <a:latin typeface="+mn-lt"/>
              <a:ea typeface="+mn-ea"/>
              <a:cs typeface="+mn-cs"/>
            </a:rPr>
            <a:t>（住民一人あたり</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9,535</a:t>
          </a:r>
          <a:r>
            <a:rPr kumimoji="1" lang="ja-JP" altLang="ja-JP" sz="1100">
              <a:solidFill>
                <a:schemeClr val="dk1"/>
              </a:solidFill>
              <a:effectLst/>
              <a:latin typeface="+mn-lt"/>
              <a:ea typeface="+mn-ea"/>
              <a:cs typeface="+mn-cs"/>
            </a:rPr>
            <a:t>円）となった。</a:t>
          </a:r>
          <a:endParaRPr lang="ja-JP" altLang="ja-JP" sz="1400">
            <a:effectLst/>
          </a:endParaRPr>
        </a:p>
        <a:p>
          <a:r>
            <a:rPr kumimoji="1" lang="ja-JP" altLang="ja-JP" sz="1100">
              <a:solidFill>
                <a:schemeClr val="dk1"/>
              </a:solidFill>
              <a:effectLst/>
              <a:latin typeface="+mn-lt"/>
              <a:ea typeface="+mn-ea"/>
              <a:cs typeface="+mn-cs"/>
            </a:rPr>
            <a:t>土木費については、</a:t>
          </a:r>
          <a:r>
            <a:rPr kumimoji="1" lang="ja-JP" altLang="en-US" sz="1100">
              <a:solidFill>
                <a:schemeClr val="dk1"/>
              </a:solidFill>
              <a:effectLst/>
              <a:latin typeface="+mn-lt"/>
              <a:ea typeface="+mn-ea"/>
              <a:cs typeface="+mn-cs"/>
            </a:rPr>
            <a:t>下水道事業への繰出金・出資金が増加したものの</a:t>
          </a:r>
          <a:r>
            <a:rPr kumimoji="1" lang="ja-JP" altLang="ja-JP" sz="1100">
              <a:solidFill>
                <a:schemeClr val="dk1"/>
              </a:solidFill>
              <a:effectLst/>
              <a:latin typeface="+mn-lt"/>
              <a:ea typeface="+mn-ea"/>
              <a:cs typeface="+mn-cs"/>
            </a:rPr>
            <a:t>高見団地建替事業等</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（前年比 総額</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312,641</a:t>
          </a:r>
          <a:r>
            <a:rPr kumimoji="1" lang="ja-JP" altLang="ja-JP" sz="1100">
              <a:solidFill>
                <a:schemeClr val="dk1"/>
              </a:solidFill>
              <a:effectLst/>
              <a:latin typeface="+mn-lt"/>
              <a:ea typeface="+mn-ea"/>
              <a:cs typeface="+mn-cs"/>
            </a:rPr>
            <a:t>千円）により増</a:t>
          </a:r>
          <a:r>
            <a:rPr kumimoji="1" lang="ja-JP" altLang="en-US" sz="1100">
              <a:solidFill>
                <a:schemeClr val="dk1"/>
              </a:solidFill>
              <a:effectLst/>
              <a:latin typeface="+mn-lt"/>
              <a:ea typeface="+mn-ea"/>
              <a:cs typeface="+mn-cs"/>
            </a:rPr>
            <a:t>額</a:t>
          </a:r>
          <a:r>
            <a:rPr kumimoji="1" lang="ja-JP" altLang="ja-JP" sz="1100">
              <a:solidFill>
                <a:schemeClr val="dk1"/>
              </a:solidFill>
              <a:effectLst/>
              <a:latin typeface="+mn-lt"/>
              <a:ea typeface="+mn-ea"/>
              <a:cs typeface="+mn-cs"/>
            </a:rPr>
            <a:t>（住民一人あたり</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6,755</a:t>
          </a:r>
          <a:r>
            <a:rPr kumimoji="1" lang="ja-JP" altLang="ja-JP" sz="1100">
              <a:solidFill>
                <a:schemeClr val="dk1"/>
              </a:solidFill>
              <a:effectLst/>
              <a:latin typeface="+mn-lt"/>
              <a:ea typeface="+mn-ea"/>
              <a:cs typeface="+mn-cs"/>
            </a:rPr>
            <a:t>円）となった。</a:t>
          </a:r>
          <a:endParaRPr lang="ja-JP" altLang="ja-JP" sz="1400">
            <a:effectLst/>
          </a:endParaRPr>
        </a:p>
        <a:p>
          <a:r>
            <a:rPr kumimoji="1" lang="ja-JP" altLang="ja-JP" sz="1100">
              <a:solidFill>
                <a:schemeClr val="dk1"/>
              </a:solidFill>
              <a:effectLst/>
              <a:latin typeface="+mn-lt"/>
              <a:ea typeface="+mn-ea"/>
              <a:cs typeface="+mn-cs"/>
            </a:rPr>
            <a:t>教育費については、御幸小学校</a:t>
          </a:r>
          <a:r>
            <a:rPr kumimoji="1" lang="ja-JP" altLang="en-US" sz="1100">
              <a:solidFill>
                <a:schemeClr val="dk1"/>
              </a:solidFill>
              <a:effectLst/>
              <a:latin typeface="+mn-lt"/>
              <a:ea typeface="+mn-ea"/>
              <a:cs typeface="+mn-cs"/>
            </a:rPr>
            <a:t>北</a:t>
          </a:r>
          <a:r>
            <a:rPr kumimoji="1" lang="ja-JP" altLang="ja-JP" sz="1100">
              <a:solidFill>
                <a:schemeClr val="dk1"/>
              </a:solidFill>
              <a:effectLst/>
              <a:latin typeface="+mn-lt"/>
              <a:ea typeface="+mn-ea"/>
              <a:cs typeface="+mn-cs"/>
            </a:rPr>
            <a:t>校舎大規模改造工事及び</a:t>
          </a:r>
          <a:r>
            <a:rPr kumimoji="1" lang="ja-JP" altLang="en-US" sz="1100">
              <a:solidFill>
                <a:schemeClr val="dk1"/>
              </a:solidFill>
              <a:effectLst/>
              <a:latin typeface="+mn-lt"/>
              <a:ea typeface="+mn-ea"/>
              <a:cs typeface="+mn-cs"/>
            </a:rPr>
            <a:t>物価高騰による給食調理等委託料・電気代</a:t>
          </a:r>
          <a:r>
            <a:rPr kumimoji="1" lang="ja-JP" altLang="ja-JP" sz="1100">
              <a:solidFill>
                <a:schemeClr val="dk1"/>
              </a:solidFill>
              <a:effectLst/>
              <a:latin typeface="+mn-lt"/>
              <a:ea typeface="+mn-ea"/>
              <a:cs typeface="+mn-cs"/>
            </a:rPr>
            <a:t>等</a:t>
          </a:r>
          <a:r>
            <a:rPr kumimoji="1" lang="ja-JP" altLang="en-US" sz="1100">
              <a:solidFill>
                <a:schemeClr val="dk1"/>
              </a:solidFill>
              <a:effectLst/>
              <a:latin typeface="+mn-lt"/>
              <a:ea typeface="+mn-ea"/>
              <a:cs typeface="+mn-cs"/>
            </a:rPr>
            <a:t>の上昇</a:t>
          </a:r>
          <a:r>
            <a:rPr kumimoji="1" lang="ja-JP" altLang="ja-JP" sz="1100">
              <a:solidFill>
                <a:schemeClr val="dk1"/>
              </a:solidFill>
              <a:effectLst/>
              <a:latin typeface="+mn-lt"/>
              <a:ea typeface="+mn-ea"/>
              <a:cs typeface="+mn-cs"/>
            </a:rPr>
            <a:t>により増</a:t>
          </a:r>
          <a:r>
            <a:rPr kumimoji="1" lang="ja-JP" altLang="en-US" sz="1100">
              <a:solidFill>
                <a:schemeClr val="dk1"/>
              </a:solidFill>
              <a:effectLst/>
              <a:latin typeface="+mn-lt"/>
              <a:ea typeface="+mn-ea"/>
              <a:cs typeface="+mn-cs"/>
            </a:rPr>
            <a:t>額</a:t>
          </a:r>
          <a:r>
            <a:rPr kumimoji="1" lang="ja-JP" altLang="ja-JP" sz="1100">
              <a:solidFill>
                <a:schemeClr val="dk1"/>
              </a:solidFill>
              <a:effectLst/>
              <a:latin typeface="+mn-lt"/>
              <a:ea typeface="+mn-ea"/>
              <a:cs typeface="+mn-cs"/>
            </a:rPr>
            <a:t>（住民一人あたり</a:t>
          </a:r>
          <a:r>
            <a:rPr kumimoji="1" lang="en-US" altLang="ja-JP" sz="1100">
              <a:solidFill>
                <a:schemeClr val="dk1"/>
              </a:solidFill>
              <a:effectLst/>
              <a:latin typeface="+mn-lt"/>
              <a:ea typeface="+mn-ea"/>
              <a:cs typeface="+mn-cs"/>
            </a:rPr>
            <a:t>+11,832</a:t>
          </a:r>
          <a:r>
            <a:rPr kumimoji="1" lang="ja-JP" altLang="ja-JP" sz="1100">
              <a:solidFill>
                <a:schemeClr val="dk1"/>
              </a:solidFill>
              <a:effectLst/>
              <a:latin typeface="+mn-lt"/>
              <a:ea typeface="+mn-ea"/>
              <a:cs typeface="+mn-cs"/>
            </a:rPr>
            <a:t>円）となった。</a:t>
          </a:r>
          <a:endParaRPr lang="ja-JP" altLang="ja-JP" sz="1400">
            <a:effectLst/>
          </a:endParaRPr>
        </a:p>
        <a:p>
          <a:r>
            <a:rPr kumimoji="1" lang="ja-JP" altLang="ja-JP" sz="1100">
              <a:solidFill>
                <a:schemeClr val="dk1"/>
              </a:solidFill>
              <a:effectLst/>
              <a:latin typeface="+mn-lt"/>
              <a:ea typeface="+mn-ea"/>
              <a:cs typeface="+mn-cs"/>
            </a:rPr>
            <a:t>老朽化した施設の維持補修及び更新（建替えや複合化）が喫緊の課題となっており、うきは市公共施設等総合管理計画及び個別計画に基づき、施設の建替え等は十分な検討を行った上で財政健全化に努める。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福岡県うきは市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実質収支額は継続的に黒字を確保しており、財政調整基金残高は適切な財源確保と歳出の精査により、近年取崩しを回避し増加傾向にある。今後の公共施設の更新等を見据え安易な取崩しは行わず最低水準の取り崩しに努め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福岡県うきは市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年度は、一般会計の実質収支で約</a:t>
          </a:r>
          <a:r>
            <a:rPr kumimoji="1" lang="en-US" altLang="ja-JP" sz="1100">
              <a:solidFill>
                <a:schemeClr val="dk1"/>
              </a:solidFill>
              <a:effectLst/>
              <a:latin typeface="+mn-lt"/>
              <a:ea typeface="+mn-ea"/>
              <a:cs typeface="+mn-cs"/>
            </a:rPr>
            <a:t>692</a:t>
          </a:r>
          <a:r>
            <a:rPr kumimoji="1" lang="ja-JP" altLang="ja-JP" sz="1100">
              <a:solidFill>
                <a:schemeClr val="dk1"/>
              </a:solidFill>
              <a:effectLst/>
              <a:latin typeface="+mn-lt"/>
              <a:ea typeface="+mn-ea"/>
              <a:cs typeface="+mn-cs"/>
            </a:rPr>
            <a:t>百万円の黒字であり、他の特別会計でもすべて黒字を確保でき、全会計連結で約</a:t>
          </a:r>
          <a:r>
            <a:rPr kumimoji="1" lang="en-US" altLang="ja-JP" sz="1100">
              <a:solidFill>
                <a:schemeClr val="dk1"/>
              </a:solidFill>
              <a:effectLst/>
              <a:latin typeface="+mn-lt"/>
              <a:ea typeface="+mn-ea"/>
              <a:cs typeface="+mn-cs"/>
            </a:rPr>
            <a:t>1,340</a:t>
          </a:r>
          <a:r>
            <a:rPr kumimoji="1" lang="ja-JP" altLang="ja-JP" sz="1100">
              <a:solidFill>
                <a:schemeClr val="dk1"/>
              </a:solidFill>
              <a:effectLst/>
              <a:latin typeface="+mn-lt"/>
              <a:ea typeface="+mn-ea"/>
              <a:cs typeface="+mn-cs"/>
            </a:rPr>
            <a:t>百万円の黒字となった。今後とも健全な財政運営に努める。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c r="B2" s="182" t="s">
        <v>83</v>
      </c>
      <c r="C2" s="182"/>
      <c r="D2" s="183"/>
    </row>
    <row r="3" spans="1:119" ht="18.75" customHeight="1" thickBot="1">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18351157</v>
      </c>
      <c r="BO4" s="449"/>
      <c r="BP4" s="449"/>
      <c r="BQ4" s="449"/>
      <c r="BR4" s="449"/>
      <c r="BS4" s="449"/>
      <c r="BT4" s="449"/>
      <c r="BU4" s="450"/>
      <c r="BV4" s="448">
        <v>18721121</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7.7</v>
      </c>
      <c r="CU4" s="589"/>
      <c r="CV4" s="589"/>
      <c r="CW4" s="589"/>
      <c r="CX4" s="589"/>
      <c r="CY4" s="589"/>
      <c r="CZ4" s="589"/>
      <c r="DA4" s="590"/>
      <c r="DB4" s="588">
        <v>9.6999999999999993</v>
      </c>
      <c r="DC4" s="589"/>
      <c r="DD4" s="589"/>
      <c r="DE4" s="589"/>
      <c r="DF4" s="589"/>
      <c r="DG4" s="589"/>
      <c r="DH4" s="589"/>
      <c r="DI4" s="590"/>
    </row>
    <row r="5" spans="1:119" ht="18.75" customHeight="1">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17538049</v>
      </c>
      <c r="BO5" s="420"/>
      <c r="BP5" s="420"/>
      <c r="BQ5" s="420"/>
      <c r="BR5" s="420"/>
      <c r="BS5" s="420"/>
      <c r="BT5" s="420"/>
      <c r="BU5" s="421"/>
      <c r="BV5" s="419">
        <v>17693579</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82.6</v>
      </c>
      <c r="CU5" s="417"/>
      <c r="CV5" s="417"/>
      <c r="CW5" s="417"/>
      <c r="CX5" s="417"/>
      <c r="CY5" s="417"/>
      <c r="CZ5" s="417"/>
      <c r="DA5" s="418"/>
      <c r="DB5" s="416">
        <v>79.3</v>
      </c>
      <c r="DC5" s="417"/>
      <c r="DD5" s="417"/>
      <c r="DE5" s="417"/>
      <c r="DF5" s="417"/>
      <c r="DG5" s="417"/>
      <c r="DH5" s="417"/>
      <c r="DI5" s="418"/>
    </row>
    <row r="6" spans="1:119" ht="18.75" customHeight="1">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813108</v>
      </c>
      <c r="BO6" s="420"/>
      <c r="BP6" s="420"/>
      <c r="BQ6" s="420"/>
      <c r="BR6" s="420"/>
      <c r="BS6" s="420"/>
      <c r="BT6" s="420"/>
      <c r="BU6" s="421"/>
      <c r="BV6" s="419">
        <v>1027542</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83.7</v>
      </c>
      <c r="CU6" s="563"/>
      <c r="CV6" s="563"/>
      <c r="CW6" s="563"/>
      <c r="CX6" s="563"/>
      <c r="CY6" s="563"/>
      <c r="CZ6" s="563"/>
      <c r="DA6" s="564"/>
      <c r="DB6" s="562">
        <v>81.900000000000006</v>
      </c>
      <c r="DC6" s="563"/>
      <c r="DD6" s="563"/>
      <c r="DE6" s="563"/>
      <c r="DF6" s="563"/>
      <c r="DG6" s="563"/>
      <c r="DH6" s="563"/>
      <c r="DI6" s="564"/>
    </row>
    <row r="7" spans="1:119" ht="18.75" customHeight="1">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96</v>
      </c>
      <c r="AV7" s="478"/>
      <c r="AW7" s="478"/>
      <c r="AX7" s="478"/>
      <c r="AY7" s="433" t="s">
        <v>107</v>
      </c>
      <c r="AZ7" s="434"/>
      <c r="BA7" s="434"/>
      <c r="BB7" s="434"/>
      <c r="BC7" s="434"/>
      <c r="BD7" s="434"/>
      <c r="BE7" s="434"/>
      <c r="BF7" s="434"/>
      <c r="BG7" s="434"/>
      <c r="BH7" s="434"/>
      <c r="BI7" s="434"/>
      <c r="BJ7" s="434"/>
      <c r="BK7" s="434"/>
      <c r="BL7" s="434"/>
      <c r="BM7" s="435"/>
      <c r="BN7" s="419">
        <v>116240</v>
      </c>
      <c r="BO7" s="420"/>
      <c r="BP7" s="420"/>
      <c r="BQ7" s="420"/>
      <c r="BR7" s="420"/>
      <c r="BS7" s="420"/>
      <c r="BT7" s="420"/>
      <c r="BU7" s="421"/>
      <c r="BV7" s="419">
        <v>137906</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9037952</v>
      </c>
      <c r="CU7" s="420"/>
      <c r="CV7" s="420"/>
      <c r="CW7" s="420"/>
      <c r="CX7" s="420"/>
      <c r="CY7" s="420"/>
      <c r="CZ7" s="420"/>
      <c r="DA7" s="421"/>
      <c r="DB7" s="419">
        <v>9153648</v>
      </c>
      <c r="DC7" s="420"/>
      <c r="DD7" s="420"/>
      <c r="DE7" s="420"/>
      <c r="DF7" s="420"/>
      <c r="DG7" s="420"/>
      <c r="DH7" s="420"/>
      <c r="DI7" s="421"/>
    </row>
    <row r="8" spans="1:119" ht="18.75" customHeight="1" thickBot="1">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110</v>
      </c>
      <c r="AV8" s="478"/>
      <c r="AW8" s="478"/>
      <c r="AX8" s="478"/>
      <c r="AY8" s="433" t="s">
        <v>111</v>
      </c>
      <c r="AZ8" s="434"/>
      <c r="BA8" s="434"/>
      <c r="BB8" s="434"/>
      <c r="BC8" s="434"/>
      <c r="BD8" s="434"/>
      <c r="BE8" s="434"/>
      <c r="BF8" s="434"/>
      <c r="BG8" s="434"/>
      <c r="BH8" s="434"/>
      <c r="BI8" s="434"/>
      <c r="BJ8" s="434"/>
      <c r="BK8" s="434"/>
      <c r="BL8" s="434"/>
      <c r="BM8" s="435"/>
      <c r="BN8" s="419">
        <v>696868</v>
      </c>
      <c r="BO8" s="420"/>
      <c r="BP8" s="420"/>
      <c r="BQ8" s="420"/>
      <c r="BR8" s="420"/>
      <c r="BS8" s="420"/>
      <c r="BT8" s="420"/>
      <c r="BU8" s="421"/>
      <c r="BV8" s="419">
        <v>889636</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0.38</v>
      </c>
      <c r="CU8" s="523"/>
      <c r="CV8" s="523"/>
      <c r="CW8" s="523"/>
      <c r="CX8" s="523"/>
      <c r="CY8" s="523"/>
      <c r="CZ8" s="523"/>
      <c r="DA8" s="524"/>
      <c r="DB8" s="522">
        <v>0.39</v>
      </c>
      <c r="DC8" s="523"/>
      <c r="DD8" s="523"/>
      <c r="DE8" s="523"/>
      <c r="DF8" s="523"/>
      <c r="DG8" s="523"/>
      <c r="DH8" s="523"/>
      <c r="DI8" s="524"/>
    </row>
    <row r="9" spans="1:119" ht="18.75" customHeight="1" thickBot="1">
      <c r="A9" s="181"/>
      <c r="B9" s="551" t="s">
        <v>113</v>
      </c>
      <c r="C9" s="552"/>
      <c r="D9" s="552"/>
      <c r="E9" s="552"/>
      <c r="F9" s="552"/>
      <c r="G9" s="552"/>
      <c r="H9" s="552"/>
      <c r="I9" s="552"/>
      <c r="J9" s="552"/>
      <c r="K9" s="470"/>
      <c r="L9" s="553" t="s">
        <v>114</v>
      </c>
      <c r="M9" s="554"/>
      <c r="N9" s="554"/>
      <c r="O9" s="554"/>
      <c r="P9" s="554"/>
      <c r="Q9" s="555"/>
      <c r="R9" s="556">
        <v>27981</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96</v>
      </c>
      <c r="AV9" s="478"/>
      <c r="AW9" s="478"/>
      <c r="AX9" s="478"/>
      <c r="AY9" s="433" t="s">
        <v>117</v>
      </c>
      <c r="AZ9" s="434"/>
      <c r="BA9" s="434"/>
      <c r="BB9" s="434"/>
      <c r="BC9" s="434"/>
      <c r="BD9" s="434"/>
      <c r="BE9" s="434"/>
      <c r="BF9" s="434"/>
      <c r="BG9" s="434"/>
      <c r="BH9" s="434"/>
      <c r="BI9" s="434"/>
      <c r="BJ9" s="434"/>
      <c r="BK9" s="434"/>
      <c r="BL9" s="434"/>
      <c r="BM9" s="435"/>
      <c r="BN9" s="419">
        <v>-192768</v>
      </c>
      <c r="BO9" s="420"/>
      <c r="BP9" s="420"/>
      <c r="BQ9" s="420"/>
      <c r="BR9" s="420"/>
      <c r="BS9" s="420"/>
      <c r="BT9" s="420"/>
      <c r="BU9" s="421"/>
      <c r="BV9" s="419">
        <v>199171</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15</v>
      </c>
      <c r="CU9" s="417"/>
      <c r="CV9" s="417"/>
      <c r="CW9" s="417"/>
      <c r="CX9" s="417"/>
      <c r="CY9" s="417"/>
      <c r="CZ9" s="417"/>
      <c r="DA9" s="418"/>
      <c r="DB9" s="416">
        <v>11.7</v>
      </c>
      <c r="DC9" s="417"/>
      <c r="DD9" s="417"/>
      <c r="DE9" s="417"/>
      <c r="DF9" s="417"/>
      <c r="DG9" s="417"/>
      <c r="DH9" s="417"/>
      <c r="DI9" s="418"/>
    </row>
    <row r="10" spans="1:119" ht="18.75" customHeight="1" thickBot="1">
      <c r="A10" s="181"/>
      <c r="B10" s="551"/>
      <c r="C10" s="552"/>
      <c r="D10" s="552"/>
      <c r="E10" s="552"/>
      <c r="F10" s="552"/>
      <c r="G10" s="552"/>
      <c r="H10" s="552"/>
      <c r="I10" s="552"/>
      <c r="J10" s="552"/>
      <c r="K10" s="470"/>
      <c r="L10" s="375" t="s">
        <v>119</v>
      </c>
      <c r="M10" s="376"/>
      <c r="N10" s="376"/>
      <c r="O10" s="376"/>
      <c r="P10" s="376"/>
      <c r="Q10" s="377"/>
      <c r="R10" s="372">
        <v>29509</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101693</v>
      </c>
      <c r="BO10" s="420"/>
      <c r="BP10" s="420"/>
      <c r="BQ10" s="420"/>
      <c r="BR10" s="420"/>
      <c r="BS10" s="420"/>
      <c r="BT10" s="420"/>
      <c r="BU10" s="421"/>
      <c r="BV10" s="419">
        <v>268227</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127</v>
      </c>
      <c r="AV11" s="478"/>
      <c r="AW11" s="478"/>
      <c r="AX11" s="478"/>
      <c r="AY11" s="433" t="s">
        <v>128</v>
      </c>
      <c r="AZ11" s="434"/>
      <c r="BA11" s="434"/>
      <c r="BB11" s="434"/>
      <c r="BC11" s="434"/>
      <c r="BD11" s="434"/>
      <c r="BE11" s="434"/>
      <c r="BF11" s="434"/>
      <c r="BG11" s="434"/>
      <c r="BH11" s="434"/>
      <c r="BI11" s="434"/>
      <c r="BJ11" s="434"/>
      <c r="BK11" s="434"/>
      <c r="BL11" s="434"/>
      <c r="BM11" s="435"/>
      <c r="BN11" s="419">
        <v>359145</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130</v>
      </c>
      <c r="DC11" s="523"/>
      <c r="DD11" s="523"/>
      <c r="DE11" s="523"/>
      <c r="DF11" s="523"/>
      <c r="DG11" s="523"/>
      <c r="DH11" s="523"/>
      <c r="DI11" s="524"/>
    </row>
    <row r="12" spans="1:119" ht="18.75" customHeight="1">
      <c r="A12" s="181"/>
      <c r="B12" s="525" t="s">
        <v>131</v>
      </c>
      <c r="C12" s="526"/>
      <c r="D12" s="526"/>
      <c r="E12" s="526"/>
      <c r="F12" s="526"/>
      <c r="G12" s="526"/>
      <c r="H12" s="526"/>
      <c r="I12" s="526"/>
      <c r="J12" s="526"/>
      <c r="K12" s="527"/>
      <c r="L12" s="534" t="s">
        <v>132</v>
      </c>
      <c r="M12" s="535"/>
      <c r="N12" s="535"/>
      <c r="O12" s="535"/>
      <c r="P12" s="535"/>
      <c r="Q12" s="536"/>
      <c r="R12" s="537">
        <v>28213</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136</v>
      </c>
      <c r="AV12" s="478"/>
      <c r="AW12" s="478"/>
      <c r="AX12" s="478"/>
      <c r="AY12" s="433" t="s">
        <v>137</v>
      </c>
      <c r="AZ12" s="434"/>
      <c r="BA12" s="434"/>
      <c r="BB12" s="434"/>
      <c r="BC12" s="434"/>
      <c r="BD12" s="434"/>
      <c r="BE12" s="434"/>
      <c r="BF12" s="434"/>
      <c r="BG12" s="434"/>
      <c r="BH12" s="434"/>
      <c r="BI12" s="434"/>
      <c r="BJ12" s="434"/>
      <c r="BK12" s="434"/>
      <c r="BL12" s="434"/>
      <c r="BM12" s="435"/>
      <c r="BN12" s="419">
        <v>13831</v>
      </c>
      <c r="BO12" s="420"/>
      <c r="BP12" s="420"/>
      <c r="BQ12" s="420"/>
      <c r="BR12" s="420"/>
      <c r="BS12" s="420"/>
      <c r="BT12" s="420"/>
      <c r="BU12" s="421"/>
      <c r="BV12" s="419">
        <v>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140</v>
      </c>
      <c r="DC12" s="523"/>
      <c r="DD12" s="523"/>
      <c r="DE12" s="523"/>
      <c r="DF12" s="523"/>
      <c r="DG12" s="523"/>
      <c r="DH12" s="523"/>
      <c r="DI12" s="524"/>
    </row>
    <row r="13" spans="1:119" ht="18.75" customHeight="1">
      <c r="A13" s="181"/>
      <c r="B13" s="528"/>
      <c r="C13" s="529"/>
      <c r="D13" s="529"/>
      <c r="E13" s="529"/>
      <c r="F13" s="529"/>
      <c r="G13" s="529"/>
      <c r="H13" s="529"/>
      <c r="I13" s="529"/>
      <c r="J13" s="529"/>
      <c r="K13" s="530"/>
      <c r="L13" s="190"/>
      <c r="M13" s="503" t="s">
        <v>141</v>
      </c>
      <c r="N13" s="504"/>
      <c r="O13" s="504"/>
      <c r="P13" s="504"/>
      <c r="Q13" s="505"/>
      <c r="R13" s="506">
        <v>27870</v>
      </c>
      <c r="S13" s="507"/>
      <c r="T13" s="507"/>
      <c r="U13" s="507"/>
      <c r="V13" s="508"/>
      <c r="W13" s="509" t="s">
        <v>142</v>
      </c>
      <c r="X13" s="405"/>
      <c r="Y13" s="405"/>
      <c r="Z13" s="405"/>
      <c r="AA13" s="405"/>
      <c r="AB13" s="406"/>
      <c r="AC13" s="372">
        <v>2125</v>
      </c>
      <c r="AD13" s="373"/>
      <c r="AE13" s="373"/>
      <c r="AF13" s="373"/>
      <c r="AG13" s="374"/>
      <c r="AH13" s="372">
        <v>2266</v>
      </c>
      <c r="AI13" s="373"/>
      <c r="AJ13" s="373"/>
      <c r="AK13" s="373"/>
      <c r="AL13" s="432"/>
      <c r="AM13" s="476" t="s">
        <v>143</v>
      </c>
      <c r="AN13" s="376"/>
      <c r="AO13" s="376"/>
      <c r="AP13" s="376"/>
      <c r="AQ13" s="376"/>
      <c r="AR13" s="376"/>
      <c r="AS13" s="376"/>
      <c r="AT13" s="377"/>
      <c r="AU13" s="477" t="s">
        <v>144</v>
      </c>
      <c r="AV13" s="478"/>
      <c r="AW13" s="478"/>
      <c r="AX13" s="478"/>
      <c r="AY13" s="433" t="s">
        <v>145</v>
      </c>
      <c r="AZ13" s="434"/>
      <c r="BA13" s="434"/>
      <c r="BB13" s="434"/>
      <c r="BC13" s="434"/>
      <c r="BD13" s="434"/>
      <c r="BE13" s="434"/>
      <c r="BF13" s="434"/>
      <c r="BG13" s="434"/>
      <c r="BH13" s="434"/>
      <c r="BI13" s="434"/>
      <c r="BJ13" s="434"/>
      <c r="BK13" s="434"/>
      <c r="BL13" s="434"/>
      <c r="BM13" s="435"/>
      <c r="BN13" s="419">
        <v>254239</v>
      </c>
      <c r="BO13" s="420"/>
      <c r="BP13" s="420"/>
      <c r="BQ13" s="420"/>
      <c r="BR13" s="420"/>
      <c r="BS13" s="420"/>
      <c r="BT13" s="420"/>
      <c r="BU13" s="421"/>
      <c r="BV13" s="419">
        <v>467398</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6.6</v>
      </c>
      <c r="CU13" s="417"/>
      <c r="CV13" s="417"/>
      <c r="CW13" s="417"/>
      <c r="CX13" s="417"/>
      <c r="CY13" s="417"/>
      <c r="CZ13" s="417"/>
      <c r="DA13" s="418"/>
      <c r="DB13" s="416">
        <v>7</v>
      </c>
      <c r="DC13" s="417"/>
      <c r="DD13" s="417"/>
      <c r="DE13" s="417"/>
      <c r="DF13" s="417"/>
      <c r="DG13" s="417"/>
      <c r="DH13" s="417"/>
      <c r="DI13" s="418"/>
    </row>
    <row r="14" spans="1:119" ht="18.75" customHeight="1" thickBot="1">
      <c r="A14" s="181"/>
      <c r="B14" s="528"/>
      <c r="C14" s="529"/>
      <c r="D14" s="529"/>
      <c r="E14" s="529"/>
      <c r="F14" s="529"/>
      <c r="G14" s="529"/>
      <c r="H14" s="529"/>
      <c r="I14" s="529"/>
      <c r="J14" s="529"/>
      <c r="K14" s="530"/>
      <c r="L14" s="493" t="s">
        <v>147</v>
      </c>
      <c r="M14" s="546"/>
      <c r="N14" s="546"/>
      <c r="O14" s="546"/>
      <c r="P14" s="546"/>
      <c r="Q14" s="547"/>
      <c r="R14" s="506">
        <v>28564</v>
      </c>
      <c r="S14" s="507"/>
      <c r="T14" s="507"/>
      <c r="U14" s="507"/>
      <c r="V14" s="508"/>
      <c r="W14" s="510"/>
      <c r="X14" s="408"/>
      <c r="Y14" s="408"/>
      <c r="Z14" s="408"/>
      <c r="AA14" s="408"/>
      <c r="AB14" s="409"/>
      <c r="AC14" s="499">
        <v>15.7</v>
      </c>
      <c r="AD14" s="500"/>
      <c r="AE14" s="500"/>
      <c r="AF14" s="500"/>
      <c r="AG14" s="501"/>
      <c r="AH14" s="499">
        <v>15.5</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t="s">
        <v>139</v>
      </c>
      <c r="CU14" s="517"/>
      <c r="CV14" s="517"/>
      <c r="CW14" s="517"/>
      <c r="CX14" s="517"/>
      <c r="CY14" s="517"/>
      <c r="CZ14" s="517"/>
      <c r="DA14" s="518"/>
      <c r="DB14" s="516" t="s">
        <v>139</v>
      </c>
      <c r="DC14" s="517"/>
      <c r="DD14" s="517"/>
      <c r="DE14" s="517"/>
      <c r="DF14" s="517"/>
      <c r="DG14" s="517"/>
      <c r="DH14" s="517"/>
      <c r="DI14" s="518"/>
    </row>
    <row r="15" spans="1:119" ht="18.75" customHeight="1">
      <c r="A15" s="181"/>
      <c r="B15" s="528"/>
      <c r="C15" s="529"/>
      <c r="D15" s="529"/>
      <c r="E15" s="529"/>
      <c r="F15" s="529"/>
      <c r="G15" s="529"/>
      <c r="H15" s="529"/>
      <c r="I15" s="529"/>
      <c r="J15" s="529"/>
      <c r="K15" s="530"/>
      <c r="L15" s="190"/>
      <c r="M15" s="503" t="s">
        <v>141</v>
      </c>
      <c r="N15" s="504"/>
      <c r="O15" s="504"/>
      <c r="P15" s="504"/>
      <c r="Q15" s="505"/>
      <c r="R15" s="506">
        <v>28280</v>
      </c>
      <c r="S15" s="507"/>
      <c r="T15" s="507"/>
      <c r="U15" s="507"/>
      <c r="V15" s="508"/>
      <c r="W15" s="509" t="s">
        <v>149</v>
      </c>
      <c r="X15" s="405"/>
      <c r="Y15" s="405"/>
      <c r="Z15" s="405"/>
      <c r="AA15" s="405"/>
      <c r="AB15" s="406"/>
      <c r="AC15" s="372">
        <v>3678</v>
      </c>
      <c r="AD15" s="373"/>
      <c r="AE15" s="373"/>
      <c r="AF15" s="373"/>
      <c r="AG15" s="374"/>
      <c r="AH15" s="372">
        <v>3890</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3133923</v>
      </c>
      <c r="BO15" s="449"/>
      <c r="BP15" s="449"/>
      <c r="BQ15" s="449"/>
      <c r="BR15" s="449"/>
      <c r="BS15" s="449"/>
      <c r="BT15" s="449"/>
      <c r="BU15" s="450"/>
      <c r="BV15" s="448">
        <v>2979933</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27.1</v>
      </c>
      <c r="AD16" s="500"/>
      <c r="AE16" s="500"/>
      <c r="AF16" s="500"/>
      <c r="AG16" s="501"/>
      <c r="AH16" s="499">
        <v>26.7</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8148138</v>
      </c>
      <c r="BO16" s="420"/>
      <c r="BP16" s="420"/>
      <c r="BQ16" s="420"/>
      <c r="BR16" s="420"/>
      <c r="BS16" s="420"/>
      <c r="BT16" s="420"/>
      <c r="BU16" s="421"/>
      <c r="BV16" s="419">
        <v>8026933</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7767</v>
      </c>
      <c r="AD17" s="373"/>
      <c r="AE17" s="373"/>
      <c r="AF17" s="373"/>
      <c r="AG17" s="374"/>
      <c r="AH17" s="372">
        <v>8428</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3910802</v>
      </c>
      <c r="BO17" s="420"/>
      <c r="BP17" s="420"/>
      <c r="BQ17" s="420"/>
      <c r="BR17" s="420"/>
      <c r="BS17" s="420"/>
      <c r="BT17" s="420"/>
      <c r="BU17" s="421"/>
      <c r="BV17" s="419">
        <v>3702096</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c r="A18" s="181"/>
      <c r="B18" s="469" t="s">
        <v>159</v>
      </c>
      <c r="C18" s="470"/>
      <c r="D18" s="470"/>
      <c r="E18" s="471"/>
      <c r="F18" s="471"/>
      <c r="G18" s="471"/>
      <c r="H18" s="471"/>
      <c r="I18" s="471"/>
      <c r="J18" s="471"/>
      <c r="K18" s="471"/>
      <c r="L18" s="472">
        <v>117.46</v>
      </c>
      <c r="M18" s="472"/>
      <c r="N18" s="472"/>
      <c r="O18" s="472"/>
      <c r="P18" s="472"/>
      <c r="Q18" s="472"/>
      <c r="R18" s="473"/>
      <c r="S18" s="473"/>
      <c r="T18" s="473"/>
      <c r="U18" s="473"/>
      <c r="V18" s="474"/>
      <c r="W18" s="490"/>
      <c r="X18" s="491"/>
      <c r="Y18" s="491"/>
      <c r="Z18" s="491"/>
      <c r="AA18" s="491"/>
      <c r="AB18" s="515"/>
      <c r="AC18" s="389">
        <v>57.2</v>
      </c>
      <c r="AD18" s="390"/>
      <c r="AE18" s="390"/>
      <c r="AF18" s="390"/>
      <c r="AG18" s="475"/>
      <c r="AH18" s="389">
        <v>57.8</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7575659</v>
      </c>
      <c r="BO18" s="420"/>
      <c r="BP18" s="420"/>
      <c r="BQ18" s="420"/>
      <c r="BR18" s="420"/>
      <c r="BS18" s="420"/>
      <c r="BT18" s="420"/>
      <c r="BU18" s="421"/>
      <c r="BV18" s="419">
        <v>7379375</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c r="A19" s="181"/>
      <c r="B19" s="469" t="s">
        <v>161</v>
      </c>
      <c r="C19" s="470"/>
      <c r="D19" s="470"/>
      <c r="E19" s="471"/>
      <c r="F19" s="471"/>
      <c r="G19" s="471"/>
      <c r="H19" s="471"/>
      <c r="I19" s="471"/>
      <c r="J19" s="471"/>
      <c r="K19" s="471"/>
      <c r="L19" s="479">
        <v>238</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11899470</v>
      </c>
      <c r="BO19" s="420"/>
      <c r="BP19" s="420"/>
      <c r="BQ19" s="420"/>
      <c r="BR19" s="420"/>
      <c r="BS19" s="420"/>
      <c r="BT19" s="420"/>
      <c r="BU19" s="421"/>
      <c r="BV19" s="419">
        <v>11474760</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c r="A20" s="181"/>
      <c r="B20" s="469" t="s">
        <v>163</v>
      </c>
      <c r="C20" s="470"/>
      <c r="D20" s="470"/>
      <c r="E20" s="471"/>
      <c r="F20" s="471"/>
      <c r="G20" s="471"/>
      <c r="H20" s="471"/>
      <c r="I20" s="471"/>
      <c r="J20" s="471"/>
      <c r="K20" s="471"/>
      <c r="L20" s="479">
        <v>10128</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11084526</v>
      </c>
      <c r="BO22" s="449"/>
      <c r="BP22" s="449"/>
      <c r="BQ22" s="449"/>
      <c r="BR22" s="449"/>
      <c r="BS22" s="449"/>
      <c r="BT22" s="449"/>
      <c r="BU22" s="450"/>
      <c r="BV22" s="448">
        <v>12206481</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8615042</v>
      </c>
      <c r="BO23" s="420"/>
      <c r="BP23" s="420"/>
      <c r="BQ23" s="420"/>
      <c r="BR23" s="420"/>
      <c r="BS23" s="420"/>
      <c r="BT23" s="420"/>
      <c r="BU23" s="421"/>
      <c r="BV23" s="419">
        <v>9600150</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c r="A24" s="181"/>
      <c r="B24" s="398"/>
      <c r="C24" s="399"/>
      <c r="D24" s="400"/>
      <c r="E24" s="375" t="s">
        <v>173</v>
      </c>
      <c r="F24" s="376"/>
      <c r="G24" s="376"/>
      <c r="H24" s="376"/>
      <c r="I24" s="376"/>
      <c r="J24" s="376"/>
      <c r="K24" s="377"/>
      <c r="L24" s="372">
        <v>1</v>
      </c>
      <c r="M24" s="373"/>
      <c r="N24" s="373"/>
      <c r="O24" s="373"/>
      <c r="P24" s="374"/>
      <c r="Q24" s="372">
        <v>8160</v>
      </c>
      <c r="R24" s="373"/>
      <c r="S24" s="373"/>
      <c r="T24" s="373"/>
      <c r="U24" s="373"/>
      <c r="V24" s="374"/>
      <c r="W24" s="462"/>
      <c r="X24" s="399"/>
      <c r="Y24" s="400"/>
      <c r="Z24" s="375" t="s">
        <v>174</v>
      </c>
      <c r="AA24" s="376"/>
      <c r="AB24" s="376"/>
      <c r="AC24" s="376"/>
      <c r="AD24" s="376"/>
      <c r="AE24" s="376"/>
      <c r="AF24" s="376"/>
      <c r="AG24" s="377"/>
      <c r="AH24" s="372">
        <v>217</v>
      </c>
      <c r="AI24" s="373"/>
      <c r="AJ24" s="373"/>
      <c r="AK24" s="373"/>
      <c r="AL24" s="374"/>
      <c r="AM24" s="372">
        <v>626913</v>
      </c>
      <c r="AN24" s="373"/>
      <c r="AO24" s="373"/>
      <c r="AP24" s="373"/>
      <c r="AQ24" s="373"/>
      <c r="AR24" s="374"/>
      <c r="AS24" s="372">
        <v>2889</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6731738</v>
      </c>
      <c r="BO24" s="420"/>
      <c r="BP24" s="420"/>
      <c r="BQ24" s="420"/>
      <c r="BR24" s="420"/>
      <c r="BS24" s="420"/>
      <c r="BT24" s="420"/>
      <c r="BU24" s="421"/>
      <c r="BV24" s="419">
        <v>7171932</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c r="A25" s="181"/>
      <c r="B25" s="398"/>
      <c r="C25" s="399"/>
      <c r="D25" s="400"/>
      <c r="E25" s="375" t="s">
        <v>176</v>
      </c>
      <c r="F25" s="376"/>
      <c r="G25" s="376"/>
      <c r="H25" s="376"/>
      <c r="I25" s="376"/>
      <c r="J25" s="376"/>
      <c r="K25" s="377"/>
      <c r="L25" s="372">
        <v>1</v>
      </c>
      <c r="M25" s="373"/>
      <c r="N25" s="373"/>
      <c r="O25" s="373"/>
      <c r="P25" s="374"/>
      <c r="Q25" s="372">
        <v>6520</v>
      </c>
      <c r="R25" s="373"/>
      <c r="S25" s="373"/>
      <c r="T25" s="373"/>
      <c r="U25" s="373"/>
      <c r="V25" s="374"/>
      <c r="W25" s="462"/>
      <c r="X25" s="399"/>
      <c r="Y25" s="400"/>
      <c r="Z25" s="375" t="s">
        <v>177</v>
      </c>
      <c r="AA25" s="376"/>
      <c r="AB25" s="376"/>
      <c r="AC25" s="376"/>
      <c r="AD25" s="376"/>
      <c r="AE25" s="376"/>
      <c r="AF25" s="376"/>
      <c r="AG25" s="377"/>
      <c r="AH25" s="372" t="s">
        <v>130</v>
      </c>
      <c r="AI25" s="373"/>
      <c r="AJ25" s="373"/>
      <c r="AK25" s="373"/>
      <c r="AL25" s="374"/>
      <c r="AM25" s="372" t="s">
        <v>139</v>
      </c>
      <c r="AN25" s="373"/>
      <c r="AO25" s="373"/>
      <c r="AP25" s="373"/>
      <c r="AQ25" s="373"/>
      <c r="AR25" s="374"/>
      <c r="AS25" s="372" t="s">
        <v>139</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v>830426</v>
      </c>
      <c r="BO25" s="449"/>
      <c r="BP25" s="449"/>
      <c r="BQ25" s="449"/>
      <c r="BR25" s="449"/>
      <c r="BS25" s="449"/>
      <c r="BT25" s="449"/>
      <c r="BU25" s="450"/>
      <c r="BV25" s="448">
        <v>936626</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c r="A26" s="181"/>
      <c r="B26" s="398"/>
      <c r="C26" s="399"/>
      <c r="D26" s="400"/>
      <c r="E26" s="375" t="s">
        <v>179</v>
      </c>
      <c r="F26" s="376"/>
      <c r="G26" s="376"/>
      <c r="H26" s="376"/>
      <c r="I26" s="376"/>
      <c r="J26" s="376"/>
      <c r="K26" s="377"/>
      <c r="L26" s="372">
        <v>1</v>
      </c>
      <c r="M26" s="373"/>
      <c r="N26" s="373"/>
      <c r="O26" s="373"/>
      <c r="P26" s="374"/>
      <c r="Q26" s="372">
        <v>6040</v>
      </c>
      <c r="R26" s="373"/>
      <c r="S26" s="373"/>
      <c r="T26" s="373"/>
      <c r="U26" s="373"/>
      <c r="V26" s="374"/>
      <c r="W26" s="462"/>
      <c r="X26" s="399"/>
      <c r="Y26" s="400"/>
      <c r="Z26" s="375" t="s">
        <v>180</v>
      </c>
      <c r="AA26" s="430"/>
      <c r="AB26" s="430"/>
      <c r="AC26" s="430"/>
      <c r="AD26" s="430"/>
      <c r="AE26" s="430"/>
      <c r="AF26" s="430"/>
      <c r="AG26" s="431"/>
      <c r="AH26" s="372">
        <v>11</v>
      </c>
      <c r="AI26" s="373"/>
      <c r="AJ26" s="373"/>
      <c r="AK26" s="373"/>
      <c r="AL26" s="374"/>
      <c r="AM26" s="372">
        <v>37312</v>
      </c>
      <c r="AN26" s="373"/>
      <c r="AO26" s="373"/>
      <c r="AP26" s="373"/>
      <c r="AQ26" s="373"/>
      <c r="AR26" s="374"/>
      <c r="AS26" s="372">
        <v>3392</v>
      </c>
      <c r="AT26" s="373"/>
      <c r="AU26" s="373"/>
      <c r="AV26" s="373"/>
      <c r="AW26" s="373"/>
      <c r="AX26" s="432"/>
      <c r="AY26" s="459" t="s">
        <v>181</v>
      </c>
      <c r="AZ26" s="379"/>
      <c r="BA26" s="379"/>
      <c r="BB26" s="379"/>
      <c r="BC26" s="379"/>
      <c r="BD26" s="379"/>
      <c r="BE26" s="379"/>
      <c r="BF26" s="379"/>
      <c r="BG26" s="379"/>
      <c r="BH26" s="379"/>
      <c r="BI26" s="379"/>
      <c r="BJ26" s="379"/>
      <c r="BK26" s="379"/>
      <c r="BL26" s="379"/>
      <c r="BM26" s="460"/>
      <c r="BN26" s="419" t="s">
        <v>139</v>
      </c>
      <c r="BO26" s="420"/>
      <c r="BP26" s="420"/>
      <c r="BQ26" s="420"/>
      <c r="BR26" s="420"/>
      <c r="BS26" s="420"/>
      <c r="BT26" s="420"/>
      <c r="BU26" s="421"/>
      <c r="BV26" s="419" t="s">
        <v>130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c r="A27" s="181"/>
      <c r="B27" s="398"/>
      <c r="C27" s="399"/>
      <c r="D27" s="400"/>
      <c r="E27" s="375" t="s">
        <v>182</v>
      </c>
      <c r="F27" s="376"/>
      <c r="G27" s="376"/>
      <c r="H27" s="376"/>
      <c r="I27" s="376"/>
      <c r="J27" s="376"/>
      <c r="K27" s="377"/>
      <c r="L27" s="372">
        <v>1</v>
      </c>
      <c r="M27" s="373"/>
      <c r="N27" s="373"/>
      <c r="O27" s="373"/>
      <c r="P27" s="374"/>
      <c r="Q27" s="372">
        <v>4100</v>
      </c>
      <c r="R27" s="373"/>
      <c r="S27" s="373"/>
      <c r="T27" s="373"/>
      <c r="U27" s="373"/>
      <c r="V27" s="374"/>
      <c r="W27" s="462"/>
      <c r="X27" s="399"/>
      <c r="Y27" s="400"/>
      <c r="Z27" s="375" t="s">
        <v>183</v>
      </c>
      <c r="AA27" s="376"/>
      <c r="AB27" s="376"/>
      <c r="AC27" s="376"/>
      <c r="AD27" s="376"/>
      <c r="AE27" s="376"/>
      <c r="AF27" s="376"/>
      <c r="AG27" s="377"/>
      <c r="AH27" s="372">
        <v>3</v>
      </c>
      <c r="AI27" s="373"/>
      <c r="AJ27" s="373"/>
      <c r="AK27" s="373"/>
      <c r="AL27" s="374"/>
      <c r="AM27" s="372">
        <v>8465</v>
      </c>
      <c r="AN27" s="373"/>
      <c r="AO27" s="373"/>
      <c r="AP27" s="373"/>
      <c r="AQ27" s="373"/>
      <c r="AR27" s="374"/>
      <c r="AS27" s="372">
        <v>2822</v>
      </c>
      <c r="AT27" s="373"/>
      <c r="AU27" s="373"/>
      <c r="AV27" s="373"/>
      <c r="AW27" s="373"/>
      <c r="AX27" s="432"/>
      <c r="AY27" s="456" t="s">
        <v>184</v>
      </c>
      <c r="AZ27" s="457"/>
      <c r="BA27" s="457"/>
      <c r="BB27" s="457"/>
      <c r="BC27" s="457"/>
      <c r="BD27" s="457"/>
      <c r="BE27" s="457"/>
      <c r="BF27" s="457"/>
      <c r="BG27" s="457"/>
      <c r="BH27" s="457"/>
      <c r="BI27" s="457"/>
      <c r="BJ27" s="457"/>
      <c r="BK27" s="457"/>
      <c r="BL27" s="457"/>
      <c r="BM27" s="458"/>
      <c r="BN27" s="453">
        <v>469650</v>
      </c>
      <c r="BO27" s="454"/>
      <c r="BP27" s="454"/>
      <c r="BQ27" s="454"/>
      <c r="BR27" s="454"/>
      <c r="BS27" s="454"/>
      <c r="BT27" s="454"/>
      <c r="BU27" s="455"/>
      <c r="BV27" s="453">
        <v>464623</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c r="A28" s="181"/>
      <c r="B28" s="398"/>
      <c r="C28" s="399"/>
      <c r="D28" s="400"/>
      <c r="E28" s="375" t="s">
        <v>185</v>
      </c>
      <c r="F28" s="376"/>
      <c r="G28" s="376"/>
      <c r="H28" s="376"/>
      <c r="I28" s="376"/>
      <c r="J28" s="376"/>
      <c r="K28" s="377"/>
      <c r="L28" s="372">
        <v>1</v>
      </c>
      <c r="M28" s="373"/>
      <c r="N28" s="373"/>
      <c r="O28" s="373"/>
      <c r="P28" s="374"/>
      <c r="Q28" s="372">
        <v>3600</v>
      </c>
      <c r="R28" s="373"/>
      <c r="S28" s="373"/>
      <c r="T28" s="373"/>
      <c r="U28" s="373"/>
      <c r="V28" s="374"/>
      <c r="W28" s="462"/>
      <c r="X28" s="399"/>
      <c r="Y28" s="400"/>
      <c r="Z28" s="375" t="s">
        <v>186</v>
      </c>
      <c r="AA28" s="376"/>
      <c r="AB28" s="376"/>
      <c r="AC28" s="376"/>
      <c r="AD28" s="376"/>
      <c r="AE28" s="376"/>
      <c r="AF28" s="376"/>
      <c r="AG28" s="377"/>
      <c r="AH28" s="372" t="s">
        <v>139</v>
      </c>
      <c r="AI28" s="373"/>
      <c r="AJ28" s="373"/>
      <c r="AK28" s="373"/>
      <c r="AL28" s="374"/>
      <c r="AM28" s="372" t="s">
        <v>139</v>
      </c>
      <c r="AN28" s="373"/>
      <c r="AO28" s="373"/>
      <c r="AP28" s="373"/>
      <c r="AQ28" s="373"/>
      <c r="AR28" s="374"/>
      <c r="AS28" s="372" t="s">
        <v>139</v>
      </c>
      <c r="AT28" s="373"/>
      <c r="AU28" s="373"/>
      <c r="AV28" s="373"/>
      <c r="AW28" s="373"/>
      <c r="AX28" s="432"/>
      <c r="AY28" s="436" t="s">
        <v>187</v>
      </c>
      <c r="AZ28" s="437"/>
      <c r="BA28" s="437"/>
      <c r="BB28" s="438"/>
      <c r="BC28" s="445" t="s">
        <v>50</v>
      </c>
      <c r="BD28" s="446"/>
      <c r="BE28" s="446"/>
      <c r="BF28" s="446"/>
      <c r="BG28" s="446"/>
      <c r="BH28" s="446"/>
      <c r="BI28" s="446"/>
      <c r="BJ28" s="446"/>
      <c r="BK28" s="446"/>
      <c r="BL28" s="446"/>
      <c r="BM28" s="447"/>
      <c r="BN28" s="448">
        <v>5893682</v>
      </c>
      <c r="BO28" s="449"/>
      <c r="BP28" s="449"/>
      <c r="BQ28" s="449"/>
      <c r="BR28" s="449"/>
      <c r="BS28" s="449"/>
      <c r="BT28" s="449"/>
      <c r="BU28" s="450"/>
      <c r="BV28" s="448">
        <v>5806362</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c r="A29" s="181"/>
      <c r="B29" s="398"/>
      <c r="C29" s="399"/>
      <c r="D29" s="400"/>
      <c r="E29" s="375" t="s">
        <v>188</v>
      </c>
      <c r="F29" s="376"/>
      <c r="G29" s="376"/>
      <c r="H29" s="376"/>
      <c r="I29" s="376"/>
      <c r="J29" s="376"/>
      <c r="K29" s="377"/>
      <c r="L29" s="372">
        <v>12</v>
      </c>
      <c r="M29" s="373"/>
      <c r="N29" s="373"/>
      <c r="O29" s="373"/>
      <c r="P29" s="374"/>
      <c r="Q29" s="372">
        <v>3300</v>
      </c>
      <c r="R29" s="373"/>
      <c r="S29" s="373"/>
      <c r="T29" s="373"/>
      <c r="U29" s="373"/>
      <c r="V29" s="374"/>
      <c r="W29" s="463"/>
      <c r="X29" s="464"/>
      <c r="Y29" s="465"/>
      <c r="Z29" s="375" t="s">
        <v>189</v>
      </c>
      <c r="AA29" s="376"/>
      <c r="AB29" s="376"/>
      <c r="AC29" s="376"/>
      <c r="AD29" s="376"/>
      <c r="AE29" s="376"/>
      <c r="AF29" s="376"/>
      <c r="AG29" s="377"/>
      <c r="AH29" s="372">
        <v>220</v>
      </c>
      <c r="AI29" s="373"/>
      <c r="AJ29" s="373"/>
      <c r="AK29" s="373"/>
      <c r="AL29" s="374"/>
      <c r="AM29" s="372">
        <v>635378</v>
      </c>
      <c r="AN29" s="373"/>
      <c r="AO29" s="373"/>
      <c r="AP29" s="373"/>
      <c r="AQ29" s="373"/>
      <c r="AR29" s="374"/>
      <c r="AS29" s="372">
        <v>2888</v>
      </c>
      <c r="AT29" s="373"/>
      <c r="AU29" s="373"/>
      <c r="AV29" s="373"/>
      <c r="AW29" s="373"/>
      <c r="AX29" s="432"/>
      <c r="AY29" s="439"/>
      <c r="AZ29" s="440"/>
      <c r="BA29" s="440"/>
      <c r="BB29" s="441"/>
      <c r="BC29" s="433" t="s">
        <v>190</v>
      </c>
      <c r="BD29" s="434"/>
      <c r="BE29" s="434"/>
      <c r="BF29" s="434"/>
      <c r="BG29" s="434"/>
      <c r="BH29" s="434"/>
      <c r="BI29" s="434"/>
      <c r="BJ29" s="434"/>
      <c r="BK29" s="434"/>
      <c r="BL29" s="434"/>
      <c r="BM29" s="435"/>
      <c r="BN29" s="419">
        <v>1186847</v>
      </c>
      <c r="BO29" s="420"/>
      <c r="BP29" s="420"/>
      <c r="BQ29" s="420"/>
      <c r="BR29" s="420"/>
      <c r="BS29" s="420"/>
      <c r="BT29" s="420"/>
      <c r="BU29" s="421"/>
      <c r="BV29" s="419">
        <v>1106820</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191</v>
      </c>
      <c r="X30" s="387"/>
      <c r="Y30" s="387"/>
      <c r="Z30" s="387"/>
      <c r="AA30" s="387"/>
      <c r="AB30" s="387"/>
      <c r="AC30" s="387"/>
      <c r="AD30" s="387"/>
      <c r="AE30" s="387"/>
      <c r="AF30" s="387"/>
      <c r="AG30" s="388"/>
      <c r="AH30" s="389">
        <v>97.7</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6371765</v>
      </c>
      <c r="BO30" s="454"/>
      <c r="BP30" s="454"/>
      <c r="BQ30" s="454"/>
      <c r="BR30" s="454"/>
      <c r="BS30" s="454"/>
      <c r="BT30" s="454"/>
      <c r="BU30" s="455"/>
      <c r="BV30" s="453">
        <v>6064337</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378" t="s">
        <v>192</v>
      </c>
      <c r="D32" s="378"/>
      <c r="E32" s="378"/>
      <c r="F32" s="378"/>
      <c r="G32" s="378"/>
      <c r="H32" s="378"/>
      <c r="I32" s="378"/>
      <c r="J32" s="378"/>
      <c r="K32" s="378"/>
      <c r="L32" s="378"/>
      <c r="M32" s="378"/>
      <c r="N32" s="378"/>
      <c r="O32" s="378"/>
      <c r="P32" s="378"/>
      <c r="Q32" s="378"/>
      <c r="R32" s="378"/>
      <c r="S32" s="378"/>
      <c r="U32" s="379" t="s">
        <v>193</v>
      </c>
      <c r="V32" s="379"/>
      <c r="W32" s="379"/>
      <c r="X32" s="379"/>
      <c r="Y32" s="379"/>
      <c r="Z32" s="379"/>
      <c r="AA32" s="379"/>
      <c r="AB32" s="379"/>
      <c r="AC32" s="379"/>
      <c r="AD32" s="379"/>
      <c r="AE32" s="379"/>
      <c r="AF32" s="379"/>
      <c r="AG32" s="379"/>
      <c r="AH32" s="379"/>
      <c r="AI32" s="379"/>
      <c r="AJ32" s="379"/>
      <c r="AK32" s="379"/>
      <c r="AM32" s="379" t="s">
        <v>194</v>
      </c>
      <c r="AN32" s="379"/>
      <c r="AO32" s="379"/>
      <c r="AP32" s="379"/>
      <c r="AQ32" s="379"/>
      <c r="AR32" s="379"/>
      <c r="AS32" s="379"/>
      <c r="AT32" s="379"/>
      <c r="AU32" s="379"/>
      <c r="AV32" s="379"/>
      <c r="AW32" s="379"/>
      <c r="AX32" s="379"/>
      <c r="AY32" s="379"/>
      <c r="AZ32" s="379"/>
      <c r="BA32" s="379"/>
      <c r="BB32" s="379"/>
      <c r="BC32" s="379"/>
      <c r="BE32" s="379" t="s">
        <v>195</v>
      </c>
      <c r="BF32" s="379"/>
      <c r="BG32" s="379"/>
      <c r="BH32" s="379"/>
      <c r="BI32" s="379"/>
      <c r="BJ32" s="379"/>
      <c r="BK32" s="379"/>
      <c r="BL32" s="379"/>
      <c r="BM32" s="379"/>
      <c r="BN32" s="379"/>
      <c r="BO32" s="379"/>
      <c r="BP32" s="379"/>
      <c r="BQ32" s="379"/>
      <c r="BR32" s="379"/>
      <c r="BS32" s="379"/>
      <c r="BT32" s="379"/>
      <c r="BU32" s="379"/>
      <c r="BW32" s="379" t="s">
        <v>196</v>
      </c>
      <c r="BX32" s="379"/>
      <c r="BY32" s="379"/>
      <c r="BZ32" s="379"/>
      <c r="CA32" s="379"/>
      <c r="CB32" s="379"/>
      <c r="CC32" s="379"/>
      <c r="CD32" s="379"/>
      <c r="CE32" s="379"/>
      <c r="CF32" s="379"/>
      <c r="CG32" s="379"/>
      <c r="CH32" s="379"/>
      <c r="CI32" s="379"/>
      <c r="CJ32" s="379"/>
      <c r="CK32" s="379"/>
      <c r="CL32" s="379"/>
      <c r="CM32" s="379"/>
      <c r="CO32" s="379" t="s">
        <v>197</v>
      </c>
      <c r="CP32" s="379"/>
      <c r="CQ32" s="379"/>
      <c r="CR32" s="379"/>
      <c r="CS32" s="379"/>
      <c r="CT32" s="379"/>
      <c r="CU32" s="379"/>
      <c r="CV32" s="379"/>
      <c r="CW32" s="379"/>
      <c r="CX32" s="379"/>
      <c r="CY32" s="379"/>
      <c r="CZ32" s="379"/>
      <c r="DA32" s="379"/>
      <c r="DB32" s="379"/>
      <c r="DC32" s="379"/>
      <c r="DD32" s="379"/>
      <c r="DE32" s="379"/>
      <c r="DI32" s="204"/>
    </row>
    <row r="33" spans="1:113" ht="13.5" customHeight="1">
      <c r="A33" s="181"/>
      <c r="B33" s="205"/>
      <c r="C33" s="371" t="s">
        <v>198</v>
      </c>
      <c r="D33" s="371"/>
      <c r="E33" s="370" t="s">
        <v>199</v>
      </c>
      <c r="F33" s="370"/>
      <c r="G33" s="370"/>
      <c r="H33" s="370"/>
      <c r="I33" s="370"/>
      <c r="J33" s="370"/>
      <c r="K33" s="370"/>
      <c r="L33" s="370"/>
      <c r="M33" s="370"/>
      <c r="N33" s="370"/>
      <c r="O33" s="370"/>
      <c r="P33" s="370"/>
      <c r="Q33" s="370"/>
      <c r="R33" s="370"/>
      <c r="S33" s="370"/>
      <c r="T33" s="206"/>
      <c r="U33" s="371" t="s">
        <v>200</v>
      </c>
      <c r="V33" s="371"/>
      <c r="W33" s="370" t="s">
        <v>201</v>
      </c>
      <c r="X33" s="370"/>
      <c r="Y33" s="370"/>
      <c r="Z33" s="370"/>
      <c r="AA33" s="370"/>
      <c r="AB33" s="370"/>
      <c r="AC33" s="370"/>
      <c r="AD33" s="370"/>
      <c r="AE33" s="370"/>
      <c r="AF33" s="370"/>
      <c r="AG33" s="370"/>
      <c r="AH33" s="370"/>
      <c r="AI33" s="370"/>
      <c r="AJ33" s="370"/>
      <c r="AK33" s="370"/>
      <c r="AL33" s="206"/>
      <c r="AM33" s="371" t="s">
        <v>200</v>
      </c>
      <c r="AN33" s="371"/>
      <c r="AO33" s="370" t="s">
        <v>199</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200</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IF('各会計、関係団体の財政状況及び健全化判断比率'!B30="","",'各会計、関係団体の財政状況及び健全化判断比率'!B30)</f>
        <v>下水道事業会計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うきは久留米環境施設組合</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うきはの里株式会社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c r="A35" s="181"/>
      <c r="B35" s="205"/>
      <c r="C35" s="367">
        <f>IF(E35="","",C34+1)</f>
        <v>2</v>
      </c>
      <c r="D35" s="367"/>
      <c r="E35" s="368" t="str">
        <f>IF('各会計、関係団体の財政状況及び健全化判断比率'!B8="","",'各会計、関係団体の財政状況及び健全化判断比率'!B8)</f>
        <v>自動車学校特別会計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後期高齢者医療事業特別会計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IF('各会計、関係団体の財政状況及び健全化判断比率'!B31="","",'各会計、関係団体の財政状況及び健全化判断比率'!B31)</f>
        <v>簡易水道事業会計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福岡県市町村消防団員等公務災害補償組合</v>
      </c>
      <c r="BZ35" s="368"/>
      <c r="CA35" s="368"/>
      <c r="CB35" s="368"/>
      <c r="CC35" s="368"/>
      <c r="CD35" s="368"/>
      <c r="CE35" s="368"/>
      <c r="CF35" s="368"/>
      <c r="CG35" s="368"/>
      <c r="CH35" s="368"/>
      <c r="CI35" s="368"/>
      <c r="CJ35" s="368"/>
      <c r="CK35" s="368"/>
      <c r="CL35" s="368"/>
      <c r="CM35" s="368"/>
      <c r="CN35" s="181"/>
      <c r="CO35" s="367">
        <f t="shared" ref="CO35:CO43" si="3">IF(CQ35="","",CO34+1)</f>
        <v>18</v>
      </c>
      <c r="CP35" s="367"/>
      <c r="CQ35" s="368" t="str">
        <f>IF('各会計、関係団体の財政状況及び健全化判断比率'!BS8="","",'各会計、関係団体の財政状況及び健全化判断比率'!BS8)</f>
        <v>うきは市土地開発公社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t="str">
        <f t="shared" ref="U36:U43" si="4">IF(W36="","",U35+1)</f>
        <v/>
      </c>
      <c r="V36" s="367"/>
      <c r="W36" s="368"/>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福岡県市町村職員退職手当組合（一般会計）</v>
      </c>
      <c r="BZ36" s="368"/>
      <c r="CA36" s="368"/>
      <c r="CB36" s="368"/>
      <c r="CC36" s="368"/>
      <c r="CD36" s="368"/>
      <c r="CE36" s="368"/>
      <c r="CF36" s="368"/>
      <c r="CG36" s="368"/>
      <c r="CH36" s="368"/>
      <c r="CI36" s="368"/>
      <c r="CJ36" s="368"/>
      <c r="CK36" s="368"/>
      <c r="CL36" s="368"/>
      <c r="CM36" s="368"/>
      <c r="CN36" s="181"/>
      <c r="CO36" s="367">
        <f t="shared" si="3"/>
        <v>19</v>
      </c>
      <c r="CP36" s="367"/>
      <c r="CQ36" s="368" t="str">
        <f>IF('各会計、関係団体の財政状況及び健全化判断比率'!BS9="","",'各会計、関係団体の財政状況及び健全化判断比率'!BS9)</f>
        <v>株式会社うきはレインボーファーム</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10</v>
      </c>
      <c r="BX37" s="367"/>
      <c r="BY37" s="368" t="str">
        <f>IF('各会計、関係団体の財政状況及び健全化判断比率'!B71="","",'各会計、関係団体の財政状況及び健全化判断比率'!B71)</f>
        <v>福岡県市町村職員退職手当組合（基金特別会計）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11</v>
      </c>
      <c r="BX38" s="367"/>
      <c r="BY38" s="368" t="str">
        <f>IF('各会計、関係団体の財政状況及び健全化判断比率'!B72="","",'各会計、関係団体の財政状況及び健全化判断比率'!B72)</f>
        <v>久留米広域市町村圏事務組合（一般会計）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12</v>
      </c>
      <c r="BX39" s="367"/>
      <c r="BY39" s="368" t="str">
        <f>IF('各会計、関係団体の財政状況及び健全化判断比率'!B73="","",'各会計、関係団体の財政状況及び健全化判断比率'!B73)</f>
        <v>久留米広域市町村圏事務組合（小児救急医療支援事業特別会計）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13</v>
      </c>
      <c r="BX40" s="367"/>
      <c r="BY40" s="368" t="str">
        <f>IF('各会計、関係団体の財政状況及び健全化判断比率'!B74="","",'各会計、関係団体の財政状況及び健全化判断比率'!B74)</f>
        <v>久留米広域市町村圏事務組合（広域消防特別会計）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14</v>
      </c>
      <c r="BX41" s="367"/>
      <c r="BY41" s="368" t="str">
        <f>IF('各会計、関係団体の財政状況及び健全化判断比率'!B75="","",'各会計、関係団体の財政状況及び健全化判断比率'!B75)</f>
        <v>福岡県自治振興組合（一般会計）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15</v>
      </c>
      <c r="BX42" s="367"/>
      <c r="BY42" s="368" t="str">
        <f>IF('各会計、関係団体の財政状況及び健全化判断比率'!B76="","",'各会計、関係団体の財政状況及び健全化判断比率'!B76)</f>
        <v>福岡県自治振興組合（公文書館事業特別会計）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16</v>
      </c>
      <c r="BX43" s="367"/>
      <c r="BY43" s="368" t="str">
        <f>IF('各会計、関係団体の財政状況及び健全化判断比率'!B77="","",'各会計、関係団体の財政状況及び健全化判断比率'!B77)</f>
        <v>福岡県介護保険広域連合（一般会計）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row r="55" spans="5:113"/>
    <row r="56" spans="5:113"/>
  </sheetData>
  <sheetProtection algorithmName="SHA-512" hashValue="AehZFpVksmSga7jqxTcWH1REWi0C1Ja5klg/4WOmtGdnyzM1Bliy6iBUUZ/nsXo/Xo0cCmQ6KhBKSNQ2qqWXZQ==" saltValue="qw7ZlDfjLtX10TitqrP0E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c r="A34" s="22"/>
      <c r="B34" s="31"/>
      <c r="C34" s="1151" t="s">
        <v>562</v>
      </c>
      <c r="D34" s="1151"/>
      <c r="E34" s="1152"/>
      <c r="F34" s="32">
        <v>1.67</v>
      </c>
      <c r="G34" s="33">
        <v>3.29</v>
      </c>
      <c r="H34" s="33">
        <v>7.63</v>
      </c>
      <c r="I34" s="33">
        <v>9.4</v>
      </c>
      <c r="J34" s="34">
        <v>7.65</v>
      </c>
      <c r="K34" s="22"/>
      <c r="L34" s="22"/>
      <c r="M34" s="22"/>
      <c r="N34" s="22"/>
      <c r="O34" s="22"/>
      <c r="P34" s="22"/>
    </row>
    <row r="35" spans="1:16" ht="39" customHeight="1">
      <c r="A35" s="22"/>
      <c r="B35" s="35"/>
      <c r="C35" s="1145" t="s">
        <v>563</v>
      </c>
      <c r="D35" s="1146"/>
      <c r="E35" s="1147"/>
      <c r="F35" s="36" t="s">
        <v>515</v>
      </c>
      <c r="G35" s="37" t="s">
        <v>515</v>
      </c>
      <c r="H35" s="37">
        <v>1.21</v>
      </c>
      <c r="I35" s="37">
        <v>2.27</v>
      </c>
      <c r="J35" s="38">
        <v>4.04</v>
      </c>
      <c r="K35" s="22"/>
      <c r="L35" s="22"/>
      <c r="M35" s="22"/>
      <c r="N35" s="22"/>
      <c r="O35" s="22"/>
      <c r="P35" s="22"/>
    </row>
    <row r="36" spans="1:16" ht="39" customHeight="1">
      <c r="A36" s="22"/>
      <c r="B36" s="35"/>
      <c r="C36" s="1145" t="s">
        <v>564</v>
      </c>
      <c r="D36" s="1146"/>
      <c r="E36" s="1147"/>
      <c r="F36" s="36" t="s">
        <v>515</v>
      </c>
      <c r="G36" s="37" t="s">
        <v>515</v>
      </c>
      <c r="H36" s="37">
        <v>0.99</v>
      </c>
      <c r="I36" s="37">
        <v>1.31</v>
      </c>
      <c r="J36" s="38">
        <v>1.59</v>
      </c>
      <c r="K36" s="22"/>
      <c r="L36" s="22"/>
      <c r="M36" s="22"/>
      <c r="N36" s="22"/>
      <c r="O36" s="22"/>
      <c r="P36" s="22"/>
    </row>
    <row r="37" spans="1:16" ht="39" customHeight="1">
      <c r="A37" s="22"/>
      <c r="B37" s="35"/>
      <c r="C37" s="1145" t="s">
        <v>565</v>
      </c>
      <c r="D37" s="1146"/>
      <c r="E37" s="1147"/>
      <c r="F37" s="36">
        <v>0.83</v>
      </c>
      <c r="G37" s="37">
        <v>0.79</v>
      </c>
      <c r="H37" s="37">
        <v>1.66</v>
      </c>
      <c r="I37" s="37">
        <v>1.54</v>
      </c>
      <c r="J37" s="38">
        <v>1.45</v>
      </c>
      <c r="K37" s="22"/>
      <c r="L37" s="22"/>
      <c r="M37" s="22"/>
      <c r="N37" s="22"/>
      <c r="O37" s="22"/>
      <c r="P37" s="22"/>
    </row>
    <row r="38" spans="1:16" ht="39" customHeight="1">
      <c r="A38" s="22"/>
      <c r="B38" s="35"/>
      <c r="C38" s="1145" t="s">
        <v>566</v>
      </c>
      <c r="D38" s="1146"/>
      <c r="E38" s="1147"/>
      <c r="F38" s="36">
        <v>0.04</v>
      </c>
      <c r="G38" s="37">
        <v>0.1</v>
      </c>
      <c r="H38" s="37">
        <v>0.23</v>
      </c>
      <c r="I38" s="37">
        <v>0.31</v>
      </c>
      <c r="J38" s="38">
        <v>0.05</v>
      </c>
      <c r="K38" s="22"/>
      <c r="L38" s="22"/>
      <c r="M38" s="22"/>
      <c r="N38" s="22"/>
      <c r="O38" s="22"/>
      <c r="P38" s="22"/>
    </row>
    <row r="39" spans="1:16" ht="39" customHeight="1">
      <c r="A39" s="22"/>
      <c r="B39" s="35"/>
      <c r="C39" s="1145" t="s">
        <v>567</v>
      </c>
      <c r="D39" s="1146"/>
      <c r="E39" s="1147"/>
      <c r="F39" s="36">
        <v>0.02</v>
      </c>
      <c r="G39" s="37">
        <v>0.02</v>
      </c>
      <c r="H39" s="37">
        <v>0.02</v>
      </c>
      <c r="I39" s="37">
        <v>0.02</v>
      </c>
      <c r="J39" s="38">
        <v>0.02</v>
      </c>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568</v>
      </c>
      <c r="D42" s="1146"/>
      <c r="E42" s="1147"/>
      <c r="F42" s="36" t="s">
        <v>515</v>
      </c>
      <c r="G42" s="37" t="s">
        <v>515</v>
      </c>
      <c r="H42" s="37" t="s">
        <v>515</v>
      </c>
      <c r="I42" s="37" t="s">
        <v>515</v>
      </c>
      <c r="J42" s="38" t="s">
        <v>515</v>
      </c>
      <c r="K42" s="22"/>
      <c r="L42" s="22"/>
      <c r="M42" s="22"/>
      <c r="N42" s="22"/>
      <c r="O42" s="22"/>
      <c r="P42" s="22"/>
    </row>
    <row r="43" spans="1:16" ht="39" customHeight="1" thickBot="1">
      <c r="A43" s="22"/>
      <c r="B43" s="40"/>
      <c r="C43" s="1148" t="s">
        <v>569</v>
      </c>
      <c r="D43" s="1149"/>
      <c r="E43" s="1150"/>
      <c r="F43" s="41">
        <v>0.59</v>
      </c>
      <c r="G43" s="42">
        <v>2.21</v>
      </c>
      <c r="H43" s="42" t="s">
        <v>515</v>
      </c>
      <c r="I43" s="42" t="s">
        <v>515</v>
      </c>
      <c r="J43" s="43" t="s">
        <v>515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qaUPJp/AjZA7u7j9nlCBs48Z6pr/ErA5ZNum91HqljUtwqsgZuw1yZsSQZzDwC2UKY5IJBKRQPPb2FD1Hx7tHA==" saltValue="2rpo+LBixdGlXdKyhKGWz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c r="A45" s="48"/>
      <c r="B45" s="1176" t="s">
        <v>11</v>
      </c>
      <c r="C45" s="1177"/>
      <c r="D45" s="58"/>
      <c r="E45" s="1182" t="s">
        <v>12</v>
      </c>
      <c r="F45" s="1182"/>
      <c r="G45" s="1182"/>
      <c r="H45" s="1182"/>
      <c r="I45" s="1182"/>
      <c r="J45" s="1183"/>
      <c r="K45" s="59">
        <v>1603</v>
      </c>
      <c r="L45" s="60">
        <v>1377</v>
      </c>
      <c r="M45" s="60">
        <v>1343</v>
      </c>
      <c r="N45" s="60">
        <v>1417</v>
      </c>
      <c r="O45" s="61">
        <v>1492</v>
      </c>
      <c r="P45" s="48"/>
      <c r="Q45" s="48"/>
      <c r="R45" s="48"/>
      <c r="S45" s="48"/>
      <c r="T45" s="48"/>
      <c r="U45" s="48"/>
    </row>
    <row r="46" spans="1:21" ht="30.75" customHeight="1">
      <c r="A46" s="48"/>
      <c r="B46" s="1178"/>
      <c r="C46" s="1179"/>
      <c r="D46" s="62"/>
      <c r="E46" s="1155" t="s">
        <v>13</v>
      </c>
      <c r="F46" s="1155"/>
      <c r="G46" s="1155"/>
      <c r="H46" s="1155"/>
      <c r="I46" s="1155"/>
      <c r="J46" s="1156"/>
      <c r="K46" s="63" t="s">
        <v>515</v>
      </c>
      <c r="L46" s="64" t="s">
        <v>515</v>
      </c>
      <c r="M46" s="64" t="s">
        <v>515</v>
      </c>
      <c r="N46" s="64" t="s">
        <v>515</v>
      </c>
      <c r="O46" s="65" t="s">
        <v>515</v>
      </c>
      <c r="P46" s="48"/>
      <c r="Q46" s="48"/>
      <c r="R46" s="48"/>
      <c r="S46" s="48"/>
      <c r="T46" s="48"/>
      <c r="U46" s="48"/>
    </row>
    <row r="47" spans="1:21" ht="30.75" customHeight="1">
      <c r="A47" s="48"/>
      <c r="B47" s="1178"/>
      <c r="C47" s="1179"/>
      <c r="D47" s="62"/>
      <c r="E47" s="1155" t="s">
        <v>14</v>
      </c>
      <c r="F47" s="1155"/>
      <c r="G47" s="1155"/>
      <c r="H47" s="1155"/>
      <c r="I47" s="1155"/>
      <c r="J47" s="1156"/>
      <c r="K47" s="63" t="s">
        <v>515</v>
      </c>
      <c r="L47" s="64" t="s">
        <v>515</v>
      </c>
      <c r="M47" s="64" t="s">
        <v>515</v>
      </c>
      <c r="N47" s="64" t="s">
        <v>515</v>
      </c>
      <c r="O47" s="65" t="s">
        <v>515</v>
      </c>
      <c r="P47" s="48"/>
      <c r="Q47" s="48"/>
      <c r="R47" s="48"/>
      <c r="S47" s="48"/>
      <c r="T47" s="48"/>
      <c r="U47" s="48"/>
    </row>
    <row r="48" spans="1:21" ht="30.75" customHeight="1">
      <c r="A48" s="48"/>
      <c r="B48" s="1178"/>
      <c r="C48" s="1179"/>
      <c r="D48" s="62"/>
      <c r="E48" s="1155" t="s">
        <v>15</v>
      </c>
      <c r="F48" s="1155"/>
      <c r="G48" s="1155"/>
      <c r="H48" s="1155"/>
      <c r="I48" s="1155"/>
      <c r="J48" s="1156"/>
      <c r="K48" s="63">
        <v>742</v>
      </c>
      <c r="L48" s="64">
        <v>633</v>
      </c>
      <c r="M48" s="64">
        <v>555</v>
      </c>
      <c r="N48" s="64">
        <v>526</v>
      </c>
      <c r="O48" s="65">
        <v>522</v>
      </c>
      <c r="P48" s="48"/>
      <c r="Q48" s="48"/>
      <c r="R48" s="48"/>
      <c r="S48" s="48"/>
      <c r="T48" s="48"/>
      <c r="U48" s="48"/>
    </row>
    <row r="49" spans="1:21" ht="30.75" customHeight="1">
      <c r="A49" s="48"/>
      <c r="B49" s="1178"/>
      <c r="C49" s="1179"/>
      <c r="D49" s="62"/>
      <c r="E49" s="1155" t="s">
        <v>16</v>
      </c>
      <c r="F49" s="1155"/>
      <c r="G49" s="1155"/>
      <c r="H49" s="1155"/>
      <c r="I49" s="1155"/>
      <c r="J49" s="1156"/>
      <c r="K49" s="63">
        <v>165</v>
      </c>
      <c r="L49" s="64">
        <v>76</v>
      </c>
      <c r="M49" s="64">
        <v>19</v>
      </c>
      <c r="N49" s="64">
        <v>21</v>
      </c>
      <c r="O49" s="65">
        <v>48</v>
      </c>
      <c r="P49" s="48"/>
      <c r="Q49" s="48"/>
      <c r="R49" s="48"/>
      <c r="S49" s="48"/>
      <c r="T49" s="48"/>
      <c r="U49" s="48"/>
    </row>
    <row r="50" spans="1:21" ht="30.75" customHeight="1">
      <c r="A50" s="48"/>
      <c r="B50" s="1178"/>
      <c r="C50" s="1179"/>
      <c r="D50" s="62"/>
      <c r="E50" s="1155" t="s">
        <v>17</v>
      </c>
      <c r="F50" s="1155"/>
      <c r="G50" s="1155"/>
      <c r="H50" s="1155"/>
      <c r="I50" s="1155"/>
      <c r="J50" s="1156"/>
      <c r="K50" s="63">
        <v>52</v>
      </c>
      <c r="L50" s="64">
        <v>5</v>
      </c>
      <c r="M50" s="64">
        <v>6</v>
      </c>
      <c r="N50" s="64" t="s">
        <v>515</v>
      </c>
      <c r="O50" s="65" t="s">
        <v>515</v>
      </c>
      <c r="P50" s="48"/>
      <c r="Q50" s="48"/>
      <c r="R50" s="48"/>
      <c r="S50" s="48"/>
      <c r="T50" s="48"/>
      <c r="U50" s="48"/>
    </row>
    <row r="51" spans="1:21" ht="30.75" customHeight="1">
      <c r="A51" s="48"/>
      <c r="B51" s="1180"/>
      <c r="C51" s="1181"/>
      <c r="D51" s="66"/>
      <c r="E51" s="1155" t="s">
        <v>18</v>
      </c>
      <c r="F51" s="1155"/>
      <c r="G51" s="1155"/>
      <c r="H51" s="1155"/>
      <c r="I51" s="1155"/>
      <c r="J51" s="1156"/>
      <c r="K51" s="63" t="s">
        <v>515</v>
      </c>
      <c r="L51" s="64" t="s">
        <v>515</v>
      </c>
      <c r="M51" s="64" t="s">
        <v>515</v>
      </c>
      <c r="N51" s="64" t="s">
        <v>515</v>
      </c>
      <c r="O51" s="65" t="s">
        <v>515</v>
      </c>
      <c r="P51" s="48"/>
      <c r="Q51" s="48"/>
      <c r="R51" s="48"/>
      <c r="S51" s="48"/>
      <c r="T51" s="48"/>
      <c r="U51" s="48"/>
    </row>
    <row r="52" spans="1:21" ht="30.75" customHeight="1">
      <c r="A52" s="48"/>
      <c r="B52" s="1153" t="s">
        <v>19</v>
      </c>
      <c r="C52" s="1154"/>
      <c r="D52" s="66"/>
      <c r="E52" s="1155" t="s">
        <v>20</v>
      </c>
      <c r="F52" s="1155"/>
      <c r="G52" s="1155"/>
      <c r="H52" s="1155"/>
      <c r="I52" s="1155"/>
      <c r="J52" s="1156"/>
      <c r="K52" s="63">
        <v>1667</v>
      </c>
      <c r="L52" s="64">
        <v>1476</v>
      </c>
      <c r="M52" s="64">
        <v>1439</v>
      </c>
      <c r="N52" s="64">
        <v>1492</v>
      </c>
      <c r="O52" s="65">
        <v>1502</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895</v>
      </c>
      <c r="L53" s="69">
        <v>615</v>
      </c>
      <c r="M53" s="69">
        <v>484</v>
      </c>
      <c r="N53" s="69">
        <v>472</v>
      </c>
      <c r="O53" s="70">
        <v>560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570</v>
      </c>
      <c r="P56" s="48"/>
      <c r="Q56" s="48"/>
      <c r="R56" s="48"/>
      <c r="S56" s="48"/>
      <c r="T56" s="48"/>
      <c r="U56" s="48"/>
    </row>
    <row r="57" spans="1:21" ht="31.5" customHeight="1" thickBot="1">
      <c r="A57" s="48"/>
      <c r="B57" s="76"/>
      <c r="C57" s="77"/>
      <c r="D57" s="77"/>
      <c r="E57" s="78"/>
      <c r="F57" s="78"/>
      <c r="G57" s="78"/>
      <c r="H57" s="78"/>
      <c r="I57" s="78"/>
      <c r="J57" s="79" t="s">
        <v>2</v>
      </c>
      <c r="K57" s="80" t="s">
        <v>571</v>
      </c>
      <c r="L57" s="81" t="s">
        <v>572</v>
      </c>
      <c r="M57" s="81" t="s">
        <v>573</v>
      </c>
      <c r="N57" s="81" t="s">
        <v>574</v>
      </c>
      <c r="O57" s="82" t="s">
        <v>575</v>
      </c>
      <c r="P57" s="48"/>
      <c r="Q57" s="48"/>
      <c r="R57" s="48"/>
      <c r="S57" s="48"/>
      <c r="T57" s="48"/>
      <c r="U57" s="48"/>
    </row>
    <row r="58" spans="1:21" ht="31.5" customHeight="1">
      <c r="B58" s="1161" t="s">
        <v>26</v>
      </c>
      <c r="C58" s="1162"/>
      <c r="D58" s="1167" t="s">
        <v>27</v>
      </c>
      <c r="E58" s="1168"/>
      <c r="F58" s="1168"/>
      <c r="G58" s="1168"/>
      <c r="H58" s="1168"/>
      <c r="I58" s="1168"/>
      <c r="J58" s="1169"/>
      <c r="K58" s="83"/>
      <c r="L58" s="84"/>
      <c r="M58" s="84"/>
      <c r="N58" s="84"/>
      <c r="O58" s="85"/>
    </row>
    <row r="59" spans="1:21" ht="31.5" customHeight="1">
      <c r="B59" s="1163"/>
      <c r="C59" s="1164"/>
      <c r="D59" s="1170" t="s">
        <v>28</v>
      </c>
      <c r="E59" s="1171"/>
      <c r="F59" s="1171"/>
      <c r="G59" s="1171"/>
      <c r="H59" s="1171"/>
      <c r="I59" s="1171"/>
      <c r="J59" s="1172"/>
      <c r="K59" s="86"/>
      <c r="L59" s="87"/>
      <c r="M59" s="87"/>
      <c r="N59" s="87"/>
      <c r="O59" s="88"/>
    </row>
    <row r="60" spans="1:21" ht="31.5" customHeight="1" thickBot="1">
      <c r="B60" s="1165"/>
      <c r="C60" s="1166"/>
      <c r="D60" s="1173" t="s">
        <v>29</v>
      </c>
      <c r="E60" s="1174"/>
      <c r="F60" s="1174"/>
      <c r="G60" s="1174"/>
      <c r="H60" s="1174"/>
      <c r="I60" s="1174"/>
      <c r="J60" s="1175"/>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qdzk8DR5MWHaeensfod0T1o1Wrq8nLwO35+rQX2vSnFq9lNcaVb1rOGYLaKEzkeJHB9jAYY6WRiQJi1RotWj6w==" saltValue="gJpbSu7VFdTCy7FagFcV9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556</v>
      </c>
      <c r="J40" s="103" t="s">
        <v>557</v>
      </c>
      <c r="K40" s="103" t="s">
        <v>558</v>
      </c>
      <c r="L40" s="103" t="s">
        <v>559</v>
      </c>
      <c r="M40" s="104" t="s">
        <v>560</v>
      </c>
    </row>
    <row r="41" spans="2:13" ht="27.75" customHeight="1">
      <c r="B41" s="1196" t="s">
        <v>32</v>
      </c>
      <c r="C41" s="1197"/>
      <c r="D41" s="105"/>
      <c r="E41" s="1198" t="s">
        <v>33</v>
      </c>
      <c r="F41" s="1198"/>
      <c r="G41" s="1198"/>
      <c r="H41" s="1199"/>
      <c r="I41" s="355">
        <v>12503</v>
      </c>
      <c r="J41" s="356">
        <v>12663</v>
      </c>
      <c r="K41" s="356">
        <v>12501</v>
      </c>
      <c r="L41" s="356">
        <v>12206</v>
      </c>
      <c r="M41" s="357">
        <v>11085</v>
      </c>
    </row>
    <row r="42" spans="2:13" ht="27.75" customHeight="1">
      <c r="B42" s="1186"/>
      <c r="C42" s="1187"/>
      <c r="D42" s="106"/>
      <c r="E42" s="1190" t="s">
        <v>34</v>
      </c>
      <c r="F42" s="1190"/>
      <c r="G42" s="1190"/>
      <c r="H42" s="1191"/>
      <c r="I42" s="358">
        <v>10</v>
      </c>
      <c r="J42" s="359">
        <v>6</v>
      </c>
      <c r="K42" s="359">
        <v>6</v>
      </c>
      <c r="L42" s="359" t="s">
        <v>515</v>
      </c>
      <c r="M42" s="360" t="s">
        <v>515</v>
      </c>
    </row>
    <row r="43" spans="2:13" ht="27.75" customHeight="1">
      <c r="B43" s="1186"/>
      <c r="C43" s="1187"/>
      <c r="D43" s="106"/>
      <c r="E43" s="1190" t="s">
        <v>35</v>
      </c>
      <c r="F43" s="1190"/>
      <c r="G43" s="1190"/>
      <c r="H43" s="1191"/>
      <c r="I43" s="358">
        <v>8998</v>
      </c>
      <c r="J43" s="359">
        <v>8949</v>
      </c>
      <c r="K43" s="359">
        <v>8691</v>
      </c>
      <c r="L43" s="359">
        <v>7800</v>
      </c>
      <c r="M43" s="360">
        <v>7036</v>
      </c>
    </row>
    <row r="44" spans="2:13" ht="27.75" customHeight="1">
      <c r="B44" s="1186"/>
      <c r="C44" s="1187"/>
      <c r="D44" s="106"/>
      <c r="E44" s="1190" t="s">
        <v>36</v>
      </c>
      <c r="F44" s="1190"/>
      <c r="G44" s="1190"/>
      <c r="H44" s="1191"/>
      <c r="I44" s="358">
        <v>157</v>
      </c>
      <c r="J44" s="359">
        <v>90</v>
      </c>
      <c r="K44" s="359">
        <v>74</v>
      </c>
      <c r="L44" s="359">
        <v>77</v>
      </c>
      <c r="M44" s="360">
        <v>77</v>
      </c>
    </row>
    <row r="45" spans="2:13" ht="27.75" customHeight="1">
      <c r="B45" s="1186"/>
      <c r="C45" s="1187"/>
      <c r="D45" s="106"/>
      <c r="E45" s="1190" t="s">
        <v>37</v>
      </c>
      <c r="F45" s="1190"/>
      <c r="G45" s="1190"/>
      <c r="H45" s="1191"/>
      <c r="I45" s="358">
        <v>2831</v>
      </c>
      <c r="J45" s="359">
        <v>2910</v>
      </c>
      <c r="K45" s="359">
        <v>2751</v>
      </c>
      <c r="L45" s="359">
        <v>2709</v>
      </c>
      <c r="M45" s="360">
        <v>2743</v>
      </c>
    </row>
    <row r="46" spans="2:13" ht="27.75" customHeight="1">
      <c r="B46" s="1186"/>
      <c r="C46" s="1187"/>
      <c r="D46" s="107"/>
      <c r="E46" s="1190" t="s">
        <v>38</v>
      </c>
      <c r="F46" s="1190"/>
      <c r="G46" s="1190"/>
      <c r="H46" s="1191"/>
      <c r="I46" s="358" t="s">
        <v>515</v>
      </c>
      <c r="J46" s="359" t="s">
        <v>515</v>
      </c>
      <c r="K46" s="359" t="s">
        <v>515</v>
      </c>
      <c r="L46" s="359" t="s">
        <v>515</v>
      </c>
      <c r="M46" s="360" t="s">
        <v>515</v>
      </c>
    </row>
    <row r="47" spans="2:13" ht="27.75" customHeight="1">
      <c r="B47" s="1186"/>
      <c r="C47" s="1187"/>
      <c r="D47" s="108"/>
      <c r="E47" s="1200" t="s">
        <v>39</v>
      </c>
      <c r="F47" s="1201"/>
      <c r="G47" s="1201"/>
      <c r="H47" s="1202"/>
      <c r="I47" s="358" t="s">
        <v>515</v>
      </c>
      <c r="J47" s="359" t="s">
        <v>515</v>
      </c>
      <c r="K47" s="359" t="s">
        <v>515</v>
      </c>
      <c r="L47" s="359" t="s">
        <v>515</v>
      </c>
      <c r="M47" s="360" t="s">
        <v>515</v>
      </c>
    </row>
    <row r="48" spans="2:13" ht="27.75" customHeight="1">
      <c r="B48" s="1186"/>
      <c r="C48" s="1187"/>
      <c r="D48" s="106"/>
      <c r="E48" s="1190" t="s">
        <v>40</v>
      </c>
      <c r="F48" s="1190"/>
      <c r="G48" s="1190"/>
      <c r="H48" s="1191"/>
      <c r="I48" s="358" t="s">
        <v>515</v>
      </c>
      <c r="J48" s="359" t="s">
        <v>515</v>
      </c>
      <c r="K48" s="359" t="s">
        <v>515</v>
      </c>
      <c r="L48" s="359" t="s">
        <v>515</v>
      </c>
      <c r="M48" s="360" t="s">
        <v>515</v>
      </c>
    </row>
    <row r="49" spans="2:13" ht="27.75" customHeight="1">
      <c r="B49" s="1188"/>
      <c r="C49" s="1189"/>
      <c r="D49" s="106"/>
      <c r="E49" s="1190" t="s">
        <v>41</v>
      </c>
      <c r="F49" s="1190"/>
      <c r="G49" s="1190"/>
      <c r="H49" s="1191"/>
      <c r="I49" s="358" t="s">
        <v>515</v>
      </c>
      <c r="J49" s="359" t="s">
        <v>515</v>
      </c>
      <c r="K49" s="359" t="s">
        <v>515</v>
      </c>
      <c r="L49" s="359" t="s">
        <v>515</v>
      </c>
      <c r="M49" s="360" t="s">
        <v>515</v>
      </c>
    </row>
    <row r="50" spans="2:13" ht="27.75" customHeight="1">
      <c r="B50" s="1184" t="s">
        <v>42</v>
      </c>
      <c r="C50" s="1185"/>
      <c r="D50" s="109"/>
      <c r="E50" s="1190" t="s">
        <v>43</v>
      </c>
      <c r="F50" s="1190"/>
      <c r="G50" s="1190"/>
      <c r="H50" s="1191"/>
      <c r="I50" s="358">
        <v>10646</v>
      </c>
      <c r="J50" s="359">
        <v>10607</v>
      </c>
      <c r="K50" s="359">
        <v>11146</v>
      </c>
      <c r="L50" s="359">
        <v>12336</v>
      </c>
      <c r="M50" s="360">
        <v>13011</v>
      </c>
    </row>
    <row r="51" spans="2:13" ht="27.75" customHeight="1">
      <c r="B51" s="1186"/>
      <c r="C51" s="1187"/>
      <c r="D51" s="106"/>
      <c r="E51" s="1190" t="s">
        <v>44</v>
      </c>
      <c r="F51" s="1190"/>
      <c r="G51" s="1190"/>
      <c r="H51" s="1191"/>
      <c r="I51" s="358">
        <v>901</v>
      </c>
      <c r="J51" s="359">
        <v>774</v>
      </c>
      <c r="K51" s="359">
        <v>699</v>
      </c>
      <c r="L51" s="359">
        <v>849</v>
      </c>
      <c r="M51" s="360">
        <v>743</v>
      </c>
    </row>
    <row r="52" spans="2:13" ht="27.75" customHeight="1">
      <c r="B52" s="1188"/>
      <c r="C52" s="1189"/>
      <c r="D52" s="106"/>
      <c r="E52" s="1190" t="s">
        <v>45</v>
      </c>
      <c r="F52" s="1190"/>
      <c r="G52" s="1190"/>
      <c r="H52" s="1191"/>
      <c r="I52" s="358">
        <v>14281</v>
      </c>
      <c r="J52" s="359">
        <v>14345</v>
      </c>
      <c r="K52" s="359">
        <v>13837</v>
      </c>
      <c r="L52" s="359">
        <v>13184</v>
      </c>
      <c r="M52" s="360">
        <v>12421</v>
      </c>
    </row>
    <row r="53" spans="2:13" ht="27.75" customHeight="1" thickBot="1">
      <c r="B53" s="1192" t="s">
        <v>46</v>
      </c>
      <c r="C53" s="1193"/>
      <c r="D53" s="110"/>
      <c r="E53" s="1194" t="s">
        <v>47</v>
      </c>
      <c r="F53" s="1194"/>
      <c r="G53" s="1194"/>
      <c r="H53" s="1195"/>
      <c r="I53" s="361">
        <v>-1327</v>
      </c>
      <c r="J53" s="362">
        <v>-1107</v>
      </c>
      <c r="K53" s="362">
        <v>-1661</v>
      </c>
      <c r="L53" s="362">
        <v>-3576</v>
      </c>
      <c r="M53" s="363">
        <v>-5235</v>
      </c>
    </row>
    <row r="54" spans="2:13" ht="27.75" customHeight="1">
      <c r="B54" s="111" t="s">
        <v>48</v>
      </c>
      <c r="C54" s="112"/>
      <c r="D54" s="112"/>
      <c r="E54" s="113"/>
      <c r="F54" s="113"/>
      <c r="G54" s="113"/>
      <c r="H54" s="113"/>
      <c r="I54" s="114"/>
      <c r="J54" s="114"/>
      <c r="K54" s="114"/>
      <c r="L54" s="114"/>
      <c r="M54" s="114"/>
    </row>
    <row r="55" spans="2:13"/>
  </sheetData>
  <sheetProtection algorithmName="SHA-512" hashValue="Eoljb50/VmPIlUKZafjXXFWwX4GLdnms/ZmkuXLPCT1P7gKExVf2ZJxxTVWIR+sKWGE2f1k24aX9t51Yqc+d+Q==" saltValue="4jIBIlykbqXlQtN7MSC1o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558</v>
      </c>
      <c r="G54" s="119" t="s">
        <v>559</v>
      </c>
      <c r="H54" s="120" t="s">
        <v>560</v>
      </c>
    </row>
    <row r="55" spans="2:8" ht="52.5" customHeight="1">
      <c r="B55" s="121"/>
      <c r="C55" s="1211" t="s">
        <v>50</v>
      </c>
      <c r="D55" s="1211"/>
      <c r="E55" s="1212"/>
      <c r="F55" s="122">
        <v>5539</v>
      </c>
      <c r="G55" s="122">
        <v>5806</v>
      </c>
      <c r="H55" s="123">
        <v>5894</v>
      </c>
    </row>
    <row r="56" spans="2:8" ht="52.5" customHeight="1">
      <c r="B56" s="124"/>
      <c r="C56" s="1213" t="s">
        <v>51</v>
      </c>
      <c r="D56" s="1213"/>
      <c r="E56" s="1214"/>
      <c r="F56" s="125">
        <v>763</v>
      </c>
      <c r="G56" s="125">
        <v>1107</v>
      </c>
      <c r="H56" s="126">
        <v>1187</v>
      </c>
    </row>
    <row r="57" spans="2:8" ht="53.25" customHeight="1">
      <c r="B57" s="124"/>
      <c r="C57" s="1215" t="s">
        <v>52</v>
      </c>
      <c r="D57" s="1215"/>
      <c r="E57" s="1216"/>
      <c r="F57" s="127">
        <v>5658</v>
      </c>
      <c r="G57" s="127">
        <v>6064</v>
      </c>
      <c r="H57" s="128">
        <v>6372</v>
      </c>
    </row>
    <row r="58" spans="2:8" ht="45.75" customHeight="1">
      <c r="B58" s="129"/>
      <c r="C58" s="1203" t="s">
        <v>578</v>
      </c>
      <c r="D58" s="1204"/>
      <c r="E58" s="1205"/>
      <c r="F58" s="130">
        <v>1588</v>
      </c>
      <c r="G58" s="130">
        <v>2064</v>
      </c>
      <c r="H58" s="131">
        <v>2495</v>
      </c>
    </row>
    <row r="59" spans="2:8" ht="45.75" customHeight="1">
      <c r="B59" s="129"/>
      <c r="C59" s="1203" t="s">
        <v>579</v>
      </c>
      <c r="D59" s="1204"/>
      <c r="E59" s="1205"/>
      <c r="F59" s="130">
        <v>1359</v>
      </c>
      <c r="G59" s="130">
        <v>1232</v>
      </c>
      <c r="H59" s="131">
        <v>1096</v>
      </c>
    </row>
    <row r="60" spans="2:8" ht="45.75" customHeight="1">
      <c r="B60" s="129"/>
      <c r="C60" s="1203" t="s">
        <v>580</v>
      </c>
      <c r="D60" s="1204"/>
      <c r="E60" s="1205"/>
      <c r="F60" s="130">
        <v>961</v>
      </c>
      <c r="G60" s="130">
        <v>968</v>
      </c>
      <c r="H60" s="131">
        <v>970</v>
      </c>
    </row>
    <row r="61" spans="2:8" ht="45.75" customHeight="1">
      <c r="B61" s="129"/>
      <c r="C61" s="1203" t="s">
        <v>581</v>
      </c>
      <c r="D61" s="1204"/>
      <c r="E61" s="1205"/>
      <c r="F61" s="130">
        <v>557</v>
      </c>
      <c r="G61" s="130">
        <v>560</v>
      </c>
      <c r="H61" s="131">
        <v>561</v>
      </c>
    </row>
    <row r="62" spans="2:8" ht="45.75" customHeight="1" thickBot="1">
      <c r="B62" s="132"/>
      <c r="C62" s="1206" t="s">
        <v>582</v>
      </c>
      <c r="D62" s="1207"/>
      <c r="E62" s="1208"/>
      <c r="F62" s="133">
        <v>361</v>
      </c>
      <c r="G62" s="133">
        <v>437</v>
      </c>
      <c r="H62" s="134">
        <v>443</v>
      </c>
    </row>
    <row r="63" spans="2:8" ht="52.5" customHeight="1" thickBot="1">
      <c r="B63" s="135"/>
      <c r="C63" s="1209" t="s">
        <v>53</v>
      </c>
      <c r="D63" s="1209"/>
      <c r="E63" s="1210"/>
      <c r="F63" s="136">
        <v>11960</v>
      </c>
      <c r="G63" s="136">
        <v>12978</v>
      </c>
      <c r="H63" s="137">
        <v>13452</v>
      </c>
    </row>
    <row r="64" spans="2:8"/>
  </sheetData>
  <sheetProtection algorithmName="SHA-512" hashValue="1knxgpCJcQSc6+9jrWkHc+XUdxMpluB5aGKstQnsE7RBY/pCkABMEstB53dI/776xzgOxgOqNFDN51mn1A9XNQ==" saltValue="owTS+D+RQm6+a7EFeDbu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553</v>
      </c>
      <c r="G2" s="151"/>
      <c r="H2" s="152"/>
    </row>
    <row r="3" spans="1:8">
      <c r="A3" s="148" t="s">
        <v>546</v>
      </c>
      <c r="B3" s="153"/>
      <c r="C3" s="154"/>
      <c r="D3" s="155">
        <v>71927</v>
      </c>
      <c r="E3" s="156"/>
      <c r="F3" s="157">
        <v>85173</v>
      </c>
      <c r="G3" s="158"/>
      <c r="H3" s="159"/>
    </row>
    <row r="4" spans="1:8">
      <c r="A4" s="160"/>
      <c r="B4" s="161"/>
      <c r="C4" s="162"/>
      <c r="D4" s="163">
        <v>34544</v>
      </c>
      <c r="E4" s="164"/>
      <c r="F4" s="165">
        <v>43913</v>
      </c>
      <c r="G4" s="166"/>
      <c r="H4" s="167"/>
    </row>
    <row r="5" spans="1:8">
      <c r="A5" s="148" t="s">
        <v>548</v>
      </c>
      <c r="B5" s="153"/>
      <c r="C5" s="154"/>
      <c r="D5" s="155">
        <v>98601</v>
      </c>
      <c r="E5" s="156"/>
      <c r="F5" s="157">
        <v>94081</v>
      </c>
      <c r="G5" s="158"/>
      <c r="H5" s="159"/>
    </row>
    <row r="6" spans="1:8">
      <c r="A6" s="160"/>
      <c r="B6" s="161"/>
      <c r="C6" s="162"/>
      <c r="D6" s="163">
        <v>51474</v>
      </c>
      <c r="E6" s="164"/>
      <c r="F6" s="165">
        <v>48949</v>
      </c>
      <c r="G6" s="166"/>
      <c r="H6" s="167"/>
    </row>
    <row r="7" spans="1:8">
      <c r="A7" s="148" t="s">
        <v>549</v>
      </c>
      <c r="B7" s="153"/>
      <c r="C7" s="154"/>
      <c r="D7" s="155">
        <v>51685</v>
      </c>
      <c r="E7" s="156"/>
      <c r="F7" s="157">
        <v>92632</v>
      </c>
      <c r="G7" s="158"/>
      <c r="H7" s="159"/>
    </row>
    <row r="8" spans="1:8">
      <c r="A8" s="160"/>
      <c r="B8" s="161"/>
      <c r="C8" s="162"/>
      <c r="D8" s="163">
        <v>32103</v>
      </c>
      <c r="E8" s="164"/>
      <c r="F8" s="165">
        <v>47978</v>
      </c>
      <c r="G8" s="166"/>
      <c r="H8" s="167"/>
    </row>
    <row r="9" spans="1:8">
      <c r="A9" s="148" t="s">
        <v>550</v>
      </c>
      <c r="B9" s="153"/>
      <c r="C9" s="154"/>
      <c r="D9" s="155">
        <v>59413</v>
      </c>
      <c r="E9" s="156"/>
      <c r="F9" s="157">
        <v>96469</v>
      </c>
      <c r="G9" s="158"/>
      <c r="H9" s="159"/>
    </row>
    <row r="10" spans="1:8">
      <c r="A10" s="160"/>
      <c r="B10" s="161"/>
      <c r="C10" s="162"/>
      <c r="D10" s="163">
        <v>24203</v>
      </c>
      <c r="E10" s="164"/>
      <c r="F10" s="165">
        <v>49775</v>
      </c>
      <c r="G10" s="166"/>
      <c r="H10" s="167"/>
    </row>
    <row r="11" spans="1:8">
      <c r="A11" s="148" t="s">
        <v>551</v>
      </c>
      <c r="B11" s="153"/>
      <c r="C11" s="154"/>
      <c r="D11" s="155">
        <v>45950</v>
      </c>
      <c r="E11" s="156"/>
      <c r="F11" s="157">
        <v>85743</v>
      </c>
      <c r="G11" s="158"/>
      <c r="H11" s="159"/>
    </row>
    <row r="12" spans="1:8">
      <c r="A12" s="160"/>
      <c r="B12" s="161"/>
      <c r="C12" s="168"/>
      <c r="D12" s="163">
        <v>24557</v>
      </c>
      <c r="E12" s="164"/>
      <c r="F12" s="165">
        <v>45231</v>
      </c>
      <c r="G12" s="166"/>
      <c r="H12" s="167"/>
    </row>
    <row r="13" spans="1:8">
      <c r="A13" s="148"/>
      <c r="B13" s="153"/>
      <c r="C13" s="169"/>
      <c r="D13" s="170">
        <v>65515</v>
      </c>
      <c r="E13" s="171"/>
      <c r="F13" s="172">
        <v>90820</v>
      </c>
      <c r="G13" s="173"/>
      <c r="H13" s="159"/>
    </row>
    <row r="14" spans="1:8">
      <c r="A14" s="160"/>
      <c r="B14" s="161"/>
      <c r="C14" s="162"/>
      <c r="D14" s="163">
        <v>33376</v>
      </c>
      <c r="E14" s="164"/>
      <c r="F14" s="165">
        <v>47169</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1.98</v>
      </c>
      <c r="C19" s="174">
        <f>ROUND(VALUE(SUBSTITUTE(実質収支比率等に係る経年分析!G$48,"▲","-")),2)</f>
        <v>3.69</v>
      </c>
      <c r="D19" s="174">
        <f>ROUND(VALUE(SUBSTITUTE(実質収支比率等に係る経年分析!H$48,"▲","-")),2)</f>
        <v>7.86</v>
      </c>
      <c r="E19" s="174">
        <f>ROUND(VALUE(SUBSTITUTE(実質収支比率等に係る経年分析!I$48,"▲","-")),2)</f>
        <v>9.7200000000000006</v>
      </c>
      <c r="F19" s="174">
        <f>ROUND(VALUE(SUBSTITUTE(実質収支比率等に係る経年分析!J$48,"▲","-")),2)</f>
        <v>7.71</v>
      </c>
    </row>
    <row r="20" spans="1:11">
      <c r="A20" s="174" t="s">
        <v>57</v>
      </c>
      <c r="B20" s="174">
        <f>ROUND(VALUE(SUBSTITUTE(実質収支比率等に係る経年分析!F$47,"▲","-")),2)</f>
        <v>58.6</v>
      </c>
      <c r="C20" s="174">
        <f>ROUND(VALUE(SUBSTITUTE(実質収支比率等に係る経年分析!G$47,"▲","-")),2)</f>
        <v>62.79</v>
      </c>
      <c r="D20" s="174">
        <f>ROUND(VALUE(SUBSTITUTE(実質収支比率等に係る経年分析!H$47,"▲","-")),2)</f>
        <v>63.08</v>
      </c>
      <c r="E20" s="174">
        <f>ROUND(VALUE(SUBSTITUTE(実質収支比率等に係る経年分析!I$47,"▲","-")),2)</f>
        <v>63.43</v>
      </c>
      <c r="F20" s="174">
        <f>ROUND(VALUE(SUBSTITUTE(実質収支比率等に係る経年分析!J$47,"▲","-")),2)</f>
        <v>65.209999999999994</v>
      </c>
    </row>
    <row r="21" spans="1:11">
      <c r="A21" s="174" t="s">
        <v>58</v>
      </c>
      <c r="B21" s="174">
        <f>IF(ISNUMBER(VALUE(SUBSTITUTE(実質収支比率等に係る経年分析!F$49,"▲","-"))),ROUND(VALUE(SUBSTITUTE(実質収支比率等に係る経年分析!F$49,"▲","-")),2),NA())</f>
        <v>-3.88</v>
      </c>
      <c r="C21" s="174">
        <f>IF(ISNUMBER(VALUE(SUBSTITUTE(実質収支比率等に係る経年分析!G$49,"▲","-"))),ROUND(VALUE(SUBSTITUTE(実質収支比率等に係る経年分析!G$49,"▲","-")),2),NA())</f>
        <v>6.04</v>
      </c>
      <c r="D21" s="174">
        <f>IF(ISNUMBER(VALUE(SUBSTITUTE(実質収支比率等に係る経年分析!H$49,"▲","-"))),ROUND(VALUE(SUBSTITUTE(実質収支比率等に係る経年分析!H$49,"▲","-")),2),NA())</f>
        <v>6.47</v>
      </c>
      <c r="E21" s="174">
        <f>IF(ISNUMBER(VALUE(SUBSTITUTE(実質収支比率等に係る経年分析!I$49,"▲","-"))),ROUND(VALUE(SUBSTITUTE(実質収支比率等に係る経年分析!I$49,"▲","-")),2),NA())</f>
        <v>5.1100000000000003</v>
      </c>
      <c r="F21" s="174">
        <f>IF(ISNUMBER(VALUE(SUBSTITUTE(実質収支比率等に係る経年分析!J$49,"▲","-"))),ROUND(VALUE(SUBSTITUTE(実質収支比率等に係る経年分析!J$49,"▲","-")),2),NA())</f>
        <v>2.81</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0.59</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2.21</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c r="A31" s="175" t="str">
        <f>IF(連結実質赤字比率に係る赤字・黒字の構成分析!C$39="",NA(),連結実質赤字比率に係る赤字・黒字の構成分析!C$39)</f>
        <v>後期高齢者医療事業特別会計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0.02</v>
      </c>
    </row>
    <row r="32" spans="1:11">
      <c r="A32" s="175" t="str">
        <f>IF(連結実質赤字比率に係る赤字・黒字の構成分析!C$38="",NA(),連結実質赤字比率に係る赤字・黒字の構成分析!C$38)</f>
        <v>自動車学校特別会計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0.23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0.31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0.05</v>
      </c>
    </row>
    <row r="33" spans="1:16">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0.83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0.79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1.66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1.54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1.45</v>
      </c>
    </row>
    <row r="34" spans="1:16">
      <c r="A34" s="175" t="str">
        <f>IF(連結実質赤字比率に係る赤字・黒字の構成分析!C$36="",NA(),連結実質赤字比率に係る赤字・黒字の構成分析!C$36)</f>
        <v>簡易水道事業会計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0.99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1.31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1.59</v>
      </c>
    </row>
    <row r="35" spans="1:16">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#VALUE!</v>
      </c>
      <c r="C35" s="175" t="e">
        <f>IF(ROUND(VALUE(SUBSTITUTE(連結実質赤字比率に係る赤字・黒字の構成分析!F$35,"▲", "-")), 2) &gt;= 0, ABS(ROUND(VALUE(SUBSTITUTE(連結実質赤字比率に係る赤字・黒字の構成分析!F$35,"▲", "-")), 2)), NA())</f>
        <v>#VALUE!</v>
      </c>
      <c r="D35" s="175" t="e">
        <f>IF(ROUND(VALUE(SUBSTITUTE(連結実質赤字比率に係る赤字・黒字の構成分析!G$35,"▲", "-")), 2) &lt; 0, ABS(ROUND(VALUE(SUBSTITUTE(連結実質赤字比率に係る赤字・黒字の構成分析!G$35,"▲", "-")), 2)), NA())</f>
        <v>#VALUE!</v>
      </c>
      <c r="E35" s="175" t="e">
        <f>IF(ROUND(VALUE(SUBSTITUTE(連結実質赤字比率に係る赤字・黒字の構成分析!G$35,"▲", "-")), 2) &gt;= 0, ABS(ROUND(VALUE(SUBSTITUTE(連結実質赤字比率に係る赤字・黒字の構成分析!G$35,"▲", "-")), 2)), NA())</f>
        <v>#VALUE!</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1.21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2.27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4.04</v>
      </c>
    </row>
    <row r="36" spans="1:16">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1.67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3.29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7.63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7.65</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1667</v>
      </c>
      <c r="E42" s="176"/>
      <c r="F42" s="176"/>
      <c r="G42" s="176">
        <f>'実質公債費比率（分子）の構造'!L$52</f>
        <v>1476</v>
      </c>
      <c r="H42" s="176"/>
      <c r="I42" s="176"/>
      <c r="J42" s="176">
        <f>'実質公債費比率（分子）の構造'!M$52</f>
        <v>1439</v>
      </c>
      <c r="K42" s="176"/>
      <c r="L42" s="176"/>
      <c r="M42" s="176">
        <f>'実質公債費比率（分子）の構造'!N$52</f>
        <v>1492</v>
      </c>
      <c r="N42" s="176"/>
      <c r="O42" s="176"/>
      <c r="P42" s="176">
        <f>'実質公債費比率（分子）の構造'!O$52</f>
        <v>1502</v>
      </c>
    </row>
    <row r="43" spans="1:16">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67</v>
      </c>
      <c r="B44" s="176">
        <f>'実質公債費比率（分子）の構造'!K$50</f>
        <v>52</v>
      </c>
      <c r="C44" s="176"/>
      <c r="D44" s="176"/>
      <c r="E44" s="176">
        <f>'実質公債費比率（分子）の構造'!L$50</f>
        <v>5</v>
      </c>
      <c r="F44" s="176"/>
      <c r="G44" s="176"/>
      <c r="H44" s="176">
        <f>'実質公債費比率（分子）の構造'!M$50</f>
        <v>6</v>
      </c>
      <c r="I44" s="176"/>
      <c r="J44" s="176"/>
      <c r="K44" s="176" t="str">
        <f>'実質公債費比率（分子）の構造'!N$50</f>
        <v>-</v>
      </c>
      <c r="L44" s="176"/>
      <c r="M44" s="176"/>
      <c r="N44" s="176" t="str">
        <f>'実質公債費比率（分子）の構造'!O$50</f>
        <v>-</v>
      </c>
      <c r="O44" s="176"/>
      <c r="P44" s="176"/>
    </row>
    <row r="45" spans="1:16">
      <c r="A45" s="176" t="s">
        <v>68</v>
      </c>
      <c r="B45" s="176">
        <f>'実質公債費比率（分子）の構造'!K$49</f>
        <v>165</v>
      </c>
      <c r="C45" s="176"/>
      <c r="D45" s="176"/>
      <c r="E45" s="176">
        <f>'実質公債費比率（分子）の構造'!L$49</f>
        <v>76</v>
      </c>
      <c r="F45" s="176"/>
      <c r="G45" s="176"/>
      <c r="H45" s="176">
        <f>'実質公債費比率（分子）の構造'!M$49</f>
        <v>19</v>
      </c>
      <c r="I45" s="176"/>
      <c r="J45" s="176"/>
      <c r="K45" s="176">
        <f>'実質公債費比率（分子）の構造'!N$49</f>
        <v>21</v>
      </c>
      <c r="L45" s="176"/>
      <c r="M45" s="176"/>
      <c r="N45" s="176">
        <f>'実質公債費比率（分子）の構造'!O$49</f>
        <v>48</v>
      </c>
      <c r="O45" s="176"/>
      <c r="P45" s="176"/>
    </row>
    <row r="46" spans="1:16">
      <c r="A46" s="176" t="s">
        <v>69</v>
      </c>
      <c r="B46" s="176">
        <f>'実質公債費比率（分子）の構造'!K$48</f>
        <v>742</v>
      </c>
      <c r="C46" s="176"/>
      <c r="D46" s="176"/>
      <c r="E46" s="176">
        <f>'実質公債費比率（分子）の構造'!L$48</f>
        <v>633</v>
      </c>
      <c r="F46" s="176"/>
      <c r="G46" s="176"/>
      <c r="H46" s="176">
        <f>'実質公債費比率（分子）の構造'!M$48</f>
        <v>555</v>
      </c>
      <c r="I46" s="176"/>
      <c r="J46" s="176"/>
      <c r="K46" s="176">
        <f>'実質公債費比率（分子）の構造'!N$48</f>
        <v>526</v>
      </c>
      <c r="L46" s="176"/>
      <c r="M46" s="176"/>
      <c r="N46" s="176">
        <f>'実質公債費比率（分子）の構造'!O$48</f>
        <v>522</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1603</v>
      </c>
      <c r="C49" s="176"/>
      <c r="D49" s="176"/>
      <c r="E49" s="176">
        <f>'実質公債費比率（分子）の構造'!L$45</f>
        <v>1377</v>
      </c>
      <c r="F49" s="176"/>
      <c r="G49" s="176"/>
      <c r="H49" s="176">
        <f>'実質公債費比率（分子）の構造'!M$45</f>
        <v>1343</v>
      </c>
      <c r="I49" s="176"/>
      <c r="J49" s="176"/>
      <c r="K49" s="176">
        <f>'実質公債費比率（分子）の構造'!N$45</f>
        <v>1417</v>
      </c>
      <c r="L49" s="176"/>
      <c r="M49" s="176"/>
      <c r="N49" s="176">
        <f>'実質公債費比率（分子）の構造'!O$45</f>
        <v>1492</v>
      </c>
      <c r="O49" s="176"/>
      <c r="P49" s="176"/>
    </row>
    <row r="50" spans="1:16">
      <c r="A50" s="176" t="s">
        <v>73</v>
      </c>
      <c r="B50" s="176" t="e">
        <f>NA()</f>
        <v>#N/A</v>
      </c>
      <c r="C50" s="176">
        <f>IF(ISNUMBER('実質公債費比率（分子）の構造'!K$53),'実質公債費比率（分子）の構造'!K$53,NA())</f>
        <v>895</v>
      </c>
      <c r="D50" s="176" t="e">
        <f>NA()</f>
        <v>#N/A</v>
      </c>
      <c r="E50" s="176" t="e">
        <f>NA()</f>
        <v>#N/A</v>
      </c>
      <c r="F50" s="176">
        <f>IF(ISNUMBER('実質公債費比率（分子）の構造'!L$53),'実質公債費比率（分子）の構造'!L$53,NA())</f>
        <v>615</v>
      </c>
      <c r="G50" s="176" t="e">
        <f>NA()</f>
        <v>#N/A</v>
      </c>
      <c r="H50" s="176" t="e">
        <f>NA()</f>
        <v>#N/A</v>
      </c>
      <c r="I50" s="176">
        <f>IF(ISNUMBER('実質公債費比率（分子）の構造'!M$53),'実質公債費比率（分子）の構造'!M$53,NA())</f>
        <v>484</v>
      </c>
      <c r="J50" s="176" t="e">
        <f>NA()</f>
        <v>#N/A</v>
      </c>
      <c r="K50" s="176" t="e">
        <f>NA()</f>
        <v>#N/A</v>
      </c>
      <c r="L50" s="176">
        <f>IF(ISNUMBER('実質公債費比率（分子）の構造'!N$53),'実質公債費比率（分子）の構造'!N$53,NA())</f>
        <v>472</v>
      </c>
      <c r="M50" s="176" t="e">
        <f>NA()</f>
        <v>#N/A</v>
      </c>
      <c r="N50" s="176" t="e">
        <f>NA()</f>
        <v>#N/A</v>
      </c>
      <c r="O50" s="176">
        <f>IF(ISNUMBER('実質公債費比率（分子）の構造'!O$53),'実質公債費比率（分子）の構造'!O$53,NA())</f>
        <v>560</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14281</v>
      </c>
      <c r="E56" s="175"/>
      <c r="F56" s="175"/>
      <c r="G56" s="175">
        <f>'将来負担比率（分子）の構造'!J$52</f>
        <v>14345</v>
      </c>
      <c r="H56" s="175"/>
      <c r="I56" s="175"/>
      <c r="J56" s="175">
        <f>'将来負担比率（分子）の構造'!K$52</f>
        <v>13837</v>
      </c>
      <c r="K56" s="175"/>
      <c r="L56" s="175"/>
      <c r="M56" s="175">
        <f>'将来負担比率（分子）の構造'!L$52</f>
        <v>13184</v>
      </c>
      <c r="N56" s="175"/>
      <c r="O56" s="175"/>
      <c r="P56" s="175">
        <f>'将来負担比率（分子）の構造'!M$52</f>
        <v>12421</v>
      </c>
    </row>
    <row r="57" spans="1:16">
      <c r="A57" s="175" t="s">
        <v>44</v>
      </c>
      <c r="B57" s="175"/>
      <c r="C57" s="175"/>
      <c r="D57" s="175">
        <f>'将来負担比率（分子）の構造'!I$51</f>
        <v>901</v>
      </c>
      <c r="E57" s="175"/>
      <c r="F57" s="175"/>
      <c r="G57" s="175">
        <f>'将来負担比率（分子）の構造'!J$51</f>
        <v>774</v>
      </c>
      <c r="H57" s="175"/>
      <c r="I57" s="175"/>
      <c r="J57" s="175">
        <f>'将来負担比率（分子）の構造'!K$51</f>
        <v>699</v>
      </c>
      <c r="K57" s="175"/>
      <c r="L57" s="175"/>
      <c r="M57" s="175">
        <f>'将来負担比率（分子）の構造'!L$51</f>
        <v>849</v>
      </c>
      <c r="N57" s="175"/>
      <c r="O57" s="175"/>
      <c r="P57" s="175">
        <f>'将来負担比率（分子）の構造'!M$51</f>
        <v>743</v>
      </c>
    </row>
    <row r="58" spans="1:16">
      <c r="A58" s="175" t="s">
        <v>43</v>
      </c>
      <c r="B58" s="175"/>
      <c r="C58" s="175"/>
      <c r="D58" s="175">
        <f>'将来負担比率（分子）の構造'!I$50</f>
        <v>10646</v>
      </c>
      <c r="E58" s="175"/>
      <c r="F58" s="175"/>
      <c r="G58" s="175">
        <f>'将来負担比率（分子）の構造'!J$50</f>
        <v>10607</v>
      </c>
      <c r="H58" s="175"/>
      <c r="I58" s="175"/>
      <c r="J58" s="175">
        <f>'将来負担比率（分子）の構造'!K$50</f>
        <v>11146</v>
      </c>
      <c r="K58" s="175"/>
      <c r="L58" s="175"/>
      <c r="M58" s="175">
        <f>'将来負担比率（分子）の構造'!L$50</f>
        <v>12336</v>
      </c>
      <c r="N58" s="175"/>
      <c r="O58" s="175"/>
      <c r="P58" s="175">
        <f>'将来負担比率（分子）の構造'!M$50</f>
        <v>13011</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37</v>
      </c>
      <c r="B62" s="175">
        <f>'将来負担比率（分子）の構造'!I$45</f>
        <v>2831</v>
      </c>
      <c r="C62" s="175"/>
      <c r="D62" s="175"/>
      <c r="E62" s="175">
        <f>'将来負担比率（分子）の構造'!J$45</f>
        <v>2910</v>
      </c>
      <c r="F62" s="175"/>
      <c r="G62" s="175"/>
      <c r="H62" s="175">
        <f>'将来負担比率（分子）の構造'!K$45</f>
        <v>2751</v>
      </c>
      <c r="I62" s="175"/>
      <c r="J62" s="175"/>
      <c r="K62" s="175">
        <f>'将来負担比率（分子）の構造'!L$45</f>
        <v>2709</v>
      </c>
      <c r="L62" s="175"/>
      <c r="M62" s="175"/>
      <c r="N62" s="175">
        <f>'将来負担比率（分子）の構造'!M$45</f>
        <v>2743</v>
      </c>
      <c r="O62" s="175"/>
      <c r="P62" s="175"/>
    </row>
    <row r="63" spans="1:16">
      <c r="A63" s="175" t="s">
        <v>36</v>
      </c>
      <c r="B63" s="175">
        <f>'将来負担比率（分子）の構造'!I$44</f>
        <v>157</v>
      </c>
      <c r="C63" s="175"/>
      <c r="D63" s="175"/>
      <c r="E63" s="175">
        <f>'将来負担比率（分子）の構造'!J$44</f>
        <v>90</v>
      </c>
      <c r="F63" s="175"/>
      <c r="G63" s="175"/>
      <c r="H63" s="175">
        <f>'将来負担比率（分子）の構造'!K$44</f>
        <v>74</v>
      </c>
      <c r="I63" s="175"/>
      <c r="J63" s="175"/>
      <c r="K63" s="175">
        <f>'将来負担比率（分子）の構造'!L$44</f>
        <v>77</v>
      </c>
      <c r="L63" s="175"/>
      <c r="M63" s="175"/>
      <c r="N63" s="175">
        <f>'将来負担比率（分子）の構造'!M$44</f>
        <v>77</v>
      </c>
      <c r="O63" s="175"/>
      <c r="P63" s="175"/>
    </row>
    <row r="64" spans="1:16">
      <c r="A64" s="175" t="s">
        <v>35</v>
      </c>
      <c r="B64" s="175">
        <f>'将来負担比率（分子）の構造'!I$43</f>
        <v>8998</v>
      </c>
      <c r="C64" s="175"/>
      <c r="D64" s="175"/>
      <c r="E64" s="175">
        <f>'将来負担比率（分子）の構造'!J$43</f>
        <v>8949</v>
      </c>
      <c r="F64" s="175"/>
      <c r="G64" s="175"/>
      <c r="H64" s="175">
        <f>'将来負担比率（分子）の構造'!K$43</f>
        <v>8691</v>
      </c>
      <c r="I64" s="175"/>
      <c r="J64" s="175"/>
      <c r="K64" s="175">
        <f>'将来負担比率（分子）の構造'!L$43</f>
        <v>7800</v>
      </c>
      <c r="L64" s="175"/>
      <c r="M64" s="175"/>
      <c r="N64" s="175">
        <f>'将来負担比率（分子）の構造'!M$43</f>
        <v>7036</v>
      </c>
      <c r="O64" s="175"/>
      <c r="P64" s="175"/>
    </row>
    <row r="65" spans="1:16">
      <c r="A65" s="175" t="s">
        <v>34</v>
      </c>
      <c r="B65" s="175">
        <f>'将来負担比率（分子）の構造'!I$42</f>
        <v>10</v>
      </c>
      <c r="C65" s="175"/>
      <c r="D65" s="175"/>
      <c r="E65" s="175">
        <f>'将来負担比率（分子）の構造'!J$42</f>
        <v>6</v>
      </c>
      <c r="F65" s="175"/>
      <c r="G65" s="175"/>
      <c r="H65" s="175">
        <f>'将来負担比率（分子）の構造'!K$42</f>
        <v>6</v>
      </c>
      <c r="I65" s="175"/>
      <c r="J65" s="175"/>
      <c r="K65" s="175" t="str">
        <f>'将来負担比率（分子）の構造'!L$42</f>
        <v>-</v>
      </c>
      <c r="L65" s="175"/>
      <c r="M65" s="175"/>
      <c r="N65" s="175" t="str">
        <f>'将来負担比率（分子）の構造'!M$42</f>
        <v>-</v>
      </c>
      <c r="O65" s="175"/>
      <c r="P65" s="175"/>
    </row>
    <row r="66" spans="1:16">
      <c r="A66" s="175" t="s">
        <v>33</v>
      </c>
      <c r="B66" s="175">
        <f>'将来負担比率（分子）の構造'!I$41</f>
        <v>12503</v>
      </c>
      <c r="C66" s="175"/>
      <c r="D66" s="175"/>
      <c r="E66" s="175">
        <f>'将来負担比率（分子）の構造'!J$41</f>
        <v>12663</v>
      </c>
      <c r="F66" s="175"/>
      <c r="G66" s="175"/>
      <c r="H66" s="175">
        <f>'将来負担比率（分子）の構造'!K$41</f>
        <v>12501</v>
      </c>
      <c r="I66" s="175"/>
      <c r="J66" s="175"/>
      <c r="K66" s="175">
        <f>'将来負担比率（分子）の構造'!L$41</f>
        <v>12206</v>
      </c>
      <c r="L66" s="175"/>
      <c r="M66" s="175"/>
      <c r="N66" s="175">
        <f>'将来負担比率（分子）の構造'!M$41</f>
        <v>11085</v>
      </c>
      <c r="O66" s="175"/>
      <c r="P66" s="175"/>
    </row>
    <row r="67" spans="1:16">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5539</v>
      </c>
      <c r="C72" s="179">
        <f>基金残高に係る経年分析!G55</f>
        <v>5806</v>
      </c>
      <c r="D72" s="179">
        <f>基金残高に係る経年分析!H55</f>
        <v>5894</v>
      </c>
    </row>
    <row r="73" spans="1:16">
      <c r="A73" s="178" t="s">
        <v>80</v>
      </c>
      <c r="B73" s="179">
        <f>基金残高に係る経年分析!F56</f>
        <v>763</v>
      </c>
      <c r="C73" s="179">
        <f>基金残高に係る経年分析!G56</f>
        <v>1107</v>
      </c>
      <c r="D73" s="179">
        <f>基金残高に係る経年分析!H56</f>
        <v>1187</v>
      </c>
    </row>
    <row r="74" spans="1:16">
      <c r="A74" s="178" t="s">
        <v>81</v>
      </c>
      <c r="B74" s="179">
        <f>基金残高に係る経年分析!F57</f>
        <v>5658</v>
      </c>
      <c r="C74" s="179">
        <f>基金残高に係る経年分析!G57</f>
        <v>6064</v>
      </c>
      <c r="D74" s="179">
        <f>基金残高に係る経年分析!H57</f>
        <v>6372</v>
      </c>
    </row>
  </sheetData>
  <sheetProtection algorithmName="SHA-512" hashValue="nLAZ8b5XuADNKaJOqOG+VD3uMTNgcbFMGfWNrSSk8Y2o7MLX1elsQTaOAvmBtyzSA0CfOs730XJXA2HBIG+Q3g==" saltValue="CtDv/Tpf3AiI+36WXxJjh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216</v>
      </c>
      <c r="DI1" s="718"/>
      <c r="DJ1" s="718"/>
      <c r="DK1" s="718"/>
      <c r="DL1" s="718"/>
      <c r="DM1" s="718"/>
      <c r="DN1" s="719"/>
      <c r="DO1" s="214"/>
      <c r="DP1" s="717" t="s">
        <v>217</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73" t="s">
        <v>219</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220</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221</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c r="B4" s="673" t="s">
        <v>1</v>
      </c>
      <c r="C4" s="674"/>
      <c r="D4" s="674"/>
      <c r="E4" s="674"/>
      <c r="F4" s="674"/>
      <c r="G4" s="674"/>
      <c r="H4" s="674"/>
      <c r="I4" s="674"/>
      <c r="J4" s="674"/>
      <c r="K4" s="674"/>
      <c r="L4" s="674"/>
      <c r="M4" s="674"/>
      <c r="N4" s="674"/>
      <c r="O4" s="674"/>
      <c r="P4" s="674"/>
      <c r="Q4" s="675"/>
      <c r="R4" s="673" t="s">
        <v>222</v>
      </c>
      <c r="S4" s="674"/>
      <c r="T4" s="674"/>
      <c r="U4" s="674"/>
      <c r="V4" s="674"/>
      <c r="W4" s="674"/>
      <c r="X4" s="674"/>
      <c r="Y4" s="675"/>
      <c r="Z4" s="673" t="s">
        <v>223</v>
      </c>
      <c r="AA4" s="674"/>
      <c r="AB4" s="674"/>
      <c r="AC4" s="675"/>
      <c r="AD4" s="673" t="s">
        <v>224</v>
      </c>
      <c r="AE4" s="674"/>
      <c r="AF4" s="674"/>
      <c r="AG4" s="674"/>
      <c r="AH4" s="674"/>
      <c r="AI4" s="674"/>
      <c r="AJ4" s="674"/>
      <c r="AK4" s="675"/>
      <c r="AL4" s="673" t="s">
        <v>223</v>
      </c>
      <c r="AM4" s="674"/>
      <c r="AN4" s="674"/>
      <c r="AO4" s="675"/>
      <c r="AP4" s="720" t="s">
        <v>225</v>
      </c>
      <c r="AQ4" s="720"/>
      <c r="AR4" s="720"/>
      <c r="AS4" s="720"/>
      <c r="AT4" s="720"/>
      <c r="AU4" s="720"/>
      <c r="AV4" s="720"/>
      <c r="AW4" s="720"/>
      <c r="AX4" s="720"/>
      <c r="AY4" s="720"/>
      <c r="AZ4" s="720"/>
      <c r="BA4" s="720"/>
      <c r="BB4" s="720"/>
      <c r="BC4" s="720"/>
      <c r="BD4" s="720"/>
      <c r="BE4" s="720"/>
      <c r="BF4" s="720"/>
      <c r="BG4" s="720" t="s">
        <v>226</v>
      </c>
      <c r="BH4" s="720"/>
      <c r="BI4" s="720"/>
      <c r="BJ4" s="720"/>
      <c r="BK4" s="720"/>
      <c r="BL4" s="720"/>
      <c r="BM4" s="720"/>
      <c r="BN4" s="720"/>
      <c r="BO4" s="720" t="s">
        <v>223</v>
      </c>
      <c r="BP4" s="720"/>
      <c r="BQ4" s="720"/>
      <c r="BR4" s="720"/>
      <c r="BS4" s="720" t="s">
        <v>227</v>
      </c>
      <c r="BT4" s="720"/>
      <c r="BU4" s="720"/>
      <c r="BV4" s="720"/>
      <c r="BW4" s="720"/>
      <c r="BX4" s="720"/>
      <c r="BY4" s="720"/>
      <c r="BZ4" s="720"/>
      <c r="CA4" s="720"/>
      <c r="CB4" s="720"/>
      <c r="CD4" s="673" t="s">
        <v>228</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c r="B5" s="679" t="s">
        <v>229</v>
      </c>
      <c r="C5" s="680"/>
      <c r="D5" s="680"/>
      <c r="E5" s="680"/>
      <c r="F5" s="680"/>
      <c r="G5" s="680"/>
      <c r="H5" s="680"/>
      <c r="I5" s="680"/>
      <c r="J5" s="680"/>
      <c r="K5" s="680"/>
      <c r="L5" s="680"/>
      <c r="M5" s="680"/>
      <c r="N5" s="680"/>
      <c r="O5" s="680"/>
      <c r="P5" s="680"/>
      <c r="Q5" s="681"/>
      <c r="R5" s="676">
        <v>3052549</v>
      </c>
      <c r="S5" s="677"/>
      <c r="T5" s="677"/>
      <c r="U5" s="677"/>
      <c r="V5" s="677"/>
      <c r="W5" s="677"/>
      <c r="X5" s="677"/>
      <c r="Y5" s="702"/>
      <c r="Z5" s="715">
        <v>16.600000000000001</v>
      </c>
      <c r="AA5" s="715"/>
      <c r="AB5" s="715"/>
      <c r="AC5" s="715"/>
      <c r="AD5" s="716">
        <v>3052549</v>
      </c>
      <c r="AE5" s="716"/>
      <c r="AF5" s="716"/>
      <c r="AG5" s="716"/>
      <c r="AH5" s="716"/>
      <c r="AI5" s="716"/>
      <c r="AJ5" s="716"/>
      <c r="AK5" s="716"/>
      <c r="AL5" s="703">
        <v>33.700000000000003</v>
      </c>
      <c r="AM5" s="685"/>
      <c r="AN5" s="685"/>
      <c r="AO5" s="704"/>
      <c r="AP5" s="679" t="s">
        <v>230</v>
      </c>
      <c r="AQ5" s="680"/>
      <c r="AR5" s="680"/>
      <c r="AS5" s="680"/>
      <c r="AT5" s="680"/>
      <c r="AU5" s="680"/>
      <c r="AV5" s="680"/>
      <c r="AW5" s="680"/>
      <c r="AX5" s="680"/>
      <c r="AY5" s="680"/>
      <c r="AZ5" s="680"/>
      <c r="BA5" s="680"/>
      <c r="BB5" s="680"/>
      <c r="BC5" s="680"/>
      <c r="BD5" s="680"/>
      <c r="BE5" s="680"/>
      <c r="BF5" s="681"/>
      <c r="BG5" s="621">
        <v>3047903</v>
      </c>
      <c r="BH5" s="622"/>
      <c r="BI5" s="622"/>
      <c r="BJ5" s="622"/>
      <c r="BK5" s="622"/>
      <c r="BL5" s="622"/>
      <c r="BM5" s="622"/>
      <c r="BN5" s="623"/>
      <c r="BO5" s="659">
        <v>99.8</v>
      </c>
      <c r="BP5" s="659"/>
      <c r="BQ5" s="659"/>
      <c r="BR5" s="659"/>
      <c r="BS5" s="660" t="s">
        <v>140</v>
      </c>
      <c r="BT5" s="660"/>
      <c r="BU5" s="660"/>
      <c r="BV5" s="660"/>
      <c r="BW5" s="660"/>
      <c r="BX5" s="660"/>
      <c r="BY5" s="660"/>
      <c r="BZ5" s="660"/>
      <c r="CA5" s="660"/>
      <c r="CB5" s="700"/>
      <c r="CD5" s="673" t="s">
        <v>225</v>
      </c>
      <c r="CE5" s="674"/>
      <c r="CF5" s="674"/>
      <c r="CG5" s="674"/>
      <c r="CH5" s="674"/>
      <c r="CI5" s="674"/>
      <c r="CJ5" s="674"/>
      <c r="CK5" s="674"/>
      <c r="CL5" s="674"/>
      <c r="CM5" s="674"/>
      <c r="CN5" s="674"/>
      <c r="CO5" s="674"/>
      <c r="CP5" s="674"/>
      <c r="CQ5" s="675"/>
      <c r="CR5" s="673" t="s">
        <v>231</v>
      </c>
      <c r="CS5" s="674"/>
      <c r="CT5" s="674"/>
      <c r="CU5" s="674"/>
      <c r="CV5" s="674"/>
      <c r="CW5" s="674"/>
      <c r="CX5" s="674"/>
      <c r="CY5" s="675"/>
      <c r="CZ5" s="673" t="s">
        <v>223</v>
      </c>
      <c r="DA5" s="674"/>
      <c r="DB5" s="674"/>
      <c r="DC5" s="675"/>
      <c r="DD5" s="673" t="s">
        <v>232</v>
      </c>
      <c r="DE5" s="674"/>
      <c r="DF5" s="674"/>
      <c r="DG5" s="674"/>
      <c r="DH5" s="674"/>
      <c r="DI5" s="674"/>
      <c r="DJ5" s="674"/>
      <c r="DK5" s="674"/>
      <c r="DL5" s="674"/>
      <c r="DM5" s="674"/>
      <c r="DN5" s="674"/>
      <c r="DO5" s="674"/>
      <c r="DP5" s="675"/>
      <c r="DQ5" s="673" t="s">
        <v>233</v>
      </c>
      <c r="DR5" s="674"/>
      <c r="DS5" s="674"/>
      <c r="DT5" s="674"/>
      <c r="DU5" s="674"/>
      <c r="DV5" s="674"/>
      <c r="DW5" s="674"/>
      <c r="DX5" s="674"/>
      <c r="DY5" s="674"/>
      <c r="DZ5" s="674"/>
      <c r="EA5" s="674"/>
      <c r="EB5" s="674"/>
      <c r="EC5" s="675"/>
    </row>
    <row r="6" spans="2:143" ht="11.25" customHeight="1">
      <c r="B6" s="618" t="s">
        <v>234</v>
      </c>
      <c r="C6" s="619"/>
      <c r="D6" s="619"/>
      <c r="E6" s="619"/>
      <c r="F6" s="619"/>
      <c r="G6" s="619"/>
      <c r="H6" s="619"/>
      <c r="I6" s="619"/>
      <c r="J6" s="619"/>
      <c r="K6" s="619"/>
      <c r="L6" s="619"/>
      <c r="M6" s="619"/>
      <c r="N6" s="619"/>
      <c r="O6" s="619"/>
      <c r="P6" s="619"/>
      <c r="Q6" s="620"/>
      <c r="R6" s="621">
        <v>182288</v>
      </c>
      <c r="S6" s="622"/>
      <c r="T6" s="622"/>
      <c r="U6" s="622"/>
      <c r="V6" s="622"/>
      <c r="W6" s="622"/>
      <c r="X6" s="622"/>
      <c r="Y6" s="623"/>
      <c r="Z6" s="659">
        <v>1</v>
      </c>
      <c r="AA6" s="659"/>
      <c r="AB6" s="659"/>
      <c r="AC6" s="659"/>
      <c r="AD6" s="660">
        <v>182288</v>
      </c>
      <c r="AE6" s="660"/>
      <c r="AF6" s="660"/>
      <c r="AG6" s="660"/>
      <c r="AH6" s="660"/>
      <c r="AI6" s="660"/>
      <c r="AJ6" s="660"/>
      <c r="AK6" s="660"/>
      <c r="AL6" s="624">
        <v>2</v>
      </c>
      <c r="AM6" s="625"/>
      <c r="AN6" s="625"/>
      <c r="AO6" s="661"/>
      <c r="AP6" s="618" t="s">
        <v>235</v>
      </c>
      <c r="AQ6" s="619"/>
      <c r="AR6" s="619"/>
      <c r="AS6" s="619"/>
      <c r="AT6" s="619"/>
      <c r="AU6" s="619"/>
      <c r="AV6" s="619"/>
      <c r="AW6" s="619"/>
      <c r="AX6" s="619"/>
      <c r="AY6" s="619"/>
      <c r="AZ6" s="619"/>
      <c r="BA6" s="619"/>
      <c r="BB6" s="619"/>
      <c r="BC6" s="619"/>
      <c r="BD6" s="619"/>
      <c r="BE6" s="619"/>
      <c r="BF6" s="620"/>
      <c r="BG6" s="621">
        <v>3047903</v>
      </c>
      <c r="BH6" s="622"/>
      <c r="BI6" s="622"/>
      <c r="BJ6" s="622"/>
      <c r="BK6" s="622"/>
      <c r="BL6" s="622"/>
      <c r="BM6" s="622"/>
      <c r="BN6" s="623"/>
      <c r="BO6" s="659">
        <v>99.8</v>
      </c>
      <c r="BP6" s="659"/>
      <c r="BQ6" s="659"/>
      <c r="BR6" s="659"/>
      <c r="BS6" s="660" t="s">
        <v>139</v>
      </c>
      <c r="BT6" s="660"/>
      <c r="BU6" s="660"/>
      <c r="BV6" s="660"/>
      <c r="BW6" s="660"/>
      <c r="BX6" s="660"/>
      <c r="BY6" s="660"/>
      <c r="BZ6" s="660"/>
      <c r="CA6" s="660"/>
      <c r="CB6" s="700"/>
      <c r="CD6" s="679" t="s">
        <v>236</v>
      </c>
      <c r="CE6" s="680"/>
      <c r="CF6" s="680"/>
      <c r="CG6" s="680"/>
      <c r="CH6" s="680"/>
      <c r="CI6" s="680"/>
      <c r="CJ6" s="680"/>
      <c r="CK6" s="680"/>
      <c r="CL6" s="680"/>
      <c r="CM6" s="680"/>
      <c r="CN6" s="680"/>
      <c r="CO6" s="680"/>
      <c r="CP6" s="680"/>
      <c r="CQ6" s="681"/>
      <c r="CR6" s="621">
        <v>118935</v>
      </c>
      <c r="CS6" s="622"/>
      <c r="CT6" s="622"/>
      <c r="CU6" s="622"/>
      <c r="CV6" s="622"/>
      <c r="CW6" s="622"/>
      <c r="CX6" s="622"/>
      <c r="CY6" s="623"/>
      <c r="CZ6" s="703">
        <v>0.7</v>
      </c>
      <c r="DA6" s="685"/>
      <c r="DB6" s="685"/>
      <c r="DC6" s="705"/>
      <c r="DD6" s="627" t="s">
        <v>237</v>
      </c>
      <c r="DE6" s="622"/>
      <c r="DF6" s="622"/>
      <c r="DG6" s="622"/>
      <c r="DH6" s="622"/>
      <c r="DI6" s="622"/>
      <c r="DJ6" s="622"/>
      <c r="DK6" s="622"/>
      <c r="DL6" s="622"/>
      <c r="DM6" s="622"/>
      <c r="DN6" s="622"/>
      <c r="DO6" s="622"/>
      <c r="DP6" s="623"/>
      <c r="DQ6" s="627">
        <v>118935</v>
      </c>
      <c r="DR6" s="622"/>
      <c r="DS6" s="622"/>
      <c r="DT6" s="622"/>
      <c r="DU6" s="622"/>
      <c r="DV6" s="622"/>
      <c r="DW6" s="622"/>
      <c r="DX6" s="622"/>
      <c r="DY6" s="622"/>
      <c r="DZ6" s="622"/>
      <c r="EA6" s="622"/>
      <c r="EB6" s="622"/>
      <c r="EC6" s="658"/>
    </row>
    <row r="7" spans="2:143" ht="11.25" customHeight="1">
      <c r="B7" s="618" t="s">
        <v>238</v>
      </c>
      <c r="C7" s="619"/>
      <c r="D7" s="619"/>
      <c r="E7" s="619"/>
      <c r="F7" s="619"/>
      <c r="G7" s="619"/>
      <c r="H7" s="619"/>
      <c r="I7" s="619"/>
      <c r="J7" s="619"/>
      <c r="K7" s="619"/>
      <c r="L7" s="619"/>
      <c r="M7" s="619"/>
      <c r="N7" s="619"/>
      <c r="O7" s="619"/>
      <c r="P7" s="619"/>
      <c r="Q7" s="620"/>
      <c r="R7" s="621">
        <v>737</v>
      </c>
      <c r="S7" s="622"/>
      <c r="T7" s="622"/>
      <c r="U7" s="622"/>
      <c r="V7" s="622"/>
      <c r="W7" s="622"/>
      <c r="X7" s="622"/>
      <c r="Y7" s="623"/>
      <c r="Z7" s="659">
        <v>0</v>
      </c>
      <c r="AA7" s="659"/>
      <c r="AB7" s="659"/>
      <c r="AC7" s="659"/>
      <c r="AD7" s="660">
        <v>737</v>
      </c>
      <c r="AE7" s="660"/>
      <c r="AF7" s="660"/>
      <c r="AG7" s="660"/>
      <c r="AH7" s="660"/>
      <c r="AI7" s="660"/>
      <c r="AJ7" s="660"/>
      <c r="AK7" s="660"/>
      <c r="AL7" s="624">
        <v>0</v>
      </c>
      <c r="AM7" s="625"/>
      <c r="AN7" s="625"/>
      <c r="AO7" s="661"/>
      <c r="AP7" s="618" t="s">
        <v>239</v>
      </c>
      <c r="AQ7" s="619"/>
      <c r="AR7" s="619"/>
      <c r="AS7" s="619"/>
      <c r="AT7" s="619"/>
      <c r="AU7" s="619"/>
      <c r="AV7" s="619"/>
      <c r="AW7" s="619"/>
      <c r="AX7" s="619"/>
      <c r="AY7" s="619"/>
      <c r="AZ7" s="619"/>
      <c r="BA7" s="619"/>
      <c r="BB7" s="619"/>
      <c r="BC7" s="619"/>
      <c r="BD7" s="619"/>
      <c r="BE7" s="619"/>
      <c r="BF7" s="620"/>
      <c r="BG7" s="621">
        <v>1240249</v>
      </c>
      <c r="BH7" s="622"/>
      <c r="BI7" s="622"/>
      <c r="BJ7" s="622"/>
      <c r="BK7" s="622"/>
      <c r="BL7" s="622"/>
      <c r="BM7" s="622"/>
      <c r="BN7" s="623"/>
      <c r="BO7" s="659">
        <v>40.6</v>
      </c>
      <c r="BP7" s="659"/>
      <c r="BQ7" s="659"/>
      <c r="BR7" s="659"/>
      <c r="BS7" s="660" t="s">
        <v>140</v>
      </c>
      <c r="BT7" s="660"/>
      <c r="BU7" s="660"/>
      <c r="BV7" s="660"/>
      <c r="BW7" s="660"/>
      <c r="BX7" s="660"/>
      <c r="BY7" s="660"/>
      <c r="BZ7" s="660"/>
      <c r="CA7" s="660"/>
      <c r="CB7" s="700"/>
      <c r="CD7" s="618" t="s">
        <v>240</v>
      </c>
      <c r="CE7" s="619"/>
      <c r="CF7" s="619"/>
      <c r="CG7" s="619"/>
      <c r="CH7" s="619"/>
      <c r="CI7" s="619"/>
      <c r="CJ7" s="619"/>
      <c r="CK7" s="619"/>
      <c r="CL7" s="619"/>
      <c r="CM7" s="619"/>
      <c r="CN7" s="619"/>
      <c r="CO7" s="619"/>
      <c r="CP7" s="619"/>
      <c r="CQ7" s="620"/>
      <c r="CR7" s="621">
        <v>3049557</v>
      </c>
      <c r="CS7" s="622"/>
      <c r="CT7" s="622"/>
      <c r="CU7" s="622"/>
      <c r="CV7" s="622"/>
      <c r="CW7" s="622"/>
      <c r="CX7" s="622"/>
      <c r="CY7" s="623"/>
      <c r="CZ7" s="659">
        <v>17.399999999999999</v>
      </c>
      <c r="DA7" s="659"/>
      <c r="DB7" s="659"/>
      <c r="DC7" s="659"/>
      <c r="DD7" s="627">
        <v>52568</v>
      </c>
      <c r="DE7" s="622"/>
      <c r="DF7" s="622"/>
      <c r="DG7" s="622"/>
      <c r="DH7" s="622"/>
      <c r="DI7" s="622"/>
      <c r="DJ7" s="622"/>
      <c r="DK7" s="622"/>
      <c r="DL7" s="622"/>
      <c r="DM7" s="622"/>
      <c r="DN7" s="622"/>
      <c r="DO7" s="622"/>
      <c r="DP7" s="623"/>
      <c r="DQ7" s="627">
        <v>2471157</v>
      </c>
      <c r="DR7" s="622"/>
      <c r="DS7" s="622"/>
      <c r="DT7" s="622"/>
      <c r="DU7" s="622"/>
      <c r="DV7" s="622"/>
      <c r="DW7" s="622"/>
      <c r="DX7" s="622"/>
      <c r="DY7" s="622"/>
      <c r="DZ7" s="622"/>
      <c r="EA7" s="622"/>
      <c r="EB7" s="622"/>
      <c r="EC7" s="658"/>
    </row>
    <row r="8" spans="2:143" ht="11.25" customHeight="1">
      <c r="B8" s="618" t="s">
        <v>241</v>
      </c>
      <c r="C8" s="619"/>
      <c r="D8" s="619"/>
      <c r="E8" s="619"/>
      <c r="F8" s="619"/>
      <c r="G8" s="619"/>
      <c r="H8" s="619"/>
      <c r="I8" s="619"/>
      <c r="J8" s="619"/>
      <c r="K8" s="619"/>
      <c r="L8" s="619"/>
      <c r="M8" s="619"/>
      <c r="N8" s="619"/>
      <c r="O8" s="619"/>
      <c r="P8" s="619"/>
      <c r="Q8" s="620"/>
      <c r="R8" s="621">
        <v>11844</v>
      </c>
      <c r="S8" s="622"/>
      <c r="T8" s="622"/>
      <c r="U8" s="622"/>
      <c r="V8" s="622"/>
      <c r="W8" s="622"/>
      <c r="X8" s="622"/>
      <c r="Y8" s="623"/>
      <c r="Z8" s="659">
        <v>0.1</v>
      </c>
      <c r="AA8" s="659"/>
      <c r="AB8" s="659"/>
      <c r="AC8" s="659"/>
      <c r="AD8" s="660">
        <v>11844</v>
      </c>
      <c r="AE8" s="660"/>
      <c r="AF8" s="660"/>
      <c r="AG8" s="660"/>
      <c r="AH8" s="660"/>
      <c r="AI8" s="660"/>
      <c r="AJ8" s="660"/>
      <c r="AK8" s="660"/>
      <c r="AL8" s="624">
        <v>0.1</v>
      </c>
      <c r="AM8" s="625"/>
      <c r="AN8" s="625"/>
      <c r="AO8" s="661"/>
      <c r="AP8" s="618" t="s">
        <v>242</v>
      </c>
      <c r="AQ8" s="619"/>
      <c r="AR8" s="619"/>
      <c r="AS8" s="619"/>
      <c r="AT8" s="619"/>
      <c r="AU8" s="619"/>
      <c r="AV8" s="619"/>
      <c r="AW8" s="619"/>
      <c r="AX8" s="619"/>
      <c r="AY8" s="619"/>
      <c r="AZ8" s="619"/>
      <c r="BA8" s="619"/>
      <c r="BB8" s="619"/>
      <c r="BC8" s="619"/>
      <c r="BD8" s="619"/>
      <c r="BE8" s="619"/>
      <c r="BF8" s="620"/>
      <c r="BG8" s="621">
        <v>45207</v>
      </c>
      <c r="BH8" s="622"/>
      <c r="BI8" s="622"/>
      <c r="BJ8" s="622"/>
      <c r="BK8" s="622"/>
      <c r="BL8" s="622"/>
      <c r="BM8" s="622"/>
      <c r="BN8" s="623"/>
      <c r="BO8" s="659">
        <v>1.5</v>
      </c>
      <c r="BP8" s="659"/>
      <c r="BQ8" s="659"/>
      <c r="BR8" s="659"/>
      <c r="BS8" s="660" t="s">
        <v>140</v>
      </c>
      <c r="BT8" s="660"/>
      <c r="BU8" s="660"/>
      <c r="BV8" s="660"/>
      <c r="BW8" s="660"/>
      <c r="BX8" s="660"/>
      <c r="BY8" s="660"/>
      <c r="BZ8" s="660"/>
      <c r="CA8" s="660"/>
      <c r="CB8" s="700"/>
      <c r="CD8" s="618" t="s">
        <v>243</v>
      </c>
      <c r="CE8" s="619"/>
      <c r="CF8" s="619"/>
      <c r="CG8" s="619"/>
      <c r="CH8" s="619"/>
      <c r="CI8" s="619"/>
      <c r="CJ8" s="619"/>
      <c r="CK8" s="619"/>
      <c r="CL8" s="619"/>
      <c r="CM8" s="619"/>
      <c r="CN8" s="619"/>
      <c r="CO8" s="619"/>
      <c r="CP8" s="619"/>
      <c r="CQ8" s="620"/>
      <c r="CR8" s="621">
        <v>5939471</v>
      </c>
      <c r="CS8" s="622"/>
      <c r="CT8" s="622"/>
      <c r="CU8" s="622"/>
      <c r="CV8" s="622"/>
      <c r="CW8" s="622"/>
      <c r="CX8" s="622"/>
      <c r="CY8" s="623"/>
      <c r="CZ8" s="659">
        <v>33.9</v>
      </c>
      <c r="DA8" s="659"/>
      <c r="DB8" s="659"/>
      <c r="DC8" s="659"/>
      <c r="DD8" s="627">
        <v>81234</v>
      </c>
      <c r="DE8" s="622"/>
      <c r="DF8" s="622"/>
      <c r="DG8" s="622"/>
      <c r="DH8" s="622"/>
      <c r="DI8" s="622"/>
      <c r="DJ8" s="622"/>
      <c r="DK8" s="622"/>
      <c r="DL8" s="622"/>
      <c r="DM8" s="622"/>
      <c r="DN8" s="622"/>
      <c r="DO8" s="622"/>
      <c r="DP8" s="623"/>
      <c r="DQ8" s="627">
        <v>2744737</v>
      </c>
      <c r="DR8" s="622"/>
      <c r="DS8" s="622"/>
      <c r="DT8" s="622"/>
      <c r="DU8" s="622"/>
      <c r="DV8" s="622"/>
      <c r="DW8" s="622"/>
      <c r="DX8" s="622"/>
      <c r="DY8" s="622"/>
      <c r="DZ8" s="622"/>
      <c r="EA8" s="622"/>
      <c r="EB8" s="622"/>
      <c r="EC8" s="658"/>
    </row>
    <row r="9" spans="2:143" ht="11.25" customHeight="1">
      <c r="B9" s="618" t="s">
        <v>244</v>
      </c>
      <c r="C9" s="619"/>
      <c r="D9" s="619"/>
      <c r="E9" s="619"/>
      <c r="F9" s="619"/>
      <c r="G9" s="619"/>
      <c r="H9" s="619"/>
      <c r="I9" s="619"/>
      <c r="J9" s="619"/>
      <c r="K9" s="619"/>
      <c r="L9" s="619"/>
      <c r="M9" s="619"/>
      <c r="N9" s="619"/>
      <c r="O9" s="619"/>
      <c r="P9" s="619"/>
      <c r="Q9" s="620"/>
      <c r="R9" s="621">
        <v>9799</v>
      </c>
      <c r="S9" s="622"/>
      <c r="T9" s="622"/>
      <c r="U9" s="622"/>
      <c r="V9" s="622"/>
      <c r="W9" s="622"/>
      <c r="X9" s="622"/>
      <c r="Y9" s="623"/>
      <c r="Z9" s="659">
        <v>0.1</v>
      </c>
      <c r="AA9" s="659"/>
      <c r="AB9" s="659"/>
      <c r="AC9" s="659"/>
      <c r="AD9" s="660">
        <v>9799</v>
      </c>
      <c r="AE9" s="660"/>
      <c r="AF9" s="660"/>
      <c r="AG9" s="660"/>
      <c r="AH9" s="660"/>
      <c r="AI9" s="660"/>
      <c r="AJ9" s="660"/>
      <c r="AK9" s="660"/>
      <c r="AL9" s="624">
        <v>0.1</v>
      </c>
      <c r="AM9" s="625"/>
      <c r="AN9" s="625"/>
      <c r="AO9" s="661"/>
      <c r="AP9" s="618" t="s">
        <v>245</v>
      </c>
      <c r="AQ9" s="619"/>
      <c r="AR9" s="619"/>
      <c r="AS9" s="619"/>
      <c r="AT9" s="619"/>
      <c r="AU9" s="619"/>
      <c r="AV9" s="619"/>
      <c r="AW9" s="619"/>
      <c r="AX9" s="619"/>
      <c r="AY9" s="619"/>
      <c r="AZ9" s="619"/>
      <c r="BA9" s="619"/>
      <c r="BB9" s="619"/>
      <c r="BC9" s="619"/>
      <c r="BD9" s="619"/>
      <c r="BE9" s="619"/>
      <c r="BF9" s="620"/>
      <c r="BG9" s="621">
        <v>1028820</v>
      </c>
      <c r="BH9" s="622"/>
      <c r="BI9" s="622"/>
      <c r="BJ9" s="622"/>
      <c r="BK9" s="622"/>
      <c r="BL9" s="622"/>
      <c r="BM9" s="622"/>
      <c r="BN9" s="623"/>
      <c r="BO9" s="659">
        <v>33.700000000000003</v>
      </c>
      <c r="BP9" s="659"/>
      <c r="BQ9" s="659"/>
      <c r="BR9" s="659"/>
      <c r="BS9" s="660" t="s">
        <v>139</v>
      </c>
      <c r="BT9" s="660"/>
      <c r="BU9" s="660"/>
      <c r="BV9" s="660"/>
      <c r="BW9" s="660"/>
      <c r="BX9" s="660"/>
      <c r="BY9" s="660"/>
      <c r="BZ9" s="660"/>
      <c r="CA9" s="660"/>
      <c r="CB9" s="700"/>
      <c r="CD9" s="618" t="s">
        <v>246</v>
      </c>
      <c r="CE9" s="619"/>
      <c r="CF9" s="619"/>
      <c r="CG9" s="619"/>
      <c r="CH9" s="619"/>
      <c r="CI9" s="619"/>
      <c r="CJ9" s="619"/>
      <c r="CK9" s="619"/>
      <c r="CL9" s="619"/>
      <c r="CM9" s="619"/>
      <c r="CN9" s="619"/>
      <c r="CO9" s="619"/>
      <c r="CP9" s="619"/>
      <c r="CQ9" s="620"/>
      <c r="CR9" s="621">
        <v>1332500</v>
      </c>
      <c r="CS9" s="622"/>
      <c r="CT9" s="622"/>
      <c r="CU9" s="622"/>
      <c r="CV9" s="622"/>
      <c r="CW9" s="622"/>
      <c r="CX9" s="622"/>
      <c r="CY9" s="623"/>
      <c r="CZ9" s="659">
        <v>7.6</v>
      </c>
      <c r="DA9" s="659"/>
      <c r="DB9" s="659"/>
      <c r="DC9" s="659"/>
      <c r="DD9" s="627">
        <v>9937</v>
      </c>
      <c r="DE9" s="622"/>
      <c r="DF9" s="622"/>
      <c r="DG9" s="622"/>
      <c r="DH9" s="622"/>
      <c r="DI9" s="622"/>
      <c r="DJ9" s="622"/>
      <c r="DK9" s="622"/>
      <c r="DL9" s="622"/>
      <c r="DM9" s="622"/>
      <c r="DN9" s="622"/>
      <c r="DO9" s="622"/>
      <c r="DP9" s="623"/>
      <c r="DQ9" s="627">
        <v>1017084</v>
      </c>
      <c r="DR9" s="622"/>
      <c r="DS9" s="622"/>
      <c r="DT9" s="622"/>
      <c r="DU9" s="622"/>
      <c r="DV9" s="622"/>
      <c r="DW9" s="622"/>
      <c r="DX9" s="622"/>
      <c r="DY9" s="622"/>
      <c r="DZ9" s="622"/>
      <c r="EA9" s="622"/>
      <c r="EB9" s="622"/>
      <c r="EC9" s="658"/>
    </row>
    <row r="10" spans="2:143" ht="11.25" customHeight="1">
      <c r="B10" s="618" t="s">
        <v>247</v>
      </c>
      <c r="C10" s="619"/>
      <c r="D10" s="619"/>
      <c r="E10" s="619"/>
      <c r="F10" s="619"/>
      <c r="G10" s="619"/>
      <c r="H10" s="619"/>
      <c r="I10" s="619"/>
      <c r="J10" s="619"/>
      <c r="K10" s="619"/>
      <c r="L10" s="619"/>
      <c r="M10" s="619"/>
      <c r="N10" s="619"/>
      <c r="O10" s="619"/>
      <c r="P10" s="619"/>
      <c r="Q10" s="620"/>
      <c r="R10" s="621" t="s">
        <v>139</v>
      </c>
      <c r="S10" s="622"/>
      <c r="T10" s="622"/>
      <c r="U10" s="622"/>
      <c r="V10" s="622"/>
      <c r="W10" s="622"/>
      <c r="X10" s="622"/>
      <c r="Y10" s="623"/>
      <c r="Z10" s="659" t="s">
        <v>237</v>
      </c>
      <c r="AA10" s="659"/>
      <c r="AB10" s="659"/>
      <c r="AC10" s="659"/>
      <c r="AD10" s="660" t="s">
        <v>140</v>
      </c>
      <c r="AE10" s="660"/>
      <c r="AF10" s="660"/>
      <c r="AG10" s="660"/>
      <c r="AH10" s="660"/>
      <c r="AI10" s="660"/>
      <c r="AJ10" s="660"/>
      <c r="AK10" s="660"/>
      <c r="AL10" s="624" t="s">
        <v>140</v>
      </c>
      <c r="AM10" s="625"/>
      <c r="AN10" s="625"/>
      <c r="AO10" s="661"/>
      <c r="AP10" s="618" t="s">
        <v>248</v>
      </c>
      <c r="AQ10" s="619"/>
      <c r="AR10" s="619"/>
      <c r="AS10" s="619"/>
      <c r="AT10" s="619"/>
      <c r="AU10" s="619"/>
      <c r="AV10" s="619"/>
      <c r="AW10" s="619"/>
      <c r="AX10" s="619"/>
      <c r="AY10" s="619"/>
      <c r="AZ10" s="619"/>
      <c r="BA10" s="619"/>
      <c r="BB10" s="619"/>
      <c r="BC10" s="619"/>
      <c r="BD10" s="619"/>
      <c r="BE10" s="619"/>
      <c r="BF10" s="620"/>
      <c r="BG10" s="621">
        <v>65081</v>
      </c>
      <c r="BH10" s="622"/>
      <c r="BI10" s="622"/>
      <c r="BJ10" s="622"/>
      <c r="BK10" s="622"/>
      <c r="BL10" s="622"/>
      <c r="BM10" s="622"/>
      <c r="BN10" s="623"/>
      <c r="BO10" s="659">
        <v>2.1</v>
      </c>
      <c r="BP10" s="659"/>
      <c r="BQ10" s="659"/>
      <c r="BR10" s="659"/>
      <c r="BS10" s="660" t="s">
        <v>140</v>
      </c>
      <c r="BT10" s="660"/>
      <c r="BU10" s="660"/>
      <c r="BV10" s="660"/>
      <c r="BW10" s="660"/>
      <c r="BX10" s="660"/>
      <c r="BY10" s="660"/>
      <c r="BZ10" s="660"/>
      <c r="CA10" s="660"/>
      <c r="CB10" s="700"/>
      <c r="CD10" s="618" t="s">
        <v>249</v>
      </c>
      <c r="CE10" s="619"/>
      <c r="CF10" s="619"/>
      <c r="CG10" s="619"/>
      <c r="CH10" s="619"/>
      <c r="CI10" s="619"/>
      <c r="CJ10" s="619"/>
      <c r="CK10" s="619"/>
      <c r="CL10" s="619"/>
      <c r="CM10" s="619"/>
      <c r="CN10" s="619"/>
      <c r="CO10" s="619"/>
      <c r="CP10" s="619"/>
      <c r="CQ10" s="620"/>
      <c r="CR10" s="621">
        <v>9515</v>
      </c>
      <c r="CS10" s="622"/>
      <c r="CT10" s="622"/>
      <c r="CU10" s="622"/>
      <c r="CV10" s="622"/>
      <c r="CW10" s="622"/>
      <c r="CX10" s="622"/>
      <c r="CY10" s="623"/>
      <c r="CZ10" s="659">
        <v>0.1</v>
      </c>
      <c r="DA10" s="659"/>
      <c r="DB10" s="659"/>
      <c r="DC10" s="659"/>
      <c r="DD10" s="627" t="s">
        <v>140</v>
      </c>
      <c r="DE10" s="622"/>
      <c r="DF10" s="622"/>
      <c r="DG10" s="622"/>
      <c r="DH10" s="622"/>
      <c r="DI10" s="622"/>
      <c r="DJ10" s="622"/>
      <c r="DK10" s="622"/>
      <c r="DL10" s="622"/>
      <c r="DM10" s="622"/>
      <c r="DN10" s="622"/>
      <c r="DO10" s="622"/>
      <c r="DP10" s="623"/>
      <c r="DQ10" s="627">
        <v>1939</v>
      </c>
      <c r="DR10" s="622"/>
      <c r="DS10" s="622"/>
      <c r="DT10" s="622"/>
      <c r="DU10" s="622"/>
      <c r="DV10" s="622"/>
      <c r="DW10" s="622"/>
      <c r="DX10" s="622"/>
      <c r="DY10" s="622"/>
      <c r="DZ10" s="622"/>
      <c r="EA10" s="622"/>
      <c r="EB10" s="622"/>
      <c r="EC10" s="658"/>
    </row>
    <row r="11" spans="2:143" ht="11.25" customHeight="1">
      <c r="B11" s="618" t="s">
        <v>250</v>
      </c>
      <c r="C11" s="619"/>
      <c r="D11" s="619"/>
      <c r="E11" s="619"/>
      <c r="F11" s="619"/>
      <c r="G11" s="619"/>
      <c r="H11" s="619"/>
      <c r="I11" s="619"/>
      <c r="J11" s="619"/>
      <c r="K11" s="619"/>
      <c r="L11" s="619"/>
      <c r="M11" s="619"/>
      <c r="N11" s="619"/>
      <c r="O11" s="619"/>
      <c r="P11" s="619"/>
      <c r="Q11" s="620"/>
      <c r="R11" s="621">
        <v>658825</v>
      </c>
      <c r="S11" s="622"/>
      <c r="T11" s="622"/>
      <c r="U11" s="622"/>
      <c r="V11" s="622"/>
      <c r="W11" s="622"/>
      <c r="X11" s="622"/>
      <c r="Y11" s="623"/>
      <c r="Z11" s="624">
        <v>3.6</v>
      </c>
      <c r="AA11" s="625"/>
      <c r="AB11" s="625"/>
      <c r="AC11" s="626"/>
      <c r="AD11" s="627">
        <v>658825</v>
      </c>
      <c r="AE11" s="622"/>
      <c r="AF11" s="622"/>
      <c r="AG11" s="622"/>
      <c r="AH11" s="622"/>
      <c r="AI11" s="622"/>
      <c r="AJ11" s="622"/>
      <c r="AK11" s="623"/>
      <c r="AL11" s="624">
        <v>7.3</v>
      </c>
      <c r="AM11" s="625"/>
      <c r="AN11" s="625"/>
      <c r="AO11" s="661"/>
      <c r="AP11" s="618" t="s">
        <v>251</v>
      </c>
      <c r="AQ11" s="619"/>
      <c r="AR11" s="619"/>
      <c r="AS11" s="619"/>
      <c r="AT11" s="619"/>
      <c r="AU11" s="619"/>
      <c r="AV11" s="619"/>
      <c r="AW11" s="619"/>
      <c r="AX11" s="619"/>
      <c r="AY11" s="619"/>
      <c r="AZ11" s="619"/>
      <c r="BA11" s="619"/>
      <c r="BB11" s="619"/>
      <c r="BC11" s="619"/>
      <c r="BD11" s="619"/>
      <c r="BE11" s="619"/>
      <c r="BF11" s="620"/>
      <c r="BG11" s="621">
        <v>101141</v>
      </c>
      <c r="BH11" s="622"/>
      <c r="BI11" s="622"/>
      <c r="BJ11" s="622"/>
      <c r="BK11" s="622"/>
      <c r="BL11" s="622"/>
      <c r="BM11" s="622"/>
      <c r="BN11" s="623"/>
      <c r="BO11" s="659">
        <v>3.3</v>
      </c>
      <c r="BP11" s="659"/>
      <c r="BQ11" s="659"/>
      <c r="BR11" s="659"/>
      <c r="BS11" s="660" t="s">
        <v>140</v>
      </c>
      <c r="BT11" s="660"/>
      <c r="BU11" s="660"/>
      <c r="BV11" s="660"/>
      <c r="BW11" s="660"/>
      <c r="BX11" s="660"/>
      <c r="BY11" s="660"/>
      <c r="BZ11" s="660"/>
      <c r="CA11" s="660"/>
      <c r="CB11" s="700"/>
      <c r="CD11" s="618" t="s">
        <v>252</v>
      </c>
      <c r="CE11" s="619"/>
      <c r="CF11" s="619"/>
      <c r="CG11" s="619"/>
      <c r="CH11" s="619"/>
      <c r="CI11" s="619"/>
      <c r="CJ11" s="619"/>
      <c r="CK11" s="619"/>
      <c r="CL11" s="619"/>
      <c r="CM11" s="619"/>
      <c r="CN11" s="619"/>
      <c r="CO11" s="619"/>
      <c r="CP11" s="619"/>
      <c r="CQ11" s="620"/>
      <c r="CR11" s="621">
        <v>775027</v>
      </c>
      <c r="CS11" s="622"/>
      <c r="CT11" s="622"/>
      <c r="CU11" s="622"/>
      <c r="CV11" s="622"/>
      <c r="CW11" s="622"/>
      <c r="CX11" s="622"/>
      <c r="CY11" s="623"/>
      <c r="CZ11" s="659">
        <v>4.4000000000000004</v>
      </c>
      <c r="DA11" s="659"/>
      <c r="DB11" s="659"/>
      <c r="DC11" s="659"/>
      <c r="DD11" s="627">
        <v>324800</v>
      </c>
      <c r="DE11" s="622"/>
      <c r="DF11" s="622"/>
      <c r="DG11" s="622"/>
      <c r="DH11" s="622"/>
      <c r="DI11" s="622"/>
      <c r="DJ11" s="622"/>
      <c r="DK11" s="622"/>
      <c r="DL11" s="622"/>
      <c r="DM11" s="622"/>
      <c r="DN11" s="622"/>
      <c r="DO11" s="622"/>
      <c r="DP11" s="623"/>
      <c r="DQ11" s="627">
        <v>263169</v>
      </c>
      <c r="DR11" s="622"/>
      <c r="DS11" s="622"/>
      <c r="DT11" s="622"/>
      <c r="DU11" s="622"/>
      <c r="DV11" s="622"/>
      <c r="DW11" s="622"/>
      <c r="DX11" s="622"/>
      <c r="DY11" s="622"/>
      <c r="DZ11" s="622"/>
      <c r="EA11" s="622"/>
      <c r="EB11" s="622"/>
      <c r="EC11" s="658"/>
    </row>
    <row r="12" spans="2:143" ht="11.25" customHeight="1">
      <c r="B12" s="618" t="s">
        <v>253</v>
      </c>
      <c r="C12" s="619"/>
      <c r="D12" s="619"/>
      <c r="E12" s="619"/>
      <c r="F12" s="619"/>
      <c r="G12" s="619"/>
      <c r="H12" s="619"/>
      <c r="I12" s="619"/>
      <c r="J12" s="619"/>
      <c r="K12" s="619"/>
      <c r="L12" s="619"/>
      <c r="M12" s="619"/>
      <c r="N12" s="619"/>
      <c r="O12" s="619"/>
      <c r="P12" s="619"/>
      <c r="Q12" s="620"/>
      <c r="R12" s="621">
        <v>9545</v>
      </c>
      <c r="S12" s="622"/>
      <c r="T12" s="622"/>
      <c r="U12" s="622"/>
      <c r="V12" s="622"/>
      <c r="W12" s="622"/>
      <c r="X12" s="622"/>
      <c r="Y12" s="623"/>
      <c r="Z12" s="659">
        <v>0.1</v>
      </c>
      <c r="AA12" s="659"/>
      <c r="AB12" s="659"/>
      <c r="AC12" s="659"/>
      <c r="AD12" s="660">
        <v>9545</v>
      </c>
      <c r="AE12" s="660"/>
      <c r="AF12" s="660"/>
      <c r="AG12" s="660"/>
      <c r="AH12" s="660"/>
      <c r="AI12" s="660"/>
      <c r="AJ12" s="660"/>
      <c r="AK12" s="660"/>
      <c r="AL12" s="624">
        <v>0.1</v>
      </c>
      <c r="AM12" s="625"/>
      <c r="AN12" s="625"/>
      <c r="AO12" s="661"/>
      <c r="AP12" s="618" t="s">
        <v>254</v>
      </c>
      <c r="AQ12" s="619"/>
      <c r="AR12" s="619"/>
      <c r="AS12" s="619"/>
      <c r="AT12" s="619"/>
      <c r="AU12" s="619"/>
      <c r="AV12" s="619"/>
      <c r="AW12" s="619"/>
      <c r="AX12" s="619"/>
      <c r="AY12" s="619"/>
      <c r="AZ12" s="619"/>
      <c r="BA12" s="619"/>
      <c r="BB12" s="619"/>
      <c r="BC12" s="619"/>
      <c r="BD12" s="619"/>
      <c r="BE12" s="619"/>
      <c r="BF12" s="620"/>
      <c r="BG12" s="621">
        <v>1453434</v>
      </c>
      <c r="BH12" s="622"/>
      <c r="BI12" s="622"/>
      <c r="BJ12" s="622"/>
      <c r="BK12" s="622"/>
      <c r="BL12" s="622"/>
      <c r="BM12" s="622"/>
      <c r="BN12" s="623"/>
      <c r="BO12" s="659">
        <v>47.6</v>
      </c>
      <c r="BP12" s="659"/>
      <c r="BQ12" s="659"/>
      <c r="BR12" s="659"/>
      <c r="BS12" s="660" t="s">
        <v>140</v>
      </c>
      <c r="BT12" s="660"/>
      <c r="BU12" s="660"/>
      <c r="BV12" s="660"/>
      <c r="BW12" s="660"/>
      <c r="BX12" s="660"/>
      <c r="BY12" s="660"/>
      <c r="BZ12" s="660"/>
      <c r="CA12" s="660"/>
      <c r="CB12" s="700"/>
      <c r="CD12" s="618" t="s">
        <v>255</v>
      </c>
      <c r="CE12" s="619"/>
      <c r="CF12" s="619"/>
      <c r="CG12" s="619"/>
      <c r="CH12" s="619"/>
      <c r="CI12" s="619"/>
      <c r="CJ12" s="619"/>
      <c r="CK12" s="619"/>
      <c r="CL12" s="619"/>
      <c r="CM12" s="619"/>
      <c r="CN12" s="619"/>
      <c r="CO12" s="619"/>
      <c r="CP12" s="619"/>
      <c r="CQ12" s="620"/>
      <c r="CR12" s="621">
        <v>624221</v>
      </c>
      <c r="CS12" s="622"/>
      <c r="CT12" s="622"/>
      <c r="CU12" s="622"/>
      <c r="CV12" s="622"/>
      <c r="CW12" s="622"/>
      <c r="CX12" s="622"/>
      <c r="CY12" s="623"/>
      <c r="CZ12" s="659">
        <v>3.6</v>
      </c>
      <c r="DA12" s="659"/>
      <c r="DB12" s="659"/>
      <c r="DC12" s="659"/>
      <c r="DD12" s="627">
        <v>27131</v>
      </c>
      <c r="DE12" s="622"/>
      <c r="DF12" s="622"/>
      <c r="DG12" s="622"/>
      <c r="DH12" s="622"/>
      <c r="DI12" s="622"/>
      <c r="DJ12" s="622"/>
      <c r="DK12" s="622"/>
      <c r="DL12" s="622"/>
      <c r="DM12" s="622"/>
      <c r="DN12" s="622"/>
      <c r="DO12" s="622"/>
      <c r="DP12" s="623"/>
      <c r="DQ12" s="627">
        <v>397140</v>
      </c>
      <c r="DR12" s="622"/>
      <c r="DS12" s="622"/>
      <c r="DT12" s="622"/>
      <c r="DU12" s="622"/>
      <c r="DV12" s="622"/>
      <c r="DW12" s="622"/>
      <c r="DX12" s="622"/>
      <c r="DY12" s="622"/>
      <c r="DZ12" s="622"/>
      <c r="EA12" s="622"/>
      <c r="EB12" s="622"/>
      <c r="EC12" s="658"/>
    </row>
    <row r="13" spans="2:143" ht="11.25" customHeight="1">
      <c r="B13" s="618" t="s">
        <v>256</v>
      </c>
      <c r="C13" s="619"/>
      <c r="D13" s="619"/>
      <c r="E13" s="619"/>
      <c r="F13" s="619"/>
      <c r="G13" s="619"/>
      <c r="H13" s="619"/>
      <c r="I13" s="619"/>
      <c r="J13" s="619"/>
      <c r="K13" s="619"/>
      <c r="L13" s="619"/>
      <c r="M13" s="619"/>
      <c r="N13" s="619"/>
      <c r="O13" s="619"/>
      <c r="P13" s="619"/>
      <c r="Q13" s="620"/>
      <c r="R13" s="621" t="s">
        <v>237</v>
      </c>
      <c r="S13" s="622"/>
      <c r="T13" s="622"/>
      <c r="U13" s="622"/>
      <c r="V13" s="622"/>
      <c r="W13" s="622"/>
      <c r="X13" s="622"/>
      <c r="Y13" s="623"/>
      <c r="Z13" s="659" t="s">
        <v>139</v>
      </c>
      <c r="AA13" s="659"/>
      <c r="AB13" s="659"/>
      <c r="AC13" s="659"/>
      <c r="AD13" s="660" t="s">
        <v>237</v>
      </c>
      <c r="AE13" s="660"/>
      <c r="AF13" s="660"/>
      <c r="AG13" s="660"/>
      <c r="AH13" s="660"/>
      <c r="AI13" s="660"/>
      <c r="AJ13" s="660"/>
      <c r="AK13" s="660"/>
      <c r="AL13" s="624" t="s">
        <v>237</v>
      </c>
      <c r="AM13" s="625"/>
      <c r="AN13" s="625"/>
      <c r="AO13" s="661"/>
      <c r="AP13" s="618" t="s">
        <v>257</v>
      </c>
      <c r="AQ13" s="619"/>
      <c r="AR13" s="619"/>
      <c r="AS13" s="619"/>
      <c r="AT13" s="619"/>
      <c r="AU13" s="619"/>
      <c r="AV13" s="619"/>
      <c r="AW13" s="619"/>
      <c r="AX13" s="619"/>
      <c r="AY13" s="619"/>
      <c r="AZ13" s="619"/>
      <c r="BA13" s="619"/>
      <c r="BB13" s="619"/>
      <c r="BC13" s="619"/>
      <c r="BD13" s="619"/>
      <c r="BE13" s="619"/>
      <c r="BF13" s="620"/>
      <c r="BG13" s="621">
        <v>1412031</v>
      </c>
      <c r="BH13" s="622"/>
      <c r="BI13" s="622"/>
      <c r="BJ13" s="622"/>
      <c r="BK13" s="622"/>
      <c r="BL13" s="622"/>
      <c r="BM13" s="622"/>
      <c r="BN13" s="623"/>
      <c r="BO13" s="659">
        <v>46.3</v>
      </c>
      <c r="BP13" s="659"/>
      <c r="BQ13" s="659"/>
      <c r="BR13" s="659"/>
      <c r="BS13" s="660" t="s">
        <v>237</v>
      </c>
      <c r="BT13" s="660"/>
      <c r="BU13" s="660"/>
      <c r="BV13" s="660"/>
      <c r="BW13" s="660"/>
      <c r="BX13" s="660"/>
      <c r="BY13" s="660"/>
      <c r="BZ13" s="660"/>
      <c r="CA13" s="660"/>
      <c r="CB13" s="700"/>
      <c r="CD13" s="618" t="s">
        <v>258</v>
      </c>
      <c r="CE13" s="619"/>
      <c r="CF13" s="619"/>
      <c r="CG13" s="619"/>
      <c r="CH13" s="619"/>
      <c r="CI13" s="619"/>
      <c r="CJ13" s="619"/>
      <c r="CK13" s="619"/>
      <c r="CL13" s="619"/>
      <c r="CM13" s="619"/>
      <c r="CN13" s="619"/>
      <c r="CO13" s="619"/>
      <c r="CP13" s="619"/>
      <c r="CQ13" s="620"/>
      <c r="CR13" s="621">
        <v>1522651</v>
      </c>
      <c r="CS13" s="622"/>
      <c r="CT13" s="622"/>
      <c r="CU13" s="622"/>
      <c r="CV13" s="622"/>
      <c r="CW13" s="622"/>
      <c r="CX13" s="622"/>
      <c r="CY13" s="623"/>
      <c r="CZ13" s="659">
        <v>8.6999999999999993</v>
      </c>
      <c r="DA13" s="659"/>
      <c r="DB13" s="659"/>
      <c r="DC13" s="659"/>
      <c r="DD13" s="627">
        <v>412490</v>
      </c>
      <c r="DE13" s="622"/>
      <c r="DF13" s="622"/>
      <c r="DG13" s="622"/>
      <c r="DH13" s="622"/>
      <c r="DI13" s="622"/>
      <c r="DJ13" s="622"/>
      <c r="DK13" s="622"/>
      <c r="DL13" s="622"/>
      <c r="DM13" s="622"/>
      <c r="DN13" s="622"/>
      <c r="DO13" s="622"/>
      <c r="DP13" s="623"/>
      <c r="DQ13" s="627">
        <v>1046987</v>
      </c>
      <c r="DR13" s="622"/>
      <c r="DS13" s="622"/>
      <c r="DT13" s="622"/>
      <c r="DU13" s="622"/>
      <c r="DV13" s="622"/>
      <c r="DW13" s="622"/>
      <c r="DX13" s="622"/>
      <c r="DY13" s="622"/>
      <c r="DZ13" s="622"/>
      <c r="EA13" s="622"/>
      <c r="EB13" s="622"/>
      <c r="EC13" s="658"/>
    </row>
    <row r="14" spans="2:143" ht="11.25" customHeight="1">
      <c r="B14" s="618" t="s">
        <v>259</v>
      </c>
      <c r="C14" s="619"/>
      <c r="D14" s="619"/>
      <c r="E14" s="619"/>
      <c r="F14" s="619"/>
      <c r="G14" s="619"/>
      <c r="H14" s="619"/>
      <c r="I14" s="619"/>
      <c r="J14" s="619"/>
      <c r="K14" s="619"/>
      <c r="L14" s="619"/>
      <c r="M14" s="619"/>
      <c r="N14" s="619"/>
      <c r="O14" s="619"/>
      <c r="P14" s="619"/>
      <c r="Q14" s="620"/>
      <c r="R14" s="621" t="s">
        <v>260</v>
      </c>
      <c r="S14" s="622"/>
      <c r="T14" s="622"/>
      <c r="U14" s="622"/>
      <c r="V14" s="622"/>
      <c r="W14" s="622"/>
      <c r="X14" s="622"/>
      <c r="Y14" s="623"/>
      <c r="Z14" s="659" t="s">
        <v>237</v>
      </c>
      <c r="AA14" s="659"/>
      <c r="AB14" s="659"/>
      <c r="AC14" s="659"/>
      <c r="AD14" s="660" t="s">
        <v>140</v>
      </c>
      <c r="AE14" s="660"/>
      <c r="AF14" s="660"/>
      <c r="AG14" s="660"/>
      <c r="AH14" s="660"/>
      <c r="AI14" s="660"/>
      <c r="AJ14" s="660"/>
      <c r="AK14" s="660"/>
      <c r="AL14" s="624" t="s">
        <v>140</v>
      </c>
      <c r="AM14" s="625"/>
      <c r="AN14" s="625"/>
      <c r="AO14" s="661"/>
      <c r="AP14" s="618" t="s">
        <v>261</v>
      </c>
      <c r="AQ14" s="619"/>
      <c r="AR14" s="619"/>
      <c r="AS14" s="619"/>
      <c r="AT14" s="619"/>
      <c r="AU14" s="619"/>
      <c r="AV14" s="619"/>
      <c r="AW14" s="619"/>
      <c r="AX14" s="619"/>
      <c r="AY14" s="619"/>
      <c r="AZ14" s="619"/>
      <c r="BA14" s="619"/>
      <c r="BB14" s="619"/>
      <c r="BC14" s="619"/>
      <c r="BD14" s="619"/>
      <c r="BE14" s="619"/>
      <c r="BF14" s="620"/>
      <c r="BG14" s="621">
        <v>129788</v>
      </c>
      <c r="BH14" s="622"/>
      <c r="BI14" s="622"/>
      <c r="BJ14" s="622"/>
      <c r="BK14" s="622"/>
      <c r="BL14" s="622"/>
      <c r="BM14" s="622"/>
      <c r="BN14" s="623"/>
      <c r="BO14" s="659">
        <v>4.3</v>
      </c>
      <c r="BP14" s="659"/>
      <c r="BQ14" s="659"/>
      <c r="BR14" s="659"/>
      <c r="BS14" s="660" t="s">
        <v>140</v>
      </c>
      <c r="BT14" s="660"/>
      <c r="BU14" s="660"/>
      <c r="BV14" s="660"/>
      <c r="BW14" s="660"/>
      <c r="BX14" s="660"/>
      <c r="BY14" s="660"/>
      <c r="BZ14" s="660"/>
      <c r="CA14" s="660"/>
      <c r="CB14" s="700"/>
      <c r="CD14" s="618" t="s">
        <v>262</v>
      </c>
      <c r="CE14" s="619"/>
      <c r="CF14" s="619"/>
      <c r="CG14" s="619"/>
      <c r="CH14" s="619"/>
      <c r="CI14" s="619"/>
      <c r="CJ14" s="619"/>
      <c r="CK14" s="619"/>
      <c r="CL14" s="619"/>
      <c r="CM14" s="619"/>
      <c r="CN14" s="619"/>
      <c r="CO14" s="619"/>
      <c r="CP14" s="619"/>
      <c r="CQ14" s="620"/>
      <c r="CR14" s="621">
        <v>486517</v>
      </c>
      <c r="CS14" s="622"/>
      <c r="CT14" s="622"/>
      <c r="CU14" s="622"/>
      <c r="CV14" s="622"/>
      <c r="CW14" s="622"/>
      <c r="CX14" s="622"/>
      <c r="CY14" s="623"/>
      <c r="CZ14" s="659">
        <v>2.8</v>
      </c>
      <c r="DA14" s="659"/>
      <c r="DB14" s="659"/>
      <c r="DC14" s="659"/>
      <c r="DD14" s="627">
        <v>14659</v>
      </c>
      <c r="DE14" s="622"/>
      <c r="DF14" s="622"/>
      <c r="DG14" s="622"/>
      <c r="DH14" s="622"/>
      <c r="DI14" s="622"/>
      <c r="DJ14" s="622"/>
      <c r="DK14" s="622"/>
      <c r="DL14" s="622"/>
      <c r="DM14" s="622"/>
      <c r="DN14" s="622"/>
      <c r="DO14" s="622"/>
      <c r="DP14" s="623"/>
      <c r="DQ14" s="627">
        <v>448628</v>
      </c>
      <c r="DR14" s="622"/>
      <c r="DS14" s="622"/>
      <c r="DT14" s="622"/>
      <c r="DU14" s="622"/>
      <c r="DV14" s="622"/>
      <c r="DW14" s="622"/>
      <c r="DX14" s="622"/>
      <c r="DY14" s="622"/>
      <c r="DZ14" s="622"/>
      <c r="EA14" s="622"/>
      <c r="EB14" s="622"/>
      <c r="EC14" s="658"/>
    </row>
    <row r="15" spans="2:143" ht="11.25" customHeight="1">
      <c r="B15" s="618" t="s">
        <v>263</v>
      </c>
      <c r="C15" s="619"/>
      <c r="D15" s="619"/>
      <c r="E15" s="619"/>
      <c r="F15" s="619"/>
      <c r="G15" s="619"/>
      <c r="H15" s="619"/>
      <c r="I15" s="619"/>
      <c r="J15" s="619"/>
      <c r="K15" s="619"/>
      <c r="L15" s="619"/>
      <c r="M15" s="619"/>
      <c r="N15" s="619"/>
      <c r="O15" s="619"/>
      <c r="P15" s="619"/>
      <c r="Q15" s="620"/>
      <c r="R15" s="621" t="s">
        <v>139</v>
      </c>
      <c r="S15" s="622"/>
      <c r="T15" s="622"/>
      <c r="U15" s="622"/>
      <c r="V15" s="622"/>
      <c r="W15" s="622"/>
      <c r="X15" s="622"/>
      <c r="Y15" s="623"/>
      <c r="Z15" s="659" t="s">
        <v>140</v>
      </c>
      <c r="AA15" s="659"/>
      <c r="AB15" s="659"/>
      <c r="AC15" s="659"/>
      <c r="AD15" s="660" t="s">
        <v>237</v>
      </c>
      <c r="AE15" s="660"/>
      <c r="AF15" s="660"/>
      <c r="AG15" s="660"/>
      <c r="AH15" s="660"/>
      <c r="AI15" s="660"/>
      <c r="AJ15" s="660"/>
      <c r="AK15" s="660"/>
      <c r="AL15" s="624" t="s">
        <v>140</v>
      </c>
      <c r="AM15" s="625"/>
      <c r="AN15" s="625"/>
      <c r="AO15" s="661"/>
      <c r="AP15" s="618" t="s">
        <v>264</v>
      </c>
      <c r="AQ15" s="619"/>
      <c r="AR15" s="619"/>
      <c r="AS15" s="619"/>
      <c r="AT15" s="619"/>
      <c r="AU15" s="619"/>
      <c r="AV15" s="619"/>
      <c r="AW15" s="619"/>
      <c r="AX15" s="619"/>
      <c r="AY15" s="619"/>
      <c r="AZ15" s="619"/>
      <c r="BA15" s="619"/>
      <c r="BB15" s="619"/>
      <c r="BC15" s="619"/>
      <c r="BD15" s="619"/>
      <c r="BE15" s="619"/>
      <c r="BF15" s="620"/>
      <c r="BG15" s="621">
        <v>224432</v>
      </c>
      <c r="BH15" s="622"/>
      <c r="BI15" s="622"/>
      <c r="BJ15" s="622"/>
      <c r="BK15" s="622"/>
      <c r="BL15" s="622"/>
      <c r="BM15" s="622"/>
      <c r="BN15" s="623"/>
      <c r="BO15" s="659">
        <v>7.4</v>
      </c>
      <c r="BP15" s="659"/>
      <c r="BQ15" s="659"/>
      <c r="BR15" s="659"/>
      <c r="BS15" s="660" t="s">
        <v>140</v>
      </c>
      <c r="BT15" s="660"/>
      <c r="BU15" s="660"/>
      <c r="BV15" s="660"/>
      <c r="BW15" s="660"/>
      <c r="BX15" s="660"/>
      <c r="BY15" s="660"/>
      <c r="BZ15" s="660"/>
      <c r="CA15" s="660"/>
      <c r="CB15" s="700"/>
      <c r="CD15" s="618" t="s">
        <v>265</v>
      </c>
      <c r="CE15" s="619"/>
      <c r="CF15" s="619"/>
      <c r="CG15" s="619"/>
      <c r="CH15" s="619"/>
      <c r="CI15" s="619"/>
      <c r="CJ15" s="619"/>
      <c r="CK15" s="619"/>
      <c r="CL15" s="619"/>
      <c r="CM15" s="619"/>
      <c r="CN15" s="619"/>
      <c r="CO15" s="619"/>
      <c r="CP15" s="619"/>
      <c r="CQ15" s="620"/>
      <c r="CR15" s="621">
        <v>1542765</v>
      </c>
      <c r="CS15" s="622"/>
      <c r="CT15" s="622"/>
      <c r="CU15" s="622"/>
      <c r="CV15" s="622"/>
      <c r="CW15" s="622"/>
      <c r="CX15" s="622"/>
      <c r="CY15" s="623"/>
      <c r="CZ15" s="659">
        <v>8.8000000000000007</v>
      </c>
      <c r="DA15" s="659"/>
      <c r="DB15" s="659"/>
      <c r="DC15" s="659"/>
      <c r="DD15" s="627">
        <v>373574</v>
      </c>
      <c r="DE15" s="622"/>
      <c r="DF15" s="622"/>
      <c r="DG15" s="622"/>
      <c r="DH15" s="622"/>
      <c r="DI15" s="622"/>
      <c r="DJ15" s="622"/>
      <c r="DK15" s="622"/>
      <c r="DL15" s="622"/>
      <c r="DM15" s="622"/>
      <c r="DN15" s="622"/>
      <c r="DO15" s="622"/>
      <c r="DP15" s="623"/>
      <c r="DQ15" s="627">
        <v>772985</v>
      </c>
      <c r="DR15" s="622"/>
      <c r="DS15" s="622"/>
      <c r="DT15" s="622"/>
      <c r="DU15" s="622"/>
      <c r="DV15" s="622"/>
      <c r="DW15" s="622"/>
      <c r="DX15" s="622"/>
      <c r="DY15" s="622"/>
      <c r="DZ15" s="622"/>
      <c r="EA15" s="622"/>
      <c r="EB15" s="622"/>
      <c r="EC15" s="658"/>
    </row>
    <row r="16" spans="2:143" ht="11.25" customHeight="1">
      <c r="B16" s="618" t="s">
        <v>266</v>
      </c>
      <c r="C16" s="619"/>
      <c r="D16" s="619"/>
      <c r="E16" s="619"/>
      <c r="F16" s="619"/>
      <c r="G16" s="619"/>
      <c r="H16" s="619"/>
      <c r="I16" s="619"/>
      <c r="J16" s="619"/>
      <c r="K16" s="619"/>
      <c r="L16" s="619"/>
      <c r="M16" s="619"/>
      <c r="N16" s="619"/>
      <c r="O16" s="619"/>
      <c r="P16" s="619"/>
      <c r="Q16" s="620"/>
      <c r="R16" s="621">
        <v>23660</v>
      </c>
      <c r="S16" s="622"/>
      <c r="T16" s="622"/>
      <c r="U16" s="622"/>
      <c r="V16" s="622"/>
      <c r="W16" s="622"/>
      <c r="X16" s="622"/>
      <c r="Y16" s="623"/>
      <c r="Z16" s="659">
        <v>0.1</v>
      </c>
      <c r="AA16" s="659"/>
      <c r="AB16" s="659"/>
      <c r="AC16" s="659"/>
      <c r="AD16" s="660">
        <v>23660</v>
      </c>
      <c r="AE16" s="660"/>
      <c r="AF16" s="660"/>
      <c r="AG16" s="660"/>
      <c r="AH16" s="660"/>
      <c r="AI16" s="660"/>
      <c r="AJ16" s="660"/>
      <c r="AK16" s="660"/>
      <c r="AL16" s="624">
        <v>0.3</v>
      </c>
      <c r="AM16" s="625"/>
      <c r="AN16" s="625"/>
      <c r="AO16" s="661"/>
      <c r="AP16" s="618" t="s">
        <v>267</v>
      </c>
      <c r="AQ16" s="619"/>
      <c r="AR16" s="619"/>
      <c r="AS16" s="619"/>
      <c r="AT16" s="619"/>
      <c r="AU16" s="619"/>
      <c r="AV16" s="619"/>
      <c r="AW16" s="619"/>
      <c r="AX16" s="619"/>
      <c r="AY16" s="619"/>
      <c r="AZ16" s="619"/>
      <c r="BA16" s="619"/>
      <c r="BB16" s="619"/>
      <c r="BC16" s="619"/>
      <c r="BD16" s="619"/>
      <c r="BE16" s="619"/>
      <c r="BF16" s="620"/>
      <c r="BG16" s="621" t="s">
        <v>140</v>
      </c>
      <c r="BH16" s="622"/>
      <c r="BI16" s="622"/>
      <c r="BJ16" s="622"/>
      <c r="BK16" s="622"/>
      <c r="BL16" s="622"/>
      <c r="BM16" s="622"/>
      <c r="BN16" s="623"/>
      <c r="BO16" s="659" t="s">
        <v>237</v>
      </c>
      <c r="BP16" s="659"/>
      <c r="BQ16" s="659"/>
      <c r="BR16" s="659"/>
      <c r="BS16" s="660" t="s">
        <v>237</v>
      </c>
      <c r="BT16" s="660"/>
      <c r="BU16" s="660"/>
      <c r="BV16" s="660"/>
      <c r="BW16" s="660"/>
      <c r="BX16" s="660"/>
      <c r="BY16" s="660"/>
      <c r="BZ16" s="660"/>
      <c r="CA16" s="660"/>
      <c r="CB16" s="700"/>
      <c r="CD16" s="618" t="s">
        <v>268</v>
      </c>
      <c r="CE16" s="619"/>
      <c r="CF16" s="619"/>
      <c r="CG16" s="619"/>
      <c r="CH16" s="619"/>
      <c r="CI16" s="619"/>
      <c r="CJ16" s="619"/>
      <c r="CK16" s="619"/>
      <c r="CL16" s="619"/>
      <c r="CM16" s="619"/>
      <c r="CN16" s="619"/>
      <c r="CO16" s="619"/>
      <c r="CP16" s="619"/>
      <c r="CQ16" s="620"/>
      <c r="CR16" s="621">
        <v>286132</v>
      </c>
      <c r="CS16" s="622"/>
      <c r="CT16" s="622"/>
      <c r="CU16" s="622"/>
      <c r="CV16" s="622"/>
      <c r="CW16" s="622"/>
      <c r="CX16" s="622"/>
      <c r="CY16" s="623"/>
      <c r="CZ16" s="659">
        <v>1.6</v>
      </c>
      <c r="DA16" s="659"/>
      <c r="DB16" s="659"/>
      <c r="DC16" s="659"/>
      <c r="DD16" s="627" t="s">
        <v>140</v>
      </c>
      <c r="DE16" s="622"/>
      <c r="DF16" s="622"/>
      <c r="DG16" s="622"/>
      <c r="DH16" s="622"/>
      <c r="DI16" s="622"/>
      <c r="DJ16" s="622"/>
      <c r="DK16" s="622"/>
      <c r="DL16" s="622"/>
      <c r="DM16" s="622"/>
      <c r="DN16" s="622"/>
      <c r="DO16" s="622"/>
      <c r="DP16" s="623"/>
      <c r="DQ16" s="627">
        <v>19418</v>
      </c>
      <c r="DR16" s="622"/>
      <c r="DS16" s="622"/>
      <c r="DT16" s="622"/>
      <c r="DU16" s="622"/>
      <c r="DV16" s="622"/>
      <c r="DW16" s="622"/>
      <c r="DX16" s="622"/>
      <c r="DY16" s="622"/>
      <c r="DZ16" s="622"/>
      <c r="EA16" s="622"/>
      <c r="EB16" s="622"/>
      <c r="EC16" s="658"/>
    </row>
    <row r="17" spans="2:133" ht="11.25" customHeight="1">
      <c r="B17" s="618" t="s">
        <v>269</v>
      </c>
      <c r="C17" s="619"/>
      <c r="D17" s="619"/>
      <c r="E17" s="619"/>
      <c r="F17" s="619"/>
      <c r="G17" s="619"/>
      <c r="H17" s="619"/>
      <c r="I17" s="619"/>
      <c r="J17" s="619"/>
      <c r="K17" s="619"/>
      <c r="L17" s="619"/>
      <c r="M17" s="619"/>
      <c r="N17" s="619"/>
      <c r="O17" s="619"/>
      <c r="P17" s="619"/>
      <c r="Q17" s="620"/>
      <c r="R17" s="621">
        <v>47006</v>
      </c>
      <c r="S17" s="622"/>
      <c r="T17" s="622"/>
      <c r="U17" s="622"/>
      <c r="V17" s="622"/>
      <c r="W17" s="622"/>
      <c r="X17" s="622"/>
      <c r="Y17" s="623"/>
      <c r="Z17" s="659">
        <v>0.3</v>
      </c>
      <c r="AA17" s="659"/>
      <c r="AB17" s="659"/>
      <c r="AC17" s="659"/>
      <c r="AD17" s="660">
        <v>47006</v>
      </c>
      <c r="AE17" s="660"/>
      <c r="AF17" s="660"/>
      <c r="AG17" s="660"/>
      <c r="AH17" s="660"/>
      <c r="AI17" s="660"/>
      <c r="AJ17" s="660"/>
      <c r="AK17" s="660"/>
      <c r="AL17" s="624">
        <v>0.5</v>
      </c>
      <c r="AM17" s="625"/>
      <c r="AN17" s="625"/>
      <c r="AO17" s="661"/>
      <c r="AP17" s="618" t="s">
        <v>270</v>
      </c>
      <c r="AQ17" s="619"/>
      <c r="AR17" s="619"/>
      <c r="AS17" s="619"/>
      <c r="AT17" s="619"/>
      <c r="AU17" s="619"/>
      <c r="AV17" s="619"/>
      <c r="AW17" s="619"/>
      <c r="AX17" s="619"/>
      <c r="AY17" s="619"/>
      <c r="AZ17" s="619"/>
      <c r="BA17" s="619"/>
      <c r="BB17" s="619"/>
      <c r="BC17" s="619"/>
      <c r="BD17" s="619"/>
      <c r="BE17" s="619"/>
      <c r="BF17" s="620"/>
      <c r="BG17" s="621" t="s">
        <v>140</v>
      </c>
      <c r="BH17" s="622"/>
      <c r="BI17" s="622"/>
      <c r="BJ17" s="622"/>
      <c r="BK17" s="622"/>
      <c r="BL17" s="622"/>
      <c r="BM17" s="622"/>
      <c r="BN17" s="623"/>
      <c r="BO17" s="659" t="s">
        <v>140</v>
      </c>
      <c r="BP17" s="659"/>
      <c r="BQ17" s="659"/>
      <c r="BR17" s="659"/>
      <c r="BS17" s="660" t="s">
        <v>140</v>
      </c>
      <c r="BT17" s="660"/>
      <c r="BU17" s="660"/>
      <c r="BV17" s="660"/>
      <c r="BW17" s="660"/>
      <c r="BX17" s="660"/>
      <c r="BY17" s="660"/>
      <c r="BZ17" s="660"/>
      <c r="CA17" s="660"/>
      <c r="CB17" s="700"/>
      <c r="CD17" s="618" t="s">
        <v>271</v>
      </c>
      <c r="CE17" s="619"/>
      <c r="CF17" s="619"/>
      <c r="CG17" s="619"/>
      <c r="CH17" s="619"/>
      <c r="CI17" s="619"/>
      <c r="CJ17" s="619"/>
      <c r="CK17" s="619"/>
      <c r="CL17" s="619"/>
      <c r="CM17" s="619"/>
      <c r="CN17" s="619"/>
      <c r="CO17" s="619"/>
      <c r="CP17" s="619"/>
      <c r="CQ17" s="620"/>
      <c r="CR17" s="621">
        <v>1850758</v>
      </c>
      <c r="CS17" s="622"/>
      <c r="CT17" s="622"/>
      <c r="CU17" s="622"/>
      <c r="CV17" s="622"/>
      <c r="CW17" s="622"/>
      <c r="CX17" s="622"/>
      <c r="CY17" s="623"/>
      <c r="CZ17" s="659">
        <v>10.6</v>
      </c>
      <c r="DA17" s="659"/>
      <c r="DB17" s="659"/>
      <c r="DC17" s="659"/>
      <c r="DD17" s="627" t="s">
        <v>140</v>
      </c>
      <c r="DE17" s="622"/>
      <c r="DF17" s="622"/>
      <c r="DG17" s="622"/>
      <c r="DH17" s="622"/>
      <c r="DI17" s="622"/>
      <c r="DJ17" s="622"/>
      <c r="DK17" s="622"/>
      <c r="DL17" s="622"/>
      <c r="DM17" s="622"/>
      <c r="DN17" s="622"/>
      <c r="DO17" s="622"/>
      <c r="DP17" s="623"/>
      <c r="DQ17" s="627">
        <v>1784183</v>
      </c>
      <c r="DR17" s="622"/>
      <c r="DS17" s="622"/>
      <c r="DT17" s="622"/>
      <c r="DU17" s="622"/>
      <c r="DV17" s="622"/>
      <c r="DW17" s="622"/>
      <c r="DX17" s="622"/>
      <c r="DY17" s="622"/>
      <c r="DZ17" s="622"/>
      <c r="EA17" s="622"/>
      <c r="EB17" s="622"/>
      <c r="EC17" s="658"/>
    </row>
    <row r="18" spans="2:133" ht="11.25" customHeight="1">
      <c r="B18" s="618" t="s">
        <v>272</v>
      </c>
      <c r="C18" s="619"/>
      <c r="D18" s="619"/>
      <c r="E18" s="619"/>
      <c r="F18" s="619"/>
      <c r="G18" s="619"/>
      <c r="H18" s="619"/>
      <c r="I18" s="619"/>
      <c r="J18" s="619"/>
      <c r="K18" s="619"/>
      <c r="L18" s="619"/>
      <c r="M18" s="619"/>
      <c r="N18" s="619"/>
      <c r="O18" s="619"/>
      <c r="P18" s="619"/>
      <c r="Q18" s="620"/>
      <c r="R18" s="621">
        <v>25577</v>
      </c>
      <c r="S18" s="622"/>
      <c r="T18" s="622"/>
      <c r="U18" s="622"/>
      <c r="V18" s="622"/>
      <c r="W18" s="622"/>
      <c r="X18" s="622"/>
      <c r="Y18" s="623"/>
      <c r="Z18" s="659">
        <v>0.1</v>
      </c>
      <c r="AA18" s="659"/>
      <c r="AB18" s="659"/>
      <c r="AC18" s="659"/>
      <c r="AD18" s="660">
        <v>25577</v>
      </c>
      <c r="AE18" s="660"/>
      <c r="AF18" s="660"/>
      <c r="AG18" s="660"/>
      <c r="AH18" s="660"/>
      <c r="AI18" s="660"/>
      <c r="AJ18" s="660"/>
      <c r="AK18" s="660"/>
      <c r="AL18" s="624">
        <v>0.3</v>
      </c>
      <c r="AM18" s="625"/>
      <c r="AN18" s="625"/>
      <c r="AO18" s="661"/>
      <c r="AP18" s="618" t="s">
        <v>273</v>
      </c>
      <c r="AQ18" s="619"/>
      <c r="AR18" s="619"/>
      <c r="AS18" s="619"/>
      <c r="AT18" s="619"/>
      <c r="AU18" s="619"/>
      <c r="AV18" s="619"/>
      <c r="AW18" s="619"/>
      <c r="AX18" s="619"/>
      <c r="AY18" s="619"/>
      <c r="AZ18" s="619"/>
      <c r="BA18" s="619"/>
      <c r="BB18" s="619"/>
      <c r="BC18" s="619"/>
      <c r="BD18" s="619"/>
      <c r="BE18" s="619"/>
      <c r="BF18" s="620"/>
      <c r="BG18" s="621" t="s">
        <v>140</v>
      </c>
      <c r="BH18" s="622"/>
      <c r="BI18" s="622"/>
      <c r="BJ18" s="622"/>
      <c r="BK18" s="622"/>
      <c r="BL18" s="622"/>
      <c r="BM18" s="622"/>
      <c r="BN18" s="623"/>
      <c r="BO18" s="659" t="s">
        <v>237</v>
      </c>
      <c r="BP18" s="659"/>
      <c r="BQ18" s="659"/>
      <c r="BR18" s="659"/>
      <c r="BS18" s="660" t="s">
        <v>140</v>
      </c>
      <c r="BT18" s="660"/>
      <c r="BU18" s="660"/>
      <c r="BV18" s="660"/>
      <c r="BW18" s="660"/>
      <c r="BX18" s="660"/>
      <c r="BY18" s="660"/>
      <c r="BZ18" s="660"/>
      <c r="CA18" s="660"/>
      <c r="CB18" s="700"/>
      <c r="CD18" s="618" t="s">
        <v>274</v>
      </c>
      <c r="CE18" s="619"/>
      <c r="CF18" s="619"/>
      <c r="CG18" s="619"/>
      <c r="CH18" s="619"/>
      <c r="CI18" s="619"/>
      <c r="CJ18" s="619"/>
      <c r="CK18" s="619"/>
      <c r="CL18" s="619"/>
      <c r="CM18" s="619"/>
      <c r="CN18" s="619"/>
      <c r="CO18" s="619"/>
      <c r="CP18" s="619"/>
      <c r="CQ18" s="620"/>
      <c r="CR18" s="621" t="s">
        <v>140</v>
      </c>
      <c r="CS18" s="622"/>
      <c r="CT18" s="622"/>
      <c r="CU18" s="622"/>
      <c r="CV18" s="622"/>
      <c r="CW18" s="622"/>
      <c r="CX18" s="622"/>
      <c r="CY18" s="623"/>
      <c r="CZ18" s="659" t="s">
        <v>237</v>
      </c>
      <c r="DA18" s="659"/>
      <c r="DB18" s="659"/>
      <c r="DC18" s="659"/>
      <c r="DD18" s="627" t="s">
        <v>237</v>
      </c>
      <c r="DE18" s="622"/>
      <c r="DF18" s="622"/>
      <c r="DG18" s="622"/>
      <c r="DH18" s="622"/>
      <c r="DI18" s="622"/>
      <c r="DJ18" s="622"/>
      <c r="DK18" s="622"/>
      <c r="DL18" s="622"/>
      <c r="DM18" s="622"/>
      <c r="DN18" s="622"/>
      <c r="DO18" s="622"/>
      <c r="DP18" s="623"/>
      <c r="DQ18" s="627" t="s">
        <v>140</v>
      </c>
      <c r="DR18" s="622"/>
      <c r="DS18" s="622"/>
      <c r="DT18" s="622"/>
      <c r="DU18" s="622"/>
      <c r="DV18" s="622"/>
      <c r="DW18" s="622"/>
      <c r="DX18" s="622"/>
      <c r="DY18" s="622"/>
      <c r="DZ18" s="622"/>
      <c r="EA18" s="622"/>
      <c r="EB18" s="622"/>
      <c r="EC18" s="658"/>
    </row>
    <row r="19" spans="2:133" ht="11.25" customHeight="1">
      <c r="B19" s="618" t="s">
        <v>275</v>
      </c>
      <c r="C19" s="619"/>
      <c r="D19" s="619"/>
      <c r="E19" s="619"/>
      <c r="F19" s="619"/>
      <c r="G19" s="619"/>
      <c r="H19" s="619"/>
      <c r="I19" s="619"/>
      <c r="J19" s="619"/>
      <c r="K19" s="619"/>
      <c r="L19" s="619"/>
      <c r="M19" s="619"/>
      <c r="N19" s="619"/>
      <c r="O19" s="619"/>
      <c r="P19" s="619"/>
      <c r="Q19" s="620"/>
      <c r="R19" s="621">
        <v>23223</v>
      </c>
      <c r="S19" s="622"/>
      <c r="T19" s="622"/>
      <c r="U19" s="622"/>
      <c r="V19" s="622"/>
      <c r="W19" s="622"/>
      <c r="X19" s="622"/>
      <c r="Y19" s="623"/>
      <c r="Z19" s="659">
        <v>0.1</v>
      </c>
      <c r="AA19" s="659"/>
      <c r="AB19" s="659"/>
      <c r="AC19" s="659"/>
      <c r="AD19" s="660">
        <v>23223</v>
      </c>
      <c r="AE19" s="660"/>
      <c r="AF19" s="660"/>
      <c r="AG19" s="660"/>
      <c r="AH19" s="660"/>
      <c r="AI19" s="660"/>
      <c r="AJ19" s="660"/>
      <c r="AK19" s="660"/>
      <c r="AL19" s="624">
        <v>0.3</v>
      </c>
      <c r="AM19" s="625"/>
      <c r="AN19" s="625"/>
      <c r="AO19" s="661"/>
      <c r="AP19" s="618" t="s">
        <v>276</v>
      </c>
      <c r="AQ19" s="619"/>
      <c r="AR19" s="619"/>
      <c r="AS19" s="619"/>
      <c r="AT19" s="619"/>
      <c r="AU19" s="619"/>
      <c r="AV19" s="619"/>
      <c r="AW19" s="619"/>
      <c r="AX19" s="619"/>
      <c r="AY19" s="619"/>
      <c r="AZ19" s="619"/>
      <c r="BA19" s="619"/>
      <c r="BB19" s="619"/>
      <c r="BC19" s="619"/>
      <c r="BD19" s="619"/>
      <c r="BE19" s="619"/>
      <c r="BF19" s="620"/>
      <c r="BG19" s="621">
        <v>4646</v>
      </c>
      <c r="BH19" s="622"/>
      <c r="BI19" s="622"/>
      <c r="BJ19" s="622"/>
      <c r="BK19" s="622"/>
      <c r="BL19" s="622"/>
      <c r="BM19" s="622"/>
      <c r="BN19" s="623"/>
      <c r="BO19" s="659">
        <v>0.2</v>
      </c>
      <c r="BP19" s="659"/>
      <c r="BQ19" s="659"/>
      <c r="BR19" s="659"/>
      <c r="BS19" s="660" t="s">
        <v>237</v>
      </c>
      <c r="BT19" s="660"/>
      <c r="BU19" s="660"/>
      <c r="BV19" s="660"/>
      <c r="BW19" s="660"/>
      <c r="BX19" s="660"/>
      <c r="BY19" s="660"/>
      <c r="BZ19" s="660"/>
      <c r="CA19" s="660"/>
      <c r="CB19" s="700"/>
      <c r="CD19" s="618" t="s">
        <v>277</v>
      </c>
      <c r="CE19" s="619"/>
      <c r="CF19" s="619"/>
      <c r="CG19" s="619"/>
      <c r="CH19" s="619"/>
      <c r="CI19" s="619"/>
      <c r="CJ19" s="619"/>
      <c r="CK19" s="619"/>
      <c r="CL19" s="619"/>
      <c r="CM19" s="619"/>
      <c r="CN19" s="619"/>
      <c r="CO19" s="619"/>
      <c r="CP19" s="619"/>
      <c r="CQ19" s="620"/>
      <c r="CR19" s="621" t="s">
        <v>260</v>
      </c>
      <c r="CS19" s="622"/>
      <c r="CT19" s="622"/>
      <c r="CU19" s="622"/>
      <c r="CV19" s="622"/>
      <c r="CW19" s="622"/>
      <c r="CX19" s="622"/>
      <c r="CY19" s="623"/>
      <c r="CZ19" s="659" t="s">
        <v>237</v>
      </c>
      <c r="DA19" s="659"/>
      <c r="DB19" s="659"/>
      <c r="DC19" s="659"/>
      <c r="DD19" s="627" t="s">
        <v>237</v>
      </c>
      <c r="DE19" s="622"/>
      <c r="DF19" s="622"/>
      <c r="DG19" s="622"/>
      <c r="DH19" s="622"/>
      <c r="DI19" s="622"/>
      <c r="DJ19" s="622"/>
      <c r="DK19" s="622"/>
      <c r="DL19" s="622"/>
      <c r="DM19" s="622"/>
      <c r="DN19" s="622"/>
      <c r="DO19" s="622"/>
      <c r="DP19" s="623"/>
      <c r="DQ19" s="627" t="s">
        <v>140</v>
      </c>
      <c r="DR19" s="622"/>
      <c r="DS19" s="622"/>
      <c r="DT19" s="622"/>
      <c r="DU19" s="622"/>
      <c r="DV19" s="622"/>
      <c r="DW19" s="622"/>
      <c r="DX19" s="622"/>
      <c r="DY19" s="622"/>
      <c r="DZ19" s="622"/>
      <c r="EA19" s="622"/>
      <c r="EB19" s="622"/>
      <c r="EC19" s="658"/>
    </row>
    <row r="20" spans="2:133" ht="11.25" customHeight="1">
      <c r="B20" s="688" t="s">
        <v>278</v>
      </c>
      <c r="C20" s="689"/>
      <c r="D20" s="689"/>
      <c r="E20" s="689"/>
      <c r="F20" s="689"/>
      <c r="G20" s="689"/>
      <c r="H20" s="689"/>
      <c r="I20" s="689"/>
      <c r="J20" s="689"/>
      <c r="K20" s="689"/>
      <c r="L20" s="689"/>
      <c r="M20" s="689"/>
      <c r="N20" s="689"/>
      <c r="O20" s="689"/>
      <c r="P20" s="689"/>
      <c r="Q20" s="690"/>
      <c r="R20" s="621">
        <v>2354</v>
      </c>
      <c r="S20" s="622"/>
      <c r="T20" s="622"/>
      <c r="U20" s="622"/>
      <c r="V20" s="622"/>
      <c r="W20" s="622"/>
      <c r="X20" s="622"/>
      <c r="Y20" s="623"/>
      <c r="Z20" s="659">
        <v>0</v>
      </c>
      <c r="AA20" s="659"/>
      <c r="AB20" s="659"/>
      <c r="AC20" s="659"/>
      <c r="AD20" s="660">
        <v>2354</v>
      </c>
      <c r="AE20" s="660"/>
      <c r="AF20" s="660"/>
      <c r="AG20" s="660"/>
      <c r="AH20" s="660"/>
      <c r="AI20" s="660"/>
      <c r="AJ20" s="660"/>
      <c r="AK20" s="660"/>
      <c r="AL20" s="624">
        <v>0</v>
      </c>
      <c r="AM20" s="625"/>
      <c r="AN20" s="625"/>
      <c r="AO20" s="661"/>
      <c r="AP20" s="618" t="s">
        <v>279</v>
      </c>
      <c r="AQ20" s="619"/>
      <c r="AR20" s="619"/>
      <c r="AS20" s="619"/>
      <c r="AT20" s="619"/>
      <c r="AU20" s="619"/>
      <c r="AV20" s="619"/>
      <c r="AW20" s="619"/>
      <c r="AX20" s="619"/>
      <c r="AY20" s="619"/>
      <c r="AZ20" s="619"/>
      <c r="BA20" s="619"/>
      <c r="BB20" s="619"/>
      <c r="BC20" s="619"/>
      <c r="BD20" s="619"/>
      <c r="BE20" s="619"/>
      <c r="BF20" s="620"/>
      <c r="BG20" s="621">
        <v>4646</v>
      </c>
      <c r="BH20" s="622"/>
      <c r="BI20" s="622"/>
      <c r="BJ20" s="622"/>
      <c r="BK20" s="622"/>
      <c r="BL20" s="622"/>
      <c r="BM20" s="622"/>
      <c r="BN20" s="623"/>
      <c r="BO20" s="659">
        <v>0.2</v>
      </c>
      <c r="BP20" s="659"/>
      <c r="BQ20" s="659"/>
      <c r="BR20" s="659"/>
      <c r="BS20" s="660" t="s">
        <v>237</v>
      </c>
      <c r="BT20" s="660"/>
      <c r="BU20" s="660"/>
      <c r="BV20" s="660"/>
      <c r="BW20" s="660"/>
      <c r="BX20" s="660"/>
      <c r="BY20" s="660"/>
      <c r="BZ20" s="660"/>
      <c r="CA20" s="660"/>
      <c r="CB20" s="700"/>
      <c r="CD20" s="618" t="s">
        <v>280</v>
      </c>
      <c r="CE20" s="619"/>
      <c r="CF20" s="619"/>
      <c r="CG20" s="619"/>
      <c r="CH20" s="619"/>
      <c r="CI20" s="619"/>
      <c r="CJ20" s="619"/>
      <c r="CK20" s="619"/>
      <c r="CL20" s="619"/>
      <c r="CM20" s="619"/>
      <c r="CN20" s="619"/>
      <c r="CO20" s="619"/>
      <c r="CP20" s="619"/>
      <c r="CQ20" s="620"/>
      <c r="CR20" s="621">
        <v>17538049</v>
      </c>
      <c r="CS20" s="622"/>
      <c r="CT20" s="622"/>
      <c r="CU20" s="622"/>
      <c r="CV20" s="622"/>
      <c r="CW20" s="622"/>
      <c r="CX20" s="622"/>
      <c r="CY20" s="623"/>
      <c r="CZ20" s="659">
        <v>100</v>
      </c>
      <c r="DA20" s="659"/>
      <c r="DB20" s="659"/>
      <c r="DC20" s="659"/>
      <c r="DD20" s="627">
        <v>1296393</v>
      </c>
      <c r="DE20" s="622"/>
      <c r="DF20" s="622"/>
      <c r="DG20" s="622"/>
      <c r="DH20" s="622"/>
      <c r="DI20" s="622"/>
      <c r="DJ20" s="622"/>
      <c r="DK20" s="622"/>
      <c r="DL20" s="622"/>
      <c r="DM20" s="622"/>
      <c r="DN20" s="622"/>
      <c r="DO20" s="622"/>
      <c r="DP20" s="623"/>
      <c r="DQ20" s="627">
        <v>11086362</v>
      </c>
      <c r="DR20" s="622"/>
      <c r="DS20" s="622"/>
      <c r="DT20" s="622"/>
      <c r="DU20" s="622"/>
      <c r="DV20" s="622"/>
      <c r="DW20" s="622"/>
      <c r="DX20" s="622"/>
      <c r="DY20" s="622"/>
      <c r="DZ20" s="622"/>
      <c r="EA20" s="622"/>
      <c r="EB20" s="622"/>
      <c r="EC20" s="658"/>
    </row>
    <row r="21" spans="2:133" ht="11.25" customHeight="1">
      <c r="B21" s="618" t="s">
        <v>281</v>
      </c>
      <c r="C21" s="619"/>
      <c r="D21" s="619"/>
      <c r="E21" s="619"/>
      <c r="F21" s="619"/>
      <c r="G21" s="619"/>
      <c r="H21" s="619"/>
      <c r="I21" s="619"/>
      <c r="J21" s="619"/>
      <c r="K21" s="619"/>
      <c r="L21" s="619"/>
      <c r="M21" s="619"/>
      <c r="N21" s="619"/>
      <c r="O21" s="619"/>
      <c r="P21" s="619"/>
      <c r="Q21" s="620"/>
      <c r="R21" s="621">
        <v>5733821</v>
      </c>
      <c r="S21" s="622"/>
      <c r="T21" s="622"/>
      <c r="U21" s="622"/>
      <c r="V21" s="622"/>
      <c r="W21" s="622"/>
      <c r="X21" s="622"/>
      <c r="Y21" s="623"/>
      <c r="Z21" s="659">
        <v>31.2</v>
      </c>
      <c r="AA21" s="659"/>
      <c r="AB21" s="659"/>
      <c r="AC21" s="659"/>
      <c r="AD21" s="660">
        <v>5014334</v>
      </c>
      <c r="AE21" s="660"/>
      <c r="AF21" s="660"/>
      <c r="AG21" s="660"/>
      <c r="AH21" s="660"/>
      <c r="AI21" s="660"/>
      <c r="AJ21" s="660"/>
      <c r="AK21" s="660"/>
      <c r="AL21" s="624">
        <v>55.4</v>
      </c>
      <c r="AM21" s="625"/>
      <c r="AN21" s="625"/>
      <c r="AO21" s="661"/>
      <c r="AP21" s="618" t="s">
        <v>282</v>
      </c>
      <c r="AQ21" s="698"/>
      <c r="AR21" s="698"/>
      <c r="AS21" s="698"/>
      <c r="AT21" s="698"/>
      <c r="AU21" s="698"/>
      <c r="AV21" s="698"/>
      <c r="AW21" s="698"/>
      <c r="AX21" s="698"/>
      <c r="AY21" s="698"/>
      <c r="AZ21" s="698"/>
      <c r="BA21" s="698"/>
      <c r="BB21" s="698"/>
      <c r="BC21" s="698"/>
      <c r="BD21" s="698"/>
      <c r="BE21" s="698"/>
      <c r="BF21" s="699"/>
      <c r="BG21" s="621">
        <v>4646</v>
      </c>
      <c r="BH21" s="622"/>
      <c r="BI21" s="622"/>
      <c r="BJ21" s="622"/>
      <c r="BK21" s="622"/>
      <c r="BL21" s="622"/>
      <c r="BM21" s="622"/>
      <c r="BN21" s="623"/>
      <c r="BO21" s="659">
        <v>0.2</v>
      </c>
      <c r="BP21" s="659"/>
      <c r="BQ21" s="659"/>
      <c r="BR21" s="659"/>
      <c r="BS21" s="660" t="s">
        <v>237</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c r="B22" s="618" t="s">
        <v>283</v>
      </c>
      <c r="C22" s="619"/>
      <c r="D22" s="619"/>
      <c r="E22" s="619"/>
      <c r="F22" s="619"/>
      <c r="G22" s="619"/>
      <c r="H22" s="619"/>
      <c r="I22" s="619"/>
      <c r="J22" s="619"/>
      <c r="K22" s="619"/>
      <c r="L22" s="619"/>
      <c r="M22" s="619"/>
      <c r="N22" s="619"/>
      <c r="O22" s="619"/>
      <c r="P22" s="619"/>
      <c r="Q22" s="620"/>
      <c r="R22" s="621">
        <v>5014334</v>
      </c>
      <c r="S22" s="622"/>
      <c r="T22" s="622"/>
      <c r="U22" s="622"/>
      <c r="V22" s="622"/>
      <c r="W22" s="622"/>
      <c r="X22" s="622"/>
      <c r="Y22" s="623"/>
      <c r="Z22" s="659">
        <v>27.3</v>
      </c>
      <c r="AA22" s="659"/>
      <c r="AB22" s="659"/>
      <c r="AC22" s="659"/>
      <c r="AD22" s="660">
        <v>5014334</v>
      </c>
      <c r="AE22" s="660"/>
      <c r="AF22" s="660"/>
      <c r="AG22" s="660"/>
      <c r="AH22" s="660"/>
      <c r="AI22" s="660"/>
      <c r="AJ22" s="660"/>
      <c r="AK22" s="660"/>
      <c r="AL22" s="624">
        <v>55.4</v>
      </c>
      <c r="AM22" s="625"/>
      <c r="AN22" s="625"/>
      <c r="AO22" s="661"/>
      <c r="AP22" s="618" t="s">
        <v>284</v>
      </c>
      <c r="AQ22" s="698"/>
      <c r="AR22" s="698"/>
      <c r="AS22" s="698"/>
      <c r="AT22" s="698"/>
      <c r="AU22" s="698"/>
      <c r="AV22" s="698"/>
      <c r="AW22" s="698"/>
      <c r="AX22" s="698"/>
      <c r="AY22" s="698"/>
      <c r="AZ22" s="698"/>
      <c r="BA22" s="698"/>
      <c r="BB22" s="698"/>
      <c r="BC22" s="698"/>
      <c r="BD22" s="698"/>
      <c r="BE22" s="698"/>
      <c r="BF22" s="699"/>
      <c r="BG22" s="621" t="s">
        <v>140</v>
      </c>
      <c r="BH22" s="622"/>
      <c r="BI22" s="622"/>
      <c r="BJ22" s="622"/>
      <c r="BK22" s="622"/>
      <c r="BL22" s="622"/>
      <c r="BM22" s="622"/>
      <c r="BN22" s="623"/>
      <c r="BO22" s="659" t="s">
        <v>237</v>
      </c>
      <c r="BP22" s="659"/>
      <c r="BQ22" s="659"/>
      <c r="BR22" s="659"/>
      <c r="BS22" s="660" t="s">
        <v>140</v>
      </c>
      <c r="BT22" s="660"/>
      <c r="BU22" s="660"/>
      <c r="BV22" s="660"/>
      <c r="BW22" s="660"/>
      <c r="BX22" s="660"/>
      <c r="BY22" s="660"/>
      <c r="BZ22" s="660"/>
      <c r="CA22" s="660"/>
      <c r="CB22" s="700"/>
      <c r="CD22" s="673" t="s">
        <v>285</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c r="B23" s="618" t="s">
        <v>286</v>
      </c>
      <c r="C23" s="619"/>
      <c r="D23" s="619"/>
      <c r="E23" s="619"/>
      <c r="F23" s="619"/>
      <c r="G23" s="619"/>
      <c r="H23" s="619"/>
      <c r="I23" s="619"/>
      <c r="J23" s="619"/>
      <c r="K23" s="619"/>
      <c r="L23" s="619"/>
      <c r="M23" s="619"/>
      <c r="N23" s="619"/>
      <c r="O23" s="619"/>
      <c r="P23" s="619"/>
      <c r="Q23" s="620"/>
      <c r="R23" s="621">
        <v>719487</v>
      </c>
      <c r="S23" s="622"/>
      <c r="T23" s="622"/>
      <c r="U23" s="622"/>
      <c r="V23" s="622"/>
      <c r="W23" s="622"/>
      <c r="X23" s="622"/>
      <c r="Y23" s="623"/>
      <c r="Z23" s="659">
        <v>3.9</v>
      </c>
      <c r="AA23" s="659"/>
      <c r="AB23" s="659"/>
      <c r="AC23" s="659"/>
      <c r="AD23" s="660" t="s">
        <v>139</v>
      </c>
      <c r="AE23" s="660"/>
      <c r="AF23" s="660"/>
      <c r="AG23" s="660"/>
      <c r="AH23" s="660"/>
      <c r="AI23" s="660"/>
      <c r="AJ23" s="660"/>
      <c r="AK23" s="660"/>
      <c r="AL23" s="624" t="s">
        <v>139</v>
      </c>
      <c r="AM23" s="625"/>
      <c r="AN23" s="625"/>
      <c r="AO23" s="661"/>
      <c r="AP23" s="618" t="s">
        <v>287</v>
      </c>
      <c r="AQ23" s="698"/>
      <c r="AR23" s="698"/>
      <c r="AS23" s="698"/>
      <c r="AT23" s="698"/>
      <c r="AU23" s="698"/>
      <c r="AV23" s="698"/>
      <c r="AW23" s="698"/>
      <c r="AX23" s="698"/>
      <c r="AY23" s="698"/>
      <c r="AZ23" s="698"/>
      <c r="BA23" s="698"/>
      <c r="BB23" s="698"/>
      <c r="BC23" s="698"/>
      <c r="BD23" s="698"/>
      <c r="BE23" s="698"/>
      <c r="BF23" s="699"/>
      <c r="BG23" s="621" t="s">
        <v>139</v>
      </c>
      <c r="BH23" s="622"/>
      <c r="BI23" s="622"/>
      <c r="BJ23" s="622"/>
      <c r="BK23" s="622"/>
      <c r="BL23" s="622"/>
      <c r="BM23" s="622"/>
      <c r="BN23" s="623"/>
      <c r="BO23" s="659" t="s">
        <v>140</v>
      </c>
      <c r="BP23" s="659"/>
      <c r="BQ23" s="659"/>
      <c r="BR23" s="659"/>
      <c r="BS23" s="660" t="s">
        <v>139</v>
      </c>
      <c r="BT23" s="660"/>
      <c r="BU23" s="660"/>
      <c r="BV23" s="660"/>
      <c r="BW23" s="660"/>
      <c r="BX23" s="660"/>
      <c r="BY23" s="660"/>
      <c r="BZ23" s="660"/>
      <c r="CA23" s="660"/>
      <c r="CB23" s="700"/>
      <c r="CD23" s="673" t="s">
        <v>225</v>
      </c>
      <c r="CE23" s="674"/>
      <c r="CF23" s="674"/>
      <c r="CG23" s="674"/>
      <c r="CH23" s="674"/>
      <c r="CI23" s="674"/>
      <c r="CJ23" s="674"/>
      <c r="CK23" s="674"/>
      <c r="CL23" s="674"/>
      <c r="CM23" s="674"/>
      <c r="CN23" s="674"/>
      <c r="CO23" s="674"/>
      <c r="CP23" s="674"/>
      <c r="CQ23" s="675"/>
      <c r="CR23" s="673" t="s">
        <v>288</v>
      </c>
      <c r="CS23" s="674"/>
      <c r="CT23" s="674"/>
      <c r="CU23" s="674"/>
      <c r="CV23" s="674"/>
      <c r="CW23" s="674"/>
      <c r="CX23" s="674"/>
      <c r="CY23" s="675"/>
      <c r="CZ23" s="673" t="s">
        <v>289</v>
      </c>
      <c r="DA23" s="674"/>
      <c r="DB23" s="674"/>
      <c r="DC23" s="675"/>
      <c r="DD23" s="673" t="s">
        <v>290</v>
      </c>
      <c r="DE23" s="674"/>
      <c r="DF23" s="674"/>
      <c r="DG23" s="674"/>
      <c r="DH23" s="674"/>
      <c r="DI23" s="674"/>
      <c r="DJ23" s="674"/>
      <c r="DK23" s="675"/>
      <c r="DL23" s="711" t="s">
        <v>291</v>
      </c>
      <c r="DM23" s="712"/>
      <c r="DN23" s="712"/>
      <c r="DO23" s="712"/>
      <c r="DP23" s="712"/>
      <c r="DQ23" s="712"/>
      <c r="DR23" s="712"/>
      <c r="DS23" s="712"/>
      <c r="DT23" s="712"/>
      <c r="DU23" s="712"/>
      <c r="DV23" s="713"/>
      <c r="DW23" s="673" t="s">
        <v>292</v>
      </c>
      <c r="DX23" s="674"/>
      <c r="DY23" s="674"/>
      <c r="DZ23" s="674"/>
      <c r="EA23" s="674"/>
      <c r="EB23" s="674"/>
      <c r="EC23" s="675"/>
    </row>
    <row r="24" spans="2:133" ht="11.25" customHeight="1">
      <c r="B24" s="618" t="s">
        <v>293</v>
      </c>
      <c r="C24" s="619"/>
      <c r="D24" s="619"/>
      <c r="E24" s="619"/>
      <c r="F24" s="619"/>
      <c r="G24" s="619"/>
      <c r="H24" s="619"/>
      <c r="I24" s="619"/>
      <c r="J24" s="619"/>
      <c r="K24" s="619"/>
      <c r="L24" s="619"/>
      <c r="M24" s="619"/>
      <c r="N24" s="619"/>
      <c r="O24" s="619"/>
      <c r="P24" s="619"/>
      <c r="Q24" s="620"/>
      <c r="R24" s="621" t="s">
        <v>140</v>
      </c>
      <c r="S24" s="622"/>
      <c r="T24" s="622"/>
      <c r="U24" s="622"/>
      <c r="V24" s="622"/>
      <c r="W24" s="622"/>
      <c r="X24" s="622"/>
      <c r="Y24" s="623"/>
      <c r="Z24" s="659" t="s">
        <v>237</v>
      </c>
      <c r="AA24" s="659"/>
      <c r="AB24" s="659"/>
      <c r="AC24" s="659"/>
      <c r="AD24" s="660" t="s">
        <v>140</v>
      </c>
      <c r="AE24" s="660"/>
      <c r="AF24" s="660"/>
      <c r="AG24" s="660"/>
      <c r="AH24" s="660"/>
      <c r="AI24" s="660"/>
      <c r="AJ24" s="660"/>
      <c r="AK24" s="660"/>
      <c r="AL24" s="624" t="s">
        <v>140</v>
      </c>
      <c r="AM24" s="625"/>
      <c r="AN24" s="625"/>
      <c r="AO24" s="661"/>
      <c r="AP24" s="618" t="s">
        <v>294</v>
      </c>
      <c r="AQ24" s="698"/>
      <c r="AR24" s="698"/>
      <c r="AS24" s="698"/>
      <c r="AT24" s="698"/>
      <c r="AU24" s="698"/>
      <c r="AV24" s="698"/>
      <c r="AW24" s="698"/>
      <c r="AX24" s="698"/>
      <c r="AY24" s="698"/>
      <c r="AZ24" s="698"/>
      <c r="BA24" s="698"/>
      <c r="BB24" s="698"/>
      <c r="BC24" s="698"/>
      <c r="BD24" s="698"/>
      <c r="BE24" s="698"/>
      <c r="BF24" s="699"/>
      <c r="BG24" s="621" t="s">
        <v>237</v>
      </c>
      <c r="BH24" s="622"/>
      <c r="BI24" s="622"/>
      <c r="BJ24" s="622"/>
      <c r="BK24" s="622"/>
      <c r="BL24" s="622"/>
      <c r="BM24" s="622"/>
      <c r="BN24" s="623"/>
      <c r="BO24" s="659" t="s">
        <v>139</v>
      </c>
      <c r="BP24" s="659"/>
      <c r="BQ24" s="659"/>
      <c r="BR24" s="659"/>
      <c r="BS24" s="660" t="s">
        <v>237</v>
      </c>
      <c r="BT24" s="660"/>
      <c r="BU24" s="660"/>
      <c r="BV24" s="660"/>
      <c r="BW24" s="660"/>
      <c r="BX24" s="660"/>
      <c r="BY24" s="660"/>
      <c r="BZ24" s="660"/>
      <c r="CA24" s="660"/>
      <c r="CB24" s="700"/>
      <c r="CD24" s="679" t="s">
        <v>295</v>
      </c>
      <c r="CE24" s="680"/>
      <c r="CF24" s="680"/>
      <c r="CG24" s="680"/>
      <c r="CH24" s="680"/>
      <c r="CI24" s="680"/>
      <c r="CJ24" s="680"/>
      <c r="CK24" s="680"/>
      <c r="CL24" s="680"/>
      <c r="CM24" s="680"/>
      <c r="CN24" s="680"/>
      <c r="CO24" s="680"/>
      <c r="CP24" s="680"/>
      <c r="CQ24" s="681"/>
      <c r="CR24" s="676">
        <v>7529603</v>
      </c>
      <c r="CS24" s="677"/>
      <c r="CT24" s="677"/>
      <c r="CU24" s="677"/>
      <c r="CV24" s="677"/>
      <c r="CW24" s="677"/>
      <c r="CX24" s="677"/>
      <c r="CY24" s="702"/>
      <c r="CZ24" s="703">
        <v>42.9</v>
      </c>
      <c r="DA24" s="685"/>
      <c r="DB24" s="685"/>
      <c r="DC24" s="705"/>
      <c r="DD24" s="701">
        <v>4501312</v>
      </c>
      <c r="DE24" s="677"/>
      <c r="DF24" s="677"/>
      <c r="DG24" s="677"/>
      <c r="DH24" s="677"/>
      <c r="DI24" s="677"/>
      <c r="DJ24" s="677"/>
      <c r="DK24" s="702"/>
      <c r="DL24" s="701">
        <v>4031913</v>
      </c>
      <c r="DM24" s="677"/>
      <c r="DN24" s="677"/>
      <c r="DO24" s="677"/>
      <c r="DP24" s="677"/>
      <c r="DQ24" s="677"/>
      <c r="DR24" s="677"/>
      <c r="DS24" s="677"/>
      <c r="DT24" s="677"/>
      <c r="DU24" s="677"/>
      <c r="DV24" s="702"/>
      <c r="DW24" s="703">
        <v>44</v>
      </c>
      <c r="DX24" s="685"/>
      <c r="DY24" s="685"/>
      <c r="DZ24" s="685"/>
      <c r="EA24" s="685"/>
      <c r="EB24" s="685"/>
      <c r="EC24" s="704"/>
    </row>
    <row r="25" spans="2:133" ht="11.25" customHeight="1">
      <c r="B25" s="618" t="s">
        <v>296</v>
      </c>
      <c r="C25" s="619"/>
      <c r="D25" s="619"/>
      <c r="E25" s="619"/>
      <c r="F25" s="619"/>
      <c r="G25" s="619"/>
      <c r="H25" s="619"/>
      <c r="I25" s="619"/>
      <c r="J25" s="619"/>
      <c r="K25" s="619"/>
      <c r="L25" s="619"/>
      <c r="M25" s="619"/>
      <c r="N25" s="619"/>
      <c r="O25" s="619"/>
      <c r="P25" s="619"/>
      <c r="Q25" s="620"/>
      <c r="R25" s="621">
        <v>9755651</v>
      </c>
      <c r="S25" s="622"/>
      <c r="T25" s="622"/>
      <c r="U25" s="622"/>
      <c r="V25" s="622"/>
      <c r="W25" s="622"/>
      <c r="X25" s="622"/>
      <c r="Y25" s="623"/>
      <c r="Z25" s="659">
        <v>53.2</v>
      </c>
      <c r="AA25" s="659"/>
      <c r="AB25" s="659"/>
      <c r="AC25" s="659"/>
      <c r="AD25" s="660">
        <v>9036164</v>
      </c>
      <c r="AE25" s="660"/>
      <c r="AF25" s="660"/>
      <c r="AG25" s="660"/>
      <c r="AH25" s="660"/>
      <c r="AI25" s="660"/>
      <c r="AJ25" s="660"/>
      <c r="AK25" s="660"/>
      <c r="AL25" s="624">
        <v>99.8</v>
      </c>
      <c r="AM25" s="625"/>
      <c r="AN25" s="625"/>
      <c r="AO25" s="661"/>
      <c r="AP25" s="618" t="s">
        <v>297</v>
      </c>
      <c r="AQ25" s="698"/>
      <c r="AR25" s="698"/>
      <c r="AS25" s="698"/>
      <c r="AT25" s="698"/>
      <c r="AU25" s="698"/>
      <c r="AV25" s="698"/>
      <c r="AW25" s="698"/>
      <c r="AX25" s="698"/>
      <c r="AY25" s="698"/>
      <c r="AZ25" s="698"/>
      <c r="BA25" s="698"/>
      <c r="BB25" s="698"/>
      <c r="BC25" s="698"/>
      <c r="BD25" s="698"/>
      <c r="BE25" s="698"/>
      <c r="BF25" s="699"/>
      <c r="BG25" s="621" t="s">
        <v>140</v>
      </c>
      <c r="BH25" s="622"/>
      <c r="BI25" s="622"/>
      <c r="BJ25" s="622"/>
      <c r="BK25" s="622"/>
      <c r="BL25" s="622"/>
      <c r="BM25" s="622"/>
      <c r="BN25" s="623"/>
      <c r="BO25" s="659" t="s">
        <v>140</v>
      </c>
      <c r="BP25" s="659"/>
      <c r="BQ25" s="659"/>
      <c r="BR25" s="659"/>
      <c r="BS25" s="660" t="s">
        <v>140</v>
      </c>
      <c r="BT25" s="660"/>
      <c r="BU25" s="660"/>
      <c r="BV25" s="660"/>
      <c r="BW25" s="660"/>
      <c r="BX25" s="660"/>
      <c r="BY25" s="660"/>
      <c r="BZ25" s="660"/>
      <c r="CA25" s="660"/>
      <c r="CB25" s="700"/>
      <c r="CD25" s="618" t="s">
        <v>298</v>
      </c>
      <c r="CE25" s="619"/>
      <c r="CF25" s="619"/>
      <c r="CG25" s="619"/>
      <c r="CH25" s="619"/>
      <c r="CI25" s="619"/>
      <c r="CJ25" s="619"/>
      <c r="CK25" s="619"/>
      <c r="CL25" s="619"/>
      <c r="CM25" s="619"/>
      <c r="CN25" s="619"/>
      <c r="CO25" s="619"/>
      <c r="CP25" s="619"/>
      <c r="CQ25" s="620"/>
      <c r="CR25" s="621">
        <v>2304704</v>
      </c>
      <c r="CS25" s="634"/>
      <c r="CT25" s="634"/>
      <c r="CU25" s="634"/>
      <c r="CV25" s="634"/>
      <c r="CW25" s="634"/>
      <c r="CX25" s="634"/>
      <c r="CY25" s="635"/>
      <c r="CZ25" s="624">
        <v>13.1</v>
      </c>
      <c r="DA25" s="636"/>
      <c r="DB25" s="636"/>
      <c r="DC25" s="637"/>
      <c r="DD25" s="627">
        <v>1871051</v>
      </c>
      <c r="DE25" s="634"/>
      <c r="DF25" s="634"/>
      <c r="DG25" s="634"/>
      <c r="DH25" s="634"/>
      <c r="DI25" s="634"/>
      <c r="DJ25" s="634"/>
      <c r="DK25" s="635"/>
      <c r="DL25" s="627">
        <v>1775555</v>
      </c>
      <c r="DM25" s="634"/>
      <c r="DN25" s="634"/>
      <c r="DO25" s="634"/>
      <c r="DP25" s="634"/>
      <c r="DQ25" s="634"/>
      <c r="DR25" s="634"/>
      <c r="DS25" s="634"/>
      <c r="DT25" s="634"/>
      <c r="DU25" s="634"/>
      <c r="DV25" s="635"/>
      <c r="DW25" s="624">
        <v>19.399999999999999</v>
      </c>
      <c r="DX25" s="636"/>
      <c r="DY25" s="636"/>
      <c r="DZ25" s="636"/>
      <c r="EA25" s="636"/>
      <c r="EB25" s="636"/>
      <c r="EC25" s="648"/>
    </row>
    <row r="26" spans="2:133" ht="11.25" customHeight="1">
      <c r="B26" s="618" t="s">
        <v>299</v>
      </c>
      <c r="C26" s="619"/>
      <c r="D26" s="619"/>
      <c r="E26" s="619"/>
      <c r="F26" s="619"/>
      <c r="G26" s="619"/>
      <c r="H26" s="619"/>
      <c r="I26" s="619"/>
      <c r="J26" s="619"/>
      <c r="K26" s="619"/>
      <c r="L26" s="619"/>
      <c r="M26" s="619"/>
      <c r="N26" s="619"/>
      <c r="O26" s="619"/>
      <c r="P26" s="619"/>
      <c r="Q26" s="620"/>
      <c r="R26" s="621">
        <v>4100</v>
      </c>
      <c r="S26" s="622"/>
      <c r="T26" s="622"/>
      <c r="U26" s="622"/>
      <c r="V26" s="622"/>
      <c r="W26" s="622"/>
      <c r="X26" s="622"/>
      <c r="Y26" s="623"/>
      <c r="Z26" s="659">
        <v>0</v>
      </c>
      <c r="AA26" s="659"/>
      <c r="AB26" s="659"/>
      <c r="AC26" s="659"/>
      <c r="AD26" s="660">
        <v>4100</v>
      </c>
      <c r="AE26" s="660"/>
      <c r="AF26" s="660"/>
      <c r="AG26" s="660"/>
      <c r="AH26" s="660"/>
      <c r="AI26" s="660"/>
      <c r="AJ26" s="660"/>
      <c r="AK26" s="660"/>
      <c r="AL26" s="624">
        <v>0</v>
      </c>
      <c r="AM26" s="625"/>
      <c r="AN26" s="625"/>
      <c r="AO26" s="661"/>
      <c r="AP26" s="618" t="s">
        <v>300</v>
      </c>
      <c r="AQ26" s="698"/>
      <c r="AR26" s="698"/>
      <c r="AS26" s="698"/>
      <c r="AT26" s="698"/>
      <c r="AU26" s="698"/>
      <c r="AV26" s="698"/>
      <c r="AW26" s="698"/>
      <c r="AX26" s="698"/>
      <c r="AY26" s="698"/>
      <c r="AZ26" s="698"/>
      <c r="BA26" s="698"/>
      <c r="BB26" s="698"/>
      <c r="BC26" s="698"/>
      <c r="BD26" s="698"/>
      <c r="BE26" s="698"/>
      <c r="BF26" s="699"/>
      <c r="BG26" s="621" t="s">
        <v>237</v>
      </c>
      <c r="BH26" s="622"/>
      <c r="BI26" s="622"/>
      <c r="BJ26" s="622"/>
      <c r="BK26" s="622"/>
      <c r="BL26" s="622"/>
      <c r="BM26" s="622"/>
      <c r="BN26" s="623"/>
      <c r="BO26" s="659" t="s">
        <v>140</v>
      </c>
      <c r="BP26" s="659"/>
      <c r="BQ26" s="659"/>
      <c r="BR26" s="659"/>
      <c r="BS26" s="660" t="s">
        <v>140</v>
      </c>
      <c r="BT26" s="660"/>
      <c r="BU26" s="660"/>
      <c r="BV26" s="660"/>
      <c r="BW26" s="660"/>
      <c r="BX26" s="660"/>
      <c r="BY26" s="660"/>
      <c r="BZ26" s="660"/>
      <c r="CA26" s="660"/>
      <c r="CB26" s="700"/>
      <c r="CD26" s="618" t="s">
        <v>301</v>
      </c>
      <c r="CE26" s="619"/>
      <c r="CF26" s="619"/>
      <c r="CG26" s="619"/>
      <c r="CH26" s="619"/>
      <c r="CI26" s="619"/>
      <c r="CJ26" s="619"/>
      <c r="CK26" s="619"/>
      <c r="CL26" s="619"/>
      <c r="CM26" s="619"/>
      <c r="CN26" s="619"/>
      <c r="CO26" s="619"/>
      <c r="CP26" s="619"/>
      <c r="CQ26" s="620"/>
      <c r="CR26" s="621">
        <v>1200571</v>
      </c>
      <c r="CS26" s="622"/>
      <c r="CT26" s="622"/>
      <c r="CU26" s="622"/>
      <c r="CV26" s="622"/>
      <c r="CW26" s="622"/>
      <c r="CX26" s="622"/>
      <c r="CY26" s="623"/>
      <c r="CZ26" s="624">
        <v>6.8</v>
      </c>
      <c r="DA26" s="636"/>
      <c r="DB26" s="636"/>
      <c r="DC26" s="637"/>
      <c r="DD26" s="627">
        <v>947122</v>
      </c>
      <c r="DE26" s="622"/>
      <c r="DF26" s="622"/>
      <c r="DG26" s="622"/>
      <c r="DH26" s="622"/>
      <c r="DI26" s="622"/>
      <c r="DJ26" s="622"/>
      <c r="DK26" s="623"/>
      <c r="DL26" s="627" t="s">
        <v>140</v>
      </c>
      <c r="DM26" s="622"/>
      <c r="DN26" s="622"/>
      <c r="DO26" s="622"/>
      <c r="DP26" s="622"/>
      <c r="DQ26" s="622"/>
      <c r="DR26" s="622"/>
      <c r="DS26" s="622"/>
      <c r="DT26" s="622"/>
      <c r="DU26" s="622"/>
      <c r="DV26" s="623"/>
      <c r="DW26" s="624" t="s">
        <v>140</v>
      </c>
      <c r="DX26" s="636"/>
      <c r="DY26" s="636"/>
      <c r="DZ26" s="636"/>
      <c r="EA26" s="636"/>
      <c r="EB26" s="636"/>
      <c r="EC26" s="648"/>
    </row>
    <row r="27" spans="2:133" ht="11.25" customHeight="1">
      <c r="B27" s="618" t="s">
        <v>302</v>
      </c>
      <c r="C27" s="619"/>
      <c r="D27" s="619"/>
      <c r="E27" s="619"/>
      <c r="F27" s="619"/>
      <c r="G27" s="619"/>
      <c r="H27" s="619"/>
      <c r="I27" s="619"/>
      <c r="J27" s="619"/>
      <c r="K27" s="619"/>
      <c r="L27" s="619"/>
      <c r="M27" s="619"/>
      <c r="N27" s="619"/>
      <c r="O27" s="619"/>
      <c r="P27" s="619"/>
      <c r="Q27" s="620"/>
      <c r="R27" s="621">
        <v>100810</v>
      </c>
      <c r="S27" s="622"/>
      <c r="T27" s="622"/>
      <c r="U27" s="622"/>
      <c r="V27" s="622"/>
      <c r="W27" s="622"/>
      <c r="X27" s="622"/>
      <c r="Y27" s="623"/>
      <c r="Z27" s="659">
        <v>0.5</v>
      </c>
      <c r="AA27" s="659"/>
      <c r="AB27" s="659"/>
      <c r="AC27" s="659"/>
      <c r="AD27" s="660" t="s">
        <v>140</v>
      </c>
      <c r="AE27" s="660"/>
      <c r="AF27" s="660"/>
      <c r="AG27" s="660"/>
      <c r="AH27" s="660"/>
      <c r="AI27" s="660"/>
      <c r="AJ27" s="660"/>
      <c r="AK27" s="660"/>
      <c r="AL27" s="624" t="s">
        <v>237</v>
      </c>
      <c r="AM27" s="625"/>
      <c r="AN27" s="625"/>
      <c r="AO27" s="661"/>
      <c r="AP27" s="618" t="s">
        <v>303</v>
      </c>
      <c r="AQ27" s="619"/>
      <c r="AR27" s="619"/>
      <c r="AS27" s="619"/>
      <c r="AT27" s="619"/>
      <c r="AU27" s="619"/>
      <c r="AV27" s="619"/>
      <c r="AW27" s="619"/>
      <c r="AX27" s="619"/>
      <c r="AY27" s="619"/>
      <c r="AZ27" s="619"/>
      <c r="BA27" s="619"/>
      <c r="BB27" s="619"/>
      <c r="BC27" s="619"/>
      <c r="BD27" s="619"/>
      <c r="BE27" s="619"/>
      <c r="BF27" s="620"/>
      <c r="BG27" s="621">
        <v>3052549</v>
      </c>
      <c r="BH27" s="622"/>
      <c r="BI27" s="622"/>
      <c r="BJ27" s="622"/>
      <c r="BK27" s="622"/>
      <c r="BL27" s="622"/>
      <c r="BM27" s="622"/>
      <c r="BN27" s="623"/>
      <c r="BO27" s="659">
        <v>100</v>
      </c>
      <c r="BP27" s="659"/>
      <c r="BQ27" s="659"/>
      <c r="BR27" s="659"/>
      <c r="BS27" s="660" t="s">
        <v>237</v>
      </c>
      <c r="BT27" s="660"/>
      <c r="BU27" s="660"/>
      <c r="BV27" s="660"/>
      <c r="BW27" s="660"/>
      <c r="BX27" s="660"/>
      <c r="BY27" s="660"/>
      <c r="BZ27" s="660"/>
      <c r="CA27" s="660"/>
      <c r="CB27" s="700"/>
      <c r="CD27" s="618" t="s">
        <v>304</v>
      </c>
      <c r="CE27" s="619"/>
      <c r="CF27" s="619"/>
      <c r="CG27" s="619"/>
      <c r="CH27" s="619"/>
      <c r="CI27" s="619"/>
      <c r="CJ27" s="619"/>
      <c r="CK27" s="619"/>
      <c r="CL27" s="619"/>
      <c r="CM27" s="619"/>
      <c r="CN27" s="619"/>
      <c r="CO27" s="619"/>
      <c r="CP27" s="619"/>
      <c r="CQ27" s="620"/>
      <c r="CR27" s="621">
        <v>3374141</v>
      </c>
      <c r="CS27" s="634"/>
      <c r="CT27" s="634"/>
      <c r="CU27" s="634"/>
      <c r="CV27" s="634"/>
      <c r="CW27" s="634"/>
      <c r="CX27" s="634"/>
      <c r="CY27" s="635"/>
      <c r="CZ27" s="624">
        <v>19.2</v>
      </c>
      <c r="DA27" s="636"/>
      <c r="DB27" s="636"/>
      <c r="DC27" s="637"/>
      <c r="DD27" s="627">
        <v>846078</v>
      </c>
      <c r="DE27" s="634"/>
      <c r="DF27" s="634"/>
      <c r="DG27" s="634"/>
      <c r="DH27" s="634"/>
      <c r="DI27" s="634"/>
      <c r="DJ27" s="634"/>
      <c r="DK27" s="635"/>
      <c r="DL27" s="627">
        <v>831320</v>
      </c>
      <c r="DM27" s="634"/>
      <c r="DN27" s="634"/>
      <c r="DO27" s="634"/>
      <c r="DP27" s="634"/>
      <c r="DQ27" s="634"/>
      <c r="DR27" s="634"/>
      <c r="DS27" s="634"/>
      <c r="DT27" s="634"/>
      <c r="DU27" s="634"/>
      <c r="DV27" s="635"/>
      <c r="DW27" s="624">
        <v>9.1</v>
      </c>
      <c r="DX27" s="636"/>
      <c r="DY27" s="636"/>
      <c r="DZ27" s="636"/>
      <c r="EA27" s="636"/>
      <c r="EB27" s="636"/>
      <c r="EC27" s="648"/>
    </row>
    <row r="28" spans="2:133" ht="11.25" customHeight="1">
      <c r="B28" s="618" t="s">
        <v>305</v>
      </c>
      <c r="C28" s="619"/>
      <c r="D28" s="619"/>
      <c r="E28" s="619"/>
      <c r="F28" s="619"/>
      <c r="G28" s="619"/>
      <c r="H28" s="619"/>
      <c r="I28" s="619"/>
      <c r="J28" s="619"/>
      <c r="K28" s="619"/>
      <c r="L28" s="619"/>
      <c r="M28" s="619"/>
      <c r="N28" s="619"/>
      <c r="O28" s="619"/>
      <c r="P28" s="619"/>
      <c r="Q28" s="620"/>
      <c r="R28" s="621">
        <v>221346</v>
      </c>
      <c r="S28" s="622"/>
      <c r="T28" s="622"/>
      <c r="U28" s="622"/>
      <c r="V28" s="622"/>
      <c r="W28" s="622"/>
      <c r="X28" s="622"/>
      <c r="Y28" s="623"/>
      <c r="Z28" s="659">
        <v>1.2</v>
      </c>
      <c r="AA28" s="659"/>
      <c r="AB28" s="659"/>
      <c r="AC28" s="659"/>
      <c r="AD28" s="660">
        <v>5346</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306</v>
      </c>
      <c r="CE28" s="619"/>
      <c r="CF28" s="619"/>
      <c r="CG28" s="619"/>
      <c r="CH28" s="619"/>
      <c r="CI28" s="619"/>
      <c r="CJ28" s="619"/>
      <c r="CK28" s="619"/>
      <c r="CL28" s="619"/>
      <c r="CM28" s="619"/>
      <c r="CN28" s="619"/>
      <c r="CO28" s="619"/>
      <c r="CP28" s="619"/>
      <c r="CQ28" s="620"/>
      <c r="CR28" s="621">
        <v>1850758</v>
      </c>
      <c r="CS28" s="622"/>
      <c r="CT28" s="622"/>
      <c r="CU28" s="622"/>
      <c r="CV28" s="622"/>
      <c r="CW28" s="622"/>
      <c r="CX28" s="622"/>
      <c r="CY28" s="623"/>
      <c r="CZ28" s="624">
        <v>10.6</v>
      </c>
      <c r="DA28" s="636"/>
      <c r="DB28" s="636"/>
      <c r="DC28" s="637"/>
      <c r="DD28" s="627">
        <v>1784183</v>
      </c>
      <c r="DE28" s="622"/>
      <c r="DF28" s="622"/>
      <c r="DG28" s="622"/>
      <c r="DH28" s="622"/>
      <c r="DI28" s="622"/>
      <c r="DJ28" s="622"/>
      <c r="DK28" s="623"/>
      <c r="DL28" s="627">
        <v>1425038</v>
      </c>
      <c r="DM28" s="622"/>
      <c r="DN28" s="622"/>
      <c r="DO28" s="622"/>
      <c r="DP28" s="622"/>
      <c r="DQ28" s="622"/>
      <c r="DR28" s="622"/>
      <c r="DS28" s="622"/>
      <c r="DT28" s="622"/>
      <c r="DU28" s="622"/>
      <c r="DV28" s="623"/>
      <c r="DW28" s="624">
        <v>15.5</v>
      </c>
      <c r="DX28" s="636"/>
      <c r="DY28" s="636"/>
      <c r="DZ28" s="636"/>
      <c r="EA28" s="636"/>
      <c r="EB28" s="636"/>
      <c r="EC28" s="648"/>
    </row>
    <row r="29" spans="2:133" ht="11.25" customHeight="1">
      <c r="B29" s="618" t="s">
        <v>307</v>
      </c>
      <c r="C29" s="619"/>
      <c r="D29" s="619"/>
      <c r="E29" s="619"/>
      <c r="F29" s="619"/>
      <c r="G29" s="619"/>
      <c r="H29" s="619"/>
      <c r="I29" s="619"/>
      <c r="J29" s="619"/>
      <c r="K29" s="619"/>
      <c r="L29" s="619"/>
      <c r="M29" s="619"/>
      <c r="N29" s="619"/>
      <c r="O29" s="619"/>
      <c r="P29" s="619"/>
      <c r="Q29" s="620"/>
      <c r="R29" s="621">
        <v>45405</v>
      </c>
      <c r="S29" s="622"/>
      <c r="T29" s="622"/>
      <c r="U29" s="622"/>
      <c r="V29" s="622"/>
      <c r="W29" s="622"/>
      <c r="X29" s="622"/>
      <c r="Y29" s="623"/>
      <c r="Z29" s="659">
        <v>0.2</v>
      </c>
      <c r="AA29" s="659"/>
      <c r="AB29" s="659"/>
      <c r="AC29" s="659"/>
      <c r="AD29" s="660" t="s">
        <v>237</v>
      </c>
      <c r="AE29" s="660"/>
      <c r="AF29" s="660"/>
      <c r="AG29" s="660"/>
      <c r="AH29" s="660"/>
      <c r="AI29" s="660"/>
      <c r="AJ29" s="660"/>
      <c r="AK29" s="660"/>
      <c r="AL29" s="624" t="s">
        <v>140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308</v>
      </c>
      <c r="CE29" s="641"/>
      <c r="CF29" s="618" t="s">
        <v>309</v>
      </c>
      <c r="CG29" s="619"/>
      <c r="CH29" s="619"/>
      <c r="CI29" s="619"/>
      <c r="CJ29" s="619"/>
      <c r="CK29" s="619"/>
      <c r="CL29" s="619"/>
      <c r="CM29" s="619"/>
      <c r="CN29" s="619"/>
      <c r="CO29" s="619"/>
      <c r="CP29" s="619"/>
      <c r="CQ29" s="620"/>
      <c r="CR29" s="621">
        <v>1850758</v>
      </c>
      <c r="CS29" s="634"/>
      <c r="CT29" s="634"/>
      <c r="CU29" s="634"/>
      <c r="CV29" s="634"/>
      <c r="CW29" s="634"/>
      <c r="CX29" s="634"/>
      <c r="CY29" s="635"/>
      <c r="CZ29" s="624">
        <v>10.6</v>
      </c>
      <c r="DA29" s="636"/>
      <c r="DB29" s="636"/>
      <c r="DC29" s="637"/>
      <c r="DD29" s="627">
        <v>1784183</v>
      </c>
      <c r="DE29" s="634"/>
      <c r="DF29" s="634"/>
      <c r="DG29" s="634"/>
      <c r="DH29" s="634"/>
      <c r="DI29" s="634"/>
      <c r="DJ29" s="634"/>
      <c r="DK29" s="635"/>
      <c r="DL29" s="627">
        <v>1425038</v>
      </c>
      <c r="DM29" s="634"/>
      <c r="DN29" s="634"/>
      <c r="DO29" s="634"/>
      <c r="DP29" s="634"/>
      <c r="DQ29" s="634"/>
      <c r="DR29" s="634"/>
      <c r="DS29" s="634"/>
      <c r="DT29" s="634"/>
      <c r="DU29" s="634"/>
      <c r="DV29" s="635"/>
      <c r="DW29" s="624">
        <v>15.5</v>
      </c>
      <c r="DX29" s="636"/>
      <c r="DY29" s="636"/>
      <c r="DZ29" s="636"/>
      <c r="EA29" s="636"/>
      <c r="EB29" s="636"/>
      <c r="EC29" s="648"/>
    </row>
    <row r="30" spans="2:133" ht="11.25" customHeight="1">
      <c r="B30" s="618" t="s">
        <v>310</v>
      </c>
      <c r="C30" s="619"/>
      <c r="D30" s="619"/>
      <c r="E30" s="619"/>
      <c r="F30" s="619"/>
      <c r="G30" s="619"/>
      <c r="H30" s="619"/>
      <c r="I30" s="619"/>
      <c r="J30" s="619"/>
      <c r="K30" s="619"/>
      <c r="L30" s="619"/>
      <c r="M30" s="619"/>
      <c r="N30" s="619"/>
      <c r="O30" s="619"/>
      <c r="P30" s="619"/>
      <c r="Q30" s="620"/>
      <c r="R30" s="621">
        <v>3278104</v>
      </c>
      <c r="S30" s="622"/>
      <c r="T30" s="622"/>
      <c r="U30" s="622"/>
      <c r="V30" s="622"/>
      <c r="W30" s="622"/>
      <c r="X30" s="622"/>
      <c r="Y30" s="623"/>
      <c r="Z30" s="659">
        <v>17.899999999999999</v>
      </c>
      <c r="AA30" s="659"/>
      <c r="AB30" s="659"/>
      <c r="AC30" s="659"/>
      <c r="AD30" s="660" t="s">
        <v>139</v>
      </c>
      <c r="AE30" s="660"/>
      <c r="AF30" s="660"/>
      <c r="AG30" s="660"/>
      <c r="AH30" s="660"/>
      <c r="AI30" s="660"/>
      <c r="AJ30" s="660"/>
      <c r="AK30" s="660"/>
      <c r="AL30" s="624" t="s">
        <v>237</v>
      </c>
      <c r="AM30" s="625"/>
      <c r="AN30" s="625"/>
      <c r="AO30" s="661"/>
      <c r="AP30" s="673" t="s">
        <v>225</v>
      </c>
      <c r="AQ30" s="674"/>
      <c r="AR30" s="674"/>
      <c r="AS30" s="674"/>
      <c r="AT30" s="674"/>
      <c r="AU30" s="674"/>
      <c r="AV30" s="674"/>
      <c r="AW30" s="674"/>
      <c r="AX30" s="674"/>
      <c r="AY30" s="674"/>
      <c r="AZ30" s="674"/>
      <c r="BA30" s="674"/>
      <c r="BB30" s="674"/>
      <c r="BC30" s="674"/>
      <c r="BD30" s="674"/>
      <c r="BE30" s="674"/>
      <c r="BF30" s="675"/>
      <c r="BG30" s="673" t="s">
        <v>311</v>
      </c>
      <c r="BH30" s="691"/>
      <c r="BI30" s="691"/>
      <c r="BJ30" s="691"/>
      <c r="BK30" s="691"/>
      <c r="BL30" s="691"/>
      <c r="BM30" s="691"/>
      <c r="BN30" s="691"/>
      <c r="BO30" s="691"/>
      <c r="BP30" s="691"/>
      <c r="BQ30" s="692"/>
      <c r="BR30" s="673" t="s">
        <v>312</v>
      </c>
      <c r="BS30" s="691"/>
      <c r="BT30" s="691"/>
      <c r="BU30" s="691"/>
      <c r="BV30" s="691"/>
      <c r="BW30" s="691"/>
      <c r="BX30" s="691"/>
      <c r="BY30" s="691"/>
      <c r="BZ30" s="691"/>
      <c r="CA30" s="691"/>
      <c r="CB30" s="692"/>
      <c r="CD30" s="642"/>
      <c r="CE30" s="643"/>
      <c r="CF30" s="618" t="s">
        <v>313</v>
      </c>
      <c r="CG30" s="619"/>
      <c r="CH30" s="619"/>
      <c r="CI30" s="619"/>
      <c r="CJ30" s="619"/>
      <c r="CK30" s="619"/>
      <c r="CL30" s="619"/>
      <c r="CM30" s="619"/>
      <c r="CN30" s="619"/>
      <c r="CO30" s="619"/>
      <c r="CP30" s="619"/>
      <c r="CQ30" s="620"/>
      <c r="CR30" s="621">
        <v>1815474</v>
      </c>
      <c r="CS30" s="622"/>
      <c r="CT30" s="622"/>
      <c r="CU30" s="622"/>
      <c r="CV30" s="622"/>
      <c r="CW30" s="622"/>
      <c r="CX30" s="622"/>
      <c r="CY30" s="623"/>
      <c r="CZ30" s="624">
        <v>10.4</v>
      </c>
      <c r="DA30" s="636"/>
      <c r="DB30" s="636"/>
      <c r="DC30" s="637"/>
      <c r="DD30" s="627">
        <v>1748899</v>
      </c>
      <c r="DE30" s="622"/>
      <c r="DF30" s="622"/>
      <c r="DG30" s="622"/>
      <c r="DH30" s="622"/>
      <c r="DI30" s="622"/>
      <c r="DJ30" s="622"/>
      <c r="DK30" s="623"/>
      <c r="DL30" s="627">
        <v>1389754</v>
      </c>
      <c r="DM30" s="622"/>
      <c r="DN30" s="622"/>
      <c r="DO30" s="622"/>
      <c r="DP30" s="622"/>
      <c r="DQ30" s="622"/>
      <c r="DR30" s="622"/>
      <c r="DS30" s="622"/>
      <c r="DT30" s="622"/>
      <c r="DU30" s="622"/>
      <c r="DV30" s="623"/>
      <c r="DW30" s="624">
        <v>15.2</v>
      </c>
      <c r="DX30" s="636"/>
      <c r="DY30" s="636"/>
      <c r="DZ30" s="636"/>
      <c r="EA30" s="636"/>
      <c r="EB30" s="636"/>
      <c r="EC30" s="648"/>
    </row>
    <row r="31" spans="2:133" ht="11.25" customHeight="1">
      <c r="B31" s="688" t="s">
        <v>314</v>
      </c>
      <c r="C31" s="689"/>
      <c r="D31" s="689"/>
      <c r="E31" s="689"/>
      <c r="F31" s="689"/>
      <c r="G31" s="689"/>
      <c r="H31" s="689"/>
      <c r="I31" s="689"/>
      <c r="J31" s="689"/>
      <c r="K31" s="689"/>
      <c r="L31" s="689"/>
      <c r="M31" s="689"/>
      <c r="N31" s="689"/>
      <c r="O31" s="689"/>
      <c r="P31" s="689"/>
      <c r="Q31" s="690"/>
      <c r="R31" s="621" t="s">
        <v>140</v>
      </c>
      <c r="S31" s="622"/>
      <c r="T31" s="622"/>
      <c r="U31" s="622"/>
      <c r="V31" s="622"/>
      <c r="W31" s="622"/>
      <c r="X31" s="622"/>
      <c r="Y31" s="623"/>
      <c r="Z31" s="659" t="s">
        <v>237</v>
      </c>
      <c r="AA31" s="659"/>
      <c r="AB31" s="659"/>
      <c r="AC31" s="659"/>
      <c r="AD31" s="660" t="s">
        <v>140</v>
      </c>
      <c r="AE31" s="660"/>
      <c r="AF31" s="660"/>
      <c r="AG31" s="660"/>
      <c r="AH31" s="660"/>
      <c r="AI31" s="660"/>
      <c r="AJ31" s="660"/>
      <c r="AK31" s="660"/>
      <c r="AL31" s="624" t="s">
        <v>140</v>
      </c>
      <c r="AM31" s="625"/>
      <c r="AN31" s="625"/>
      <c r="AO31" s="661"/>
      <c r="AP31" s="693" t="s">
        <v>315</v>
      </c>
      <c r="AQ31" s="694"/>
      <c r="AR31" s="694"/>
      <c r="AS31" s="694"/>
      <c r="AT31" s="695" t="s">
        <v>316</v>
      </c>
      <c r="AU31" s="218"/>
      <c r="AV31" s="218"/>
      <c r="AW31" s="218"/>
      <c r="AX31" s="679" t="s">
        <v>189</v>
      </c>
      <c r="AY31" s="680"/>
      <c r="AZ31" s="680"/>
      <c r="BA31" s="680"/>
      <c r="BB31" s="680"/>
      <c r="BC31" s="680"/>
      <c r="BD31" s="680"/>
      <c r="BE31" s="680"/>
      <c r="BF31" s="681"/>
      <c r="BG31" s="683">
        <v>99</v>
      </c>
      <c r="BH31" s="684"/>
      <c r="BI31" s="684"/>
      <c r="BJ31" s="684"/>
      <c r="BK31" s="684"/>
      <c r="BL31" s="684"/>
      <c r="BM31" s="685">
        <v>97.2</v>
      </c>
      <c r="BN31" s="684"/>
      <c r="BO31" s="684"/>
      <c r="BP31" s="684"/>
      <c r="BQ31" s="686"/>
      <c r="BR31" s="683">
        <v>99</v>
      </c>
      <c r="BS31" s="684"/>
      <c r="BT31" s="684"/>
      <c r="BU31" s="684"/>
      <c r="BV31" s="684"/>
      <c r="BW31" s="684"/>
      <c r="BX31" s="685">
        <v>96.9</v>
      </c>
      <c r="BY31" s="684"/>
      <c r="BZ31" s="684"/>
      <c r="CA31" s="684"/>
      <c r="CB31" s="686"/>
      <c r="CD31" s="642"/>
      <c r="CE31" s="643"/>
      <c r="CF31" s="618" t="s">
        <v>317</v>
      </c>
      <c r="CG31" s="619"/>
      <c r="CH31" s="619"/>
      <c r="CI31" s="619"/>
      <c r="CJ31" s="619"/>
      <c r="CK31" s="619"/>
      <c r="CL31" s="619"/>
      <c r="CM31" s="619"/>
      <c r="CN31" s="619"/>
      <c r="CO31" s="619"/>
      <c r="CP31" s="619"/>
      <c r="CQ31" s="620"/>
      <c r="CR31" s="621">
        <v>35284</v>
      </c>
      <c r="CS31" s="634"/>
      <c r="CT31" s="634"/>
      <c r="CU31" s="634"/>
      <c r="CV31" s="634"/>
      <c r="CW31" s="634"/>
      <c r="CX31" s="634"/>
      <c r="CY31" s="635"/>
      <c r="CZ31" s="624">
        <v>0.2</v>
      </c>
      <c r="DA31" s="636"/>
      <c r="DB31" s="636"/>
      <c r="DC31" s="637"/>
      <c r="DD31" s="627">
        <v>35284</v>
      </c>
      <c r="DE31" s="634"/>
      <c r="DF31" s="634"/>
      <c r="DG31" s="634"/>
      <c r="DH31" s="634"/>
      <c r="DI31" s="634"/>
      <c r="DJ31" s="634"/>
      <c r="DK31" s="635"/>
      <c r="DL31" s="627">
        <v>35284</v>
      </c>
      <c r="DM31" s="634"/>
      <c r="DN31" s="634"/>
      <c r="DO31" s="634"/>
      <c r="DP31" s="634"/>
      <c r="DQ31" s="634"/>
      <c r="DR31" s="634"/>
      <c r="DS31" s="634"/>
      <c r="DT31" s="634"/>
      <c r="DU31" s="634"/>
      <c r="DV31" s="635"/>
      <c r="DW31" s="624">
        <v>0.4</v>
      </c>
      <c r="DX31" s="636"/>
      <c r="DY31" s="636"/>
      <c r="DZ31" s="636"/>
      <c r="EA31" s="636"/>
      <c r="EB31" s="636"/>
      <c r="EC31" s="648"/>
    </row>
    <row r="32" spans="2:133" ht="11.25" customHeight="1">
      <c r="B32" s="618" t="s">
        <v>318</v>
      </c>
      <c r="C32" s="619"/>
      <c r="D32" s="619"/>
      <c r="E32" s="619"/>
      <c r="F32" s="619"/>
      <c r="G32" s="619"/>
      <c r="H32" s="619"/>
      <c r="I32" s="619"/>
      <c r="J32" s="619"/>
      <c r="K32" s="619"/>
      <c r="L32" s="619"/>
      <c r="M32" s="619"/>
      <c r="N32" s="619"/>
      <c r="O32" s="619"/>
      <c r="P32" s="619"/>
      <c r="Q32" s="620"/>
      <c r="R32" s="621">
        <v>1162174</v>
      </c>
      <c r="S32" s="622"/>
      <c r="T32" s="622"/>
      <c r="U32" s="622"/>
      <c r="V32" s="622"/>
      <c r="W32" s="622"/>
      <c r="X32" s="622"/>
      <c r="Y32" s="623"/>
      <c r="Z32" s="659">
        <v>6.3</v>
      </c>
      <c r="AA32" s="659"/>
      <c r="AB32" s="659"/>
      <c r="AC32" s="659"/>
      <c r="AD32" s="660" t="s">
        <v>139</v>
      </c>
      <c r="AE32" s="660"/>
      <c r="AF32" s="660"/>
      <c r="AG32" s="660"/>
      <c r="AH32" s="660"/>
      <c r="AI32" s="660"/>
      <c r="AJ32" s="660"/>
      <c r="AK32" s="660"/>
      <c r="AL32" s="624" t="s">
        <v>260</v>
      </c>
      <c r="AM32" s="625"/>
      <c r="AN32" s="625"/>
      <c r="AO32" s="661"/>
      <c r="AP32" s="662"/>
      <c r="AQ32" s="663"/>
      <c r="AR32" s="663"/>
      <c r="AS32" s="663"/>
      <c r="AT32" s="696"/>
      <c r="AU32" s="214" t="s">
        <v>319</v>
      </c>
      <c r="AX32" s="618" t="s">
        <v>320</v>
      </c>
      <c r="AY32" s="619"/>
      <c r="AZ32" s="619"/>
      <c r="BA32" s="619"/>
      <c r="BB32" s="619"/>
      <c r="BC32" s="619"/>
      <c r="BD32" s="619"/>
      <c r="BE32" s="619"/>
      <c r="BF32" s="620"/>
      <c r="BG32" s="687">
        <v>98.8</v>
      </c>
      <c r="BH32" s="634"/>
      <c r="BI32" s="634"/>
      <c r="BJ32" s="634"/>
      <c r="BK32" s="634"/>
      <c r="BL32" s="634"/>
      <c r="BM32" s="625">
        <v>97.3</v>
      </c>
      <c r="BN32" s="634"/>
      <c r="BO32" s="634"/>
      <c r="BP32" s="634"/>
      <c r="BQ32" s="657"/>
      <c r="BR32" s="687">
        <v>99.1</v>
      </c>
      <c r="BS32" s="634"/>
      <c r="BT32" s="634"/>
      <c r="BU32" s="634"/>
      <c r="BV32" s="634"/>
      <c r="BW32" s="634"/>
      <c r="BX32" s="625">
        <v>97.6</v>
      </c>
      <c r="BY32" s="634"/>
      <c r="BZ32" s="634"/>
      <c r="CA32" s="634"/>
      <c r="CB32" s="657"/>
      <c r="CD32" s="644"/>
      <c r="CE32" s="645"/>
      <c r="CF32" s="618" t="s">
        <v>321</v>
      </c>
      <c r="CG32" s="619"/>
      <c r="CH32" s="619"/>
      <c r="CI32" s="619"/>
      <c r="CJ32" s="619"/>
      <c r="CK32" s="619"/>
      <c r="CL32" s="619"/>
      <c r="CM32" s="619"/>
      <c r="CN32" s="619"/>
      <c r="CO32" s="619"/>
      <c r="CP32" s="619"/>
      <c r="CQ32" s="620"/>
      <c r="CR32" s="621" t="s">
        <v>139</v>
      </c>
      <c r="CS32" s="622"/>
      <c r="CT32" s="622"/>
      <c r="CU32" s="622"/>
      <c r="CV32" s="622"/>
      <c r="CW32" s="622"/>
      <c r="CX32" s="622"/>
      <c r="CY32" s="623"/>
      <c r="CZ32" s="624" t="s">
        <v>237</v>
      </c>
      <c r="DA32" s="636"/>
      <c r="DB32" s="636"/>
      <c r="DC32" s="637"/>
      <c r="DD32" s="627" t="s">
        <v>140</v>
      </c>
      <c r="DE32" s="622"/>
      <c r="DF32" s="622"/>
      <c r="DG32" s="622"/>
      <c r="DH32" s="622"/>
      <c r="DI32" s="622"/>
      <c r="DJ32" s="622"/>
      <c r="DK32" s="623"/>
      <c r="DL32" s="627" t="s">
        <v>140</v>
      </c>
      <c r="DM32" s="622"/>
      <c r="DN32" s="622"/>
      <c r="DO32" s="622"/>
      <c r="DP32" s="622"/>
      <c r="DQ32" s="622"/>
      <c r="DR32" s="622"/>
      <c r="DS32" s="622"/>
      <c r="DT32" s="622"/>
      <c r="DU32" s="622"/>
      <c r="DV32" s="623"/>
      <c r="DW32" s="624" t="s">
        <v>140</v>
      </c>
      <c r="DX32" s="636"/>
      <c r="DY32" s="636"/>
      <c r="DZ32" s="636"/>
      <c r="EA32" s="636"/>
      <c r="EB32" s="636"/>
      <c r="EC32" s="648"/>
    </row>
    <row r="33" spans="2:133" ht="11.25" customHeight="1">
      <c r="B33" s="618" t="s">
        <v>322</v>
      </c>
      <c r="C33" s="619"/>
      <c r="D33" s="619"/>
      <c r="E33" s="619"/>
      <c r="F33" s="619"/>
      <c r="G33" s="619"/>
      <c r="H33" s="619"/>
      <c r="I33" s="619"/>
      <c r="J33" s="619"/>
      <c r="K33" s="619"/>
      <c r="L33" s="619"/>
      <c r="M33" s="619"/>
      <c r="N33" s="619"/>
      <c r="O33" s="619"/>
      <c r="P33" s="619"/>
      <c r="Q33" s="620"/>
      <c r="R33" s="621">
        <v>162020</v>
      </c>
      <c r="S33" s="622"/>
      <c r="T33" s="622"/>
      <c r="U33" s="622"/>
      <c r="V33" s="622"/>
      <c r="W33" s="622"/>
      <c r="X33" s="622"/>
      <c r="Y33" s="623"/>
      <c r="Z33" s="659">
        <v>0.9</v>
      </c>
      <c r="AA33" s="659"/>
      <c r="AB33" s="659"/>
      <c r="AC33" s="659"/>
      <c r="AD33" s="660">
        <v>6646</v>
      </c>
      <c r="AE33" s="660"/>
      <c r="AF33" s="660"/>
      <c r="AG33" s="660"/>
      <c r="AH33" s="660"/>
      <c r="AI33" s="660"/>
      <c r="AJ33" s="660"/>
      <c r="AK33" s="660"/>
      <c r="AL33" s="624">
        <v>0.1</v>
      </c>
      <c r="AM33" s="625"/>
      <c r="AN33" s="625"/>
      <c r="AO33" s="661"/>
      <c r="AP33" s="664"/>
      <c r="AQ33" s="665"/>
      <c r="AR33" s="665"/>
      <c r="AS33" s="665"/>
      <c r="AT33" s="697"/>
      <c r="AU33" s="219"/>
      <c r="AV33" s="219"/>
      <c r="AW33" s="219"/>
      <c r="AX33" s="602" t="s">
        <v>323</v>
      </c>
      <c r="AY33" s="603"/>
      <c r="AZ33" s="603"/>
      <c r="BA33" s="603"/>
      <c r="BB33" s="603"/>
      <c r="BC33" s="603"/>
      <c r="BD33" s="603"/>
      <c r="BE33" s="603"/>
      <c r="BF33" s="604"/>
      <c r="BG33" s="682">
        <v>99.1</v>
      </c>
      <c r="BH33" s="606"/>
      <c r="BI33" s="606"/>
      <c r="BJ33" s="606"/>
      <c r="BK33" s="606"/>
      <c r="BL33" s="606"/>
      <c r="BM33" s="652">
        <v>96.8</v>
      </c>
      <c r="BN33" s="606"/>
      <c r="BO33" s="606"/>
      <c r="BP33" s="606"/>
      <c r="BQ33" s="669"/>
      <c r="BR33" s="682">
        <v>98.8</v>
      </c>
      <c r="BS33" s="606"/>
      <c r="BT33" s="606"/>
      <c r="BU33" s="606"/>
      <c r="BV33" s="606"/>
      <c r="BW33" s="606"/>
      <c r="BX33" s="652">
        <v>95.9</v>
      </c>
      <c r="BY33" s="606"/>
      <c r="BZ33" s="606"/>
      <c r="CA33" s="606"/>
      <c r="CB33" s="669"/>
      <c r="CD33" s="618" t="s">
        <v>324</v>
      </c>
      <c r="CE33" s="619"/>
      <c r="CF33" s="619"/>
      <c r="CG33" s="619"/>
      <c r="CH33" s="619"/>
      <c r="CI33" s="619"/>
      <c r="CJ33" s="619"/>
      <c r="CK33" s="619"/>
      <c r="CL33" s="619"/>
      <c r="CM33" s="619"/>
      <c r="CN33" s="619"/>
      <c r="CO33" s="619"/>
      <c r="CP33" s="619"/>
      <c r="CQ33" s="620"/>
      <c r="CR33" s="621">
        <v>8425921</v>
      </c>
      <c r="CS33" s="634"/>
      <c r="CT33" s="634"/>
      <c r="CU33" s="634"/>
      <c r="CV33" s="634"/>
      <c r="CW33" s="634"/>
      <c r="CX33" s="634"/>
      <c r="CY33" s="635"/>
      <c r="CZ33" s="624">
        <v>48</v>
      </c>
      <c r="DA33" s="636"/>
      <c r="DB33" s="636"/>
      <c r="DC33" s="637"/>
      <c r="DD33" s="627">
        <v>6310374</v>
      </c>
      <c r="DE33" s="634"/>
      <c r="DF33" s="634"/>
      <c r="DG33" s="634"/>
      <c r="DH33" s="634"/>
      <c r="DI33" s="634"/>
      <c r="DJ33" s="634"/>
      <c r="DK33" s="635"/>
      <c r="DL33" s="627">
        <v>3543746</v>
      </c>
      <c r="DM33" s="634"/>
      <c r="DN33" s="634"/>
      <c r="DO33" s="634"/>
      <c r="DP33" s="634"/>
      <c r="DQ33" s="634"/>
      <c r="DR33" s="634"/>
      <c r="DS33" s="634"/>
      <c r="DT33" s="634"/>
      <c r="DU33" s="634"/>
      <c r="DV33" s="635"/>
      <c r="DW33" s="624">
        <v>38.700000000000003</v>
      </c>
      <c r="DX33" s="636"/>
      <c r="DY33" s="636"/>
      <c r="DZ33" s="636"/>
      <c r="EA33" s="636"/>
      <c r="EB33" s="636"/>
      <c r="EC33" s="648"/>
    </row>
    <row r="34" spans="2:133" ht="11.25" customHeight="1">
      <c r="B34" s="618" t="s">
        <v>325</v>
      </c>
      <c r="C34" s="619"/>
      <c r="D34" s="619"/>
      <c r="E34" s="619"/>
      <c r="F34" s="619"/>
      <c r="G34" s="619"/>
      <c r="H34" s="619"/>
      <c r="I34" s="619"/>
      <c r="J34" s="619"/>
      <c r="K34" s="619"/>
      <c r="L34" s="619"/>
      <c r="M34" s="619"/>
      <c r="N34" s="619"/>
      <c r="O34" s="619"/>
      <c r="P34" s="619"/>
      <c r="Q34" s="620"/>
      <c r="R34" s="621">
        <v>448710</v>
      </c>
      <c r="S34" s="622"/>
      <c r="T34" s="622"/>
      <c r="U34" s="622"/>
      <c r="V34" s="622"/>
      <c r="W34" s="622"/>
      <c r="X34" s="622"/>
      <c r="Y34" s="623"/>
      <c r="Z34" s="659">
        <v>2.4</v>
      </c>
      <c r="AA34" s="659"/>
      <c r="AB34" s="659"/>
      <c r="AC34" s="659"/>
      <c r="AD34" s="660" t="s">
        <v>237</v>
      </c>
      <c r="AE34" s="660"/>
      <c r="AF34" s="660"/>
      <c r="AG34" s="660"/>
      <c r="AH34" s="660"/>
      <c r="AI34" s="660"/>
      <c r="AJ34" s="660"/>
      <c r="AK34" s="660"/>
      <c r="AL34" s="624" t="s">
        <v>237</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326</v>
      </c>
      <c r="CE34" s="619"/>
      <c r="CF34" s="619"/>
      <c r="CG34" s="619"/>
      <c r="CH34" s="619"/>
      <c r="CI34" s="619"/>
      <c r="CJ34" s="619"/>
      <c r="CK34" s="619"/>
      <c r="CL34" s="619"/>
      <c r="CM34" s="619"/>
      <c r="CN34" s="619"/>
      <c r="CO34" s="619"/>
      <c r="CP34" s="619"/>
      <c r="CQ34" s="620"/>
      <c r="CR34" s="621">
        <v>2314891</v>
      </c>
      <c r="CS34" s="622"/>
      <c r="CT34" s="622"/>
      <c r="CU34" s="622"/>
      <c r="CV34" s="622"/>
      <c r="CW34" s="622"/>
      <c r="CX34" s="622"/>
      <c r="CY34" s="623"/>
      <c r="CZ34" s="624">
        <v>13.2</v>
      </c>
      <c r="DA34" s="636"/>
      <c r="DB34" s="636"/>
      <c r="DC34" s="637"/>
      <c r="DD34" s="627">
        <v>1395143</v>
      </c>
      <c r="DE34" s="622"/>
      <c r="DF34" s="622"/>
      <c r="DG34" s="622"/>
      <c r="DH34" s="622"/>
      <c r="DI34" s="622"/>
      <c r="DJ34" s="622"/>
      <c r="DK34" s="623"/>
      <c r="DL34" s="627">
        <v>1174636</v>
      </c>
      <c r="DM34" s="622"/>
      <c r="DN34" s="622"/>
      <c r="DO34" s="622"/>
      <c r="DP34" s="622"/>
      <c r="DQ34" s="622"/>
      <c r="DR34" s="622"/>
      <c r="DS34" s="622"/>
      <c r="DT34" s="622"/>
      <c r="DU34" s="622"/>
      <c r="DV34" s="623"/>
      <c r="DW34" s="624">
        <v>12.8</v>
      </c>
      <c r="DX34" s="636"/>
      <c r="DY34" s="636"/>
      <c r="DZ34" s="636"/>
      <c r="EA34" s="636"/>
      <c r="EB34" s="636"/>
      <c r="EC34" s="648"/>
    </row>
    <row r="35" spans="2:133" ht="11.25" customHeight="1">
      <c r="B35" s="618" t="s">
        <v>327</v>
      </c>
      <c r="C35" s="619"/>
      <c r="D35" s="619"/>
      <c r="E35" s="619"/>
      <c r="F35" s="619"/>
      <c r="G35" s="619"/>
      <c r="H35" s="619"/>
      <c r="I35" s="619"/>
      <c r="J35" s="619"/>
      <c r="K35" s="619"/>
      <c r="L35" s="619"/>
      <c r="M35" s="619"/>
      <c r="N35" s="619"/>
      <c r="O35" s="619"/>
      <c r="P35" s="619"/>
      <c r="Q35" s="620"/>
      <c r="R35" s="621">
        <v>1038027</v>
      </c>
      <c r="S35" s="622"/>
      <c r="T35" s="622"/>
      <c r="U35" s="622"/>
      <c r="V35" s="622"/>
      <c r="W35" s="622"/>
      <c r="X35" s="622"/>
      <c r="Y35" s="623"/>
      <c r="Z35" s="659">
        <v>5.7</v>
      </c>
      <c r="AA35" s="659"/>
      <c r="AB35" s="659"/>
      <c r="AC35" s="659"/>
      <c r="AD35" s="660" t="s">
        <v>140</v>
      </c>
      <c r="AE35" s="660"/>
      <c r="AF35" s="660"/>
      <c r="AG35" s="660"/>
      <c r="AH35" s="660"/>
      <c r="AI35" s="660"/>
      <c r="AJ35" s="660"/>
      <c r="AK35" s="660"/>
      <c r="AL35" s="624" t="s">
        <v>237</v>
      </c>
      <c r="AM35" s="625"/>
      <c r="AN35" s="625"/>
      <c r="AO35" s="661"/>
      <c r="AP35" s="222"/>
      <c r="AQ35" s="673" t="s">
        <v>328</v>
      </c>
      <c r="AR35" s="674"/>
      <c r="AS35" s="674"/>
      <c r="AT35" s="674"/>
      <c r="AU35" s="674"/>
      <c r="AV35" s="674"/>
      <c r="AW35" s="674"/>
      <c r="AX35" s="674"/>
      <c r="AY35" s="674"/>
      <c r="AZ35" s="674"/>
      <c r="BA35" s="674"/>
      <c r="BB35" s="674"/>
      <c r="BC35" s="674"/>
      <c r="BD35" s="674"/>
      <c r="BE35" s="674"/>
      <c r="BF35" s="675"/>
      <c r="BG35" s="673" t="s">
        <v>329</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330</v>
      </c>
      <c r="CE35" s="619"/>
      <c r="CF35" s="619"/>
      <c r="CG35" s="619"/>
      <c r="CH35" s="619"/>
      <c r="CI35" s="619"/>
      <c r="CJ35" s="619"/>
      <c r="CK35" s="619"/>
      <c r="CL35" s="619"/>
      <c r="CM35" s="619"/>
      <c r="CN35" s="619"/>
      <c r="CO35" s="619"/>
      <c r="CP35" s="619"/>
      <c r="CQ35" s="620"/>
      <c r="CR35" s="621">
        <v>60036</v>
      </c>
      <c r="CS35" s="634"/>
      <c r="CT35" s="634"/>
      <c r="CU35" s="634"/>
      <c r="CV35" s="634"/>
      <c r="CW35" s="634"/>
      <c r="CX35" s="634"/>
      <c r="CY35" s="635"/>
      <c r="CZ35" s="624">
        <v>0.3</v>
      </c>
      <c r="DA35" s="636"/>
      <c r="DB35" s="636"/>
      <c r="DC35" s="637"/>
      <c r="DD35" s="627">
        <v>29085</v>
      </c>
      <c r="DE35" s="634"/>
      <c r="DF35" s="634"/>
      <c r="DG35" s="634"/>
      <c r="DH35" s="634"/>
      <c r="DI35" s="634"/>
      <c r="DJ35" s="634"/>
      <c r="DK35" s="635"/>
      <c r="DL35" s="627">
        <v>29085</v>
      </c>
      <c r="DM35" s="634"/>
      <c r="DN35" s="634"/>
      <c r="DO35" s="634"/>
      <c r="DP35" s="634"/>
      <c r="DQ35" s="634"/>
      <c r="DR35" s="634"/>
      <c r="DS35" s="634"/>
      <c r="DT35" s="634"/>
      <c r="DU35" s="634"/>
      <c r="DV35" s="635"/>
      <c r="DW35" s="624">
        <v>0.3</v>
      </c>
      <c r="DX35" s="636"/>
      <c r="DY35" s="636"/>
      <c r="DZ35" s="636"/>
      <c r="EA35" s="636"/>
      <c r="EB35" s="636"/>
      <c r="EC35" s="648"/>
    </row>
    <row r="36" spans="2:133" ht="11.25" customHeight="1">
      <c r="B36" s="618" t="s">
        <v>331</v>
      </c>
      <c r="C36" s="619"/>
      <c r="D36" s="619"/>
      <c r="E36" s="619"/>
      <c r="F36" s="619"/>
      <c r="G36" s="619"/>
      <c r="H36" s="619"/>
      <c r="I36" s="619"/>
      <c r="J36" s="619"/>
      <c r="K36" s="619"/>
      <c r="L36" s="619"/>
      <c r="M36" s="619"/>
      <c r="N36" s="619"/>
      <c r="O36" s="619"/>
      <c r="P36" s="619"/>
      <c r="Q36" s="620"/>
      <c r="R36" s="621">
        <v>1027542</v>
      </c>
      <c r="S36" s="622"/>
      <c r="T36" s="622"/>
      <c r="U36" s="622"/>
      <c r="V36" s="622"/>
      <c r="W36" s="622"/>
      <c r="X36" s="622"/>
      <c r="Y36" s="623"/>
      <c r="Z36" s="659">
        <v>5.6</v>
      </c>
      <c r="AA36" s="659"/>
      <c r="AB36" s="659"/>
      <c r="AC36" s="659"/>
      <c r="AD36" s="660" t="s">
        <v>140</v>
      </c>
      <c r="AE36" s="660"/>
      <c r="AF36" s="660"/>
      <c r="AG36" s="660"/>
      <c r="AH36" s="660"/>
      <c r="AI36" s="660"/>
      <c r="AJ36" s="660"/>
      <c r="AK36" s="660"/>
      <c r="AL36" s="624" t="s">
        <v>140</v>
      </c>
      <c r="AM36" s="625"/>
      <c r="AN36" s="625"/>
      <c r="AO36" s="661"/>
      <c r="AP36" s="222"/>
      <c r="AQ36" s="670" t="s">
        <v>332</v>
      </c>
      <c r="AR36" s="671"/>
      <c r="AS36" s="671"/>
      <c r="AT36" s="671"/>
      <c r="AU36" s="671"/>
      <c r="AV36" s="671"/>
      <c r="AW36" s="671"/>
      <c r="AX36" s="671"/>
      <c r="AY36" s="672"/>
      <c r="AZ36" s="676">
        <v>2305100</v>
      </c>
      <c r="BA36" s="677"/>
      <c r="BB36" s="677"/>
      <c r="BC36" s="677"/>
      <c r="BD36" s="677"/>
      <c r="BE36" s="677"/>
      <c r="BF36" s="678"/>
      <c r="BG36" s="679" t="s">
        <v>333</v>
      </c>
      <c r="BH36" s="680"/>
      <c r="BI36" s="680"/>
      <c r="BJ36" s="680"/>
      <c r="BK36" s="680"/>
      <c r="BL36" s="680"/>
      <c r="BM36" s="680"/>
      <c r="BN36" s="680"/>
      <c r="BO36" s="680"/>
      <c r="BP36" s="680"/>
      <c r="BQ36" s="680"/>
      <c r="BR36" s="680"/>
      <c r="BS36" s="680"/>
      <c r="BT36" s="680"/>
      <c r="BU36" s="681"/>
      <c r="BV36" s="676">
        <v>131391</v>
      </c>
      <c r="BW36" s="677"/>
      <c r="BX36" s="677"/>
      <c r="BY36" s="677"/>
      <c r="BZ36" s="677"/>
      <c r="CA36" s="677"/>
      <c r="CB36" s="678"/>
      <c r="CD36" s="618" t="s">
        <v>334</v>
      </c>
      <c r="CE36" s="619"/>
      <c r="CF36" s="619"/>
      <c r="CG36" s="619"/>
      <c r="CH36" s="619"/>
      <c r="CI36" s="619"/>
      <c r="CJ36" s="619"/>
      <c r="CK36" s="619"/>
      <c r="CL36" s="619"/>
      <c r="CM36" s="619"/>
      <c r="CN36" s="619"/>
      <c r="CO36" s="619"/>
      <c r="CP36" s="619"/>
      <c r="CQ36" s="620"/>
      <c r="CR36" s="621">
        <v>2941540</v>
      </c>
      <c r="CS36" s="622"/>
      <c r="CT36" s="622"/>
      <c r="CU36" s="622"/>
      <c r="CV36" s="622"/>
      <c r="CW36" s="622"/>
      <c r="CX36" s="622"/>
      <c r="CY36" s="623"/>
      <c r="CZ36" s="624">
        <v>16.8</v>
      </c>
      <c r="DA36" s="636"/>
      <c r="DB36" s="636"/>
      <c r="DC36" s="637"/>
      <c r="DD36" s="627">
        <v>2144688</v>
      </c>
      <c r="DE36" s="622"/>
      <c r="DF36" s="622"/>
      <c r="DG36" s="622"/>
      <c r="DH36" s="622"/>
      <c r="DI36" s="622"/>
      <c r="DJ36" s="622"/>
      <c r="DK36" s="623"/>
      <c r="DL36" s="627">
        <v>1288132</v>
      </c>
      <c r="DM36" s="622"/>
      <c r="DN36" s="622"/>
      <c r="DO36" s="622"/>
      <c r="DP36" s="622"/>
      <c r="DQ36" s="622"/>
      <c r="DR36" s="622"/>
      <c r="DS36" s="622"/>
      <c r="DT36" s="622"/>
      <c r="DU36" s="622"/>
      <c r="DV36" s="623"/>
      <c r="DW36" s="624">
        <v>14.1</v>
      </c>
      <c r="DX36" s="636"/>
      <c r="DY36" s="636"/>
      <c r="DZ36" s="636"/>
      <c r="EA36" s="636"/>
      <c r="EB36" s="636"/>
      <c r="EC36" s="648"/>
    </row>
    <row r="37" spans="2:133" ht="11.25" customHeight="1">
      <c r="B37" s="618" t="s">
        <v>335</v>
      </c>
      <c r="C37" s="619"/>
      <c r="D37" s="619"/>
      <c r="E37" s="619"/>
      <c r="F37" s="619"/>
      <c r="G37" s="619"/>
      <c r="H37" s="619"/>
      <c r="I37" s="619"/>
      <c r="J37" s="619"/>
      <c r="K37" s="619"/>
      <c r="L37" s="619"/>
      <c r="M37" s="619"/>
      <c r="N37" s="619"/>
      <c r="O37" s="619"/>
      <c r="P37" s="619"/>
      <c r="Q37" s="620"/>
      <c r="R37" s="621">
        <v>411576</v>
      </c>
      <c r="S37" s="622"/>
      <c r="T37" s="622"/>
      <c r="U37" s="622"/>
      <c r="V37" s="622"/>
      <c r="W37" s="622"/>
      <c r="X37" s="622"/>
      <c r="Y37" s="623"/>
      <c r="Z37" s="659">
        <v>2.2000000000000002</v>
      </c>
      <c r="AA37" s="659"/>
      <c r="AB37" s="659"/>
      <c r="AC37" s="659"/>
      <c r="AD37" s="660">
        <v>1155</v>
      </c>
      <c r="AE37" s="660"/>
      <c r="AF37" s="660"/>
      <c r="AG37" s="660"/>
      <c r="AH37" s="660"/>
      <c r="AI37" s="660"/>
      <c r="AJ37" s="660"/>
      <c r="AK37" s="660"/>
      <c r="AL37" s="624">
        <v>0</v>
      </c>
      <c r="AM37" s="625"/>
      <c r="AN37" s="625"/>
      <c r="AO37" s="661"/>
      <c r="AQ37" s="654" t="s">
        <v>336</v>
      </c>
      <c r="AR37" s="655"/>
      <c r="AS37" s="655"/>
      <c r="AT37" s="655"/>
      <c r="AU37" s="655"/>
      <c r="AV37" s="655"/>
      <c r="AW37" s="655"/>
      <c r="AX37" s="655"/>
      <c r="AY37" s="656"/>
      <c r="AZ37" s="621">
        <v>882311</v>
      </c>
      <c r="BA37" s="622"/>
      <c r="BB37" s="622"/>
      <c r="BC37" s="622"/>
      <c r="BD37" s="634"/>
      <c r="BE37" s="634"/>
      <c r="BF37" s="657"/>
      <c r="BG37" s="618" t="s">
        <v>337</v>
      </c>
      <c r="BH37" s="619"/>
      <c r="BI37" s="619"/>
      <c r="BJ37" s="619"/>
      <c r="BK37" s="619"/>
      <c r="BL37" s="619"/>
      <c r="BM37" s="619"/>
      <c r="BN37" s="619"/>
      <c r="BO37" s="619"/>
      <c r="BP37" s="619"/>
      <c r="BQ37" s="619"/>
      <c r="BR37" s="619"/>
      <c r="BS37" s="619"/>
      <c r="BT37" s="619"/>
      <c r="BU37" s="620"/>
      <c r="BV37" s="621">
        <v>85090</v>
      </c>
      <c r="BW37" s="622"/>
      <c r="BX37" s="622"/>
      <c r="BY37" s="622"/>
      <c r="BZ37" s="622"/>
      <c r="CA37" s="622"/>
      <c r="CB37" s="658"/>
      <c r="CD37" s="618" t="s">
        <v>338</v>
      </c>
      <c r="CE37" s="619"/>
      <c r="CF37" s="619"/>
      <c r="CG37" s="619"/>
      <c r="CH37" s="619"/>
      <c r="CI37" s="619"/>
      <c r="CJ37" s="619"/>
      <c r="CK37" s="619"/>
      <c r="CL37" s="619"/>
      <c r="CM37" s="619"/>
      <c r="CN37" s="619"/>
      <c r="CO37" s="619"/>
      <c r="CP37" s="619"/>
      <c r="CQ37" s="620"/>
      <c r="CR37" s="621">
        <v>869310</v>
      </c>
      <c r="CS37" s="634"/>
      <c r="CT37" s="634"/>
      <c r="CU37" s="634"/>
      <c r="CV37" s="634"/>
      <c r="CW37" s="634"/>
      <c r="CX37" s="634"/>
      <c r="CY37" s="635"/>
      <c r="CZ37" s="624">
        <v>5</v>
      </c>
      <c r="DA37" s="636"/>
      <c r="DB37" s="636"/>
      <c r="DC37" s="637"/>
      <c r="DD37" s="627">
        <v>852224</v>
      </c>
      <c r="DE37" s="634"/>
      <c r="DF37" s="634"/>
      <c r="DG37" s="634"/>
      <c r="DH37" s="634"/>
      <c r="DI37" s="634"/>
      <c r="DJ37" s="634"/>
      <c r="DK37" s="635"/>
      <c r="DL37" s="627">
        <v>852224</v>
      </c>
      <c r="DM37" s="634"/>
      <c r="DN37" s="634"/>
      <c r="DO37" s="634"/>
      <c r="DP37" s="634"/>
      <c r="DQ37" s="634"/>
      <c r="DR37" s="634"/>
      <c r="DS37" s="634"/>
      <c r="DT37" s="634"/>
      <c r="DU37" s="634"/>
      <c r="DV37" s="635"/>
      <c r="DW37" s="624">
        <v>9.3000000000000007</v>
      </c>
      <c r="DX37" s="636"/>
      <c r="DY37" s="636"/>
      <c r="DZ37" s="636"/>
      <c r="EA37" s="636"/>
      <c r="EB37" s="636"/>
      <c r="EC37" s="648"/>
    </row>
    <row r="38" spans="2:133" ht="11.25" customHeight="1">
      <c r="B38" s="618" t="s">
        <v>339</v>
      </c>
      <c r="C38" s="619"/>
      <c r="D38" s="619"/>
      <c r="E38" s="619"/>
      <c r="F38" s="619"/>
      <c r="G38" s="619"/>
      <c r="H38" s="619"/>
      <c r="I38" s="619"/>
      <c r="J38" s="619"/>
      <c r="K38" s="619"/>
      <c r="L38" s="619"/>
      <c r="M38" s="619"/>
      <c r="N38" s="619"/>
      <c r="O38" s="619"/>
      <c r="P38" s="619"/>
      <c r="Q38" s="620"/>
      <c r="R38" s="621">
        <v>695692</v>
      </c>
      <c r="S38" s="622"/>
      <c r="T38" s="622"/>
      <c r="U38" s="622"/>
      <c r="V38" s="622"/>
      <c r="W38" s="622"/>
      <c r="X38" s="622"/>
      <c r="Y38" s="623"/>
      <c r="Z38" s="659">
        <v>3.8</v>
      </c>
      <c r="AA38" s="659"/>
      <c r="AB38" s="659"/>
      <c r="AC38" s="659"/>
      <c r="AD38" s="660" t="s">
        <v>140</v>
      </c>
      <c r="AE38" s="660"/>
      <c r="AF38" s="660"/>
      <c r="AG38" s="660"/>
      <c r="AH38" s="660"/>
      <c r="AI38" s="660"/>
      <c r="AJ38" s="660"/>
      <c r="AK38" s="660"/>
      <c r="AL38" s="624" t="s">
        <v>139</v>
      </c>
      <c r="AM38" s="625"/>
      <c r="AN38" s="625"/>
      <c r="AO38" s="661"/>
      <c r="AQ38" s="654" t="s">
        <v>340</v>
      </c>
      <c r="AR38" s="655"/>
      <c r="AS38" s="655"/>
      <c r="AT38" s="655"/>
      <c r="AU38" s="655"/>
      <c r="AV38" s="655"/>
      <c r="AW38" s="655"/>
      <c r="AX38" s="655"/>
      <c r="AY38" s="656"/>
      <c r="AZ38" s="621">
        <v>56680</v>
      </c>
      <c r="BA38" s="622"/>
      <c r="BB38" s="622"/>
      <c r="BC38" s="622"/>
      <c r="BD38" s="634"/>
      <c r="BE38" s="634"/>
      <c r="BF38" s="657"/>
      <c r="BG38" s="618" t="s">
        <v>341</v>
      </c>
      <c r="BH38" s="619"/>
      <c r="BI38" s="619"/>
      <c r="BJ38" s="619"/>
      <c r="BK38" s="619"/>
      <c r="BL38" s="619"/>
      <c r="BM38" s="619"/>
      <c r="BN38" s="619"/>
      <c r="BO38" s="619"/>
      <c r="BP38" s="619"/>
      <c r="BQ38" s="619"/>
      <c r="BR38" s="619"/>
      <c r="BS38" s="619"/>
      <c r="BT38" s="619"/>
      <c r="BU38" s="620"/>
      <c r="BV38" s="621">
        <v>3972</v>
      </c>
      <c r="BW38" s="622"/>
      <c r="BX38" s="622"/>
      <c r="BY38" s="622"/>
      <c r="BZ38" s="622"/>
      <c r="CA38" s="622"/>
      <c r="CB38" s="658"/>
      <c r="CD38" s="618" t="s">
        <v>342</v>
      </c>
      <c r="CE38" s="619"/>
      <c r="CF38" s="619"/>
      <c r="CG38" s="619"/>
      <c r="CH38" s="619"/>
      <c r="CI38" s="619"/>
      <c r="CJ38" s="619"/>
      <c r="CK38" s="619"/>
      <c r="CL38" s="619"/>
      <c r="CM38" s="619"/>
      <c r="CN38" s="619"/>
      <c r="CO38" s="619"/>
      <c r="CP38" s="619"/>
      <c r="CQ38" s="620"/>
      <c r="CR38" s="621">
        <v>1366109</v>
      </c>
      <c r="CS38" s="622"/>
      <c r="CT38" s="622"/>
      <c r="CU38" s="622"/>
      <c r="CV38" s="622"/>
      <c r="CW38" s="622"/>
      <c r="CX38" s="622"/>
      <c r="CY38" s="623"/>
      <c r="CZ38" s="624">
        <v>7.8</v>
      </c>
      <c r="DA38" s="636"/>
      <c r="DB38" s="636"/>
      <c r="DC38" s="637"/>
      <c r="DD38" s="627">
        <v>1120464</v>
      </c>
      <c r="DE38" s="622"/>
      <c r="DF38" s="622"/>
      <c r="DG38" s="622"/>
      <c r="DH38" s="622"/>
      <c r="DI38" s="622"/>
      <c r="DJ38" s="622"/>
      <c r="DK38" s="623"/>
      <c r="DL38" s="627">
        <v>1051893</v>
      </c>
      <c r="DM38" s="622"/>
      <c r="DN38" s="622"/>
      <c r="DO38" s="622"/>
      <c r="DP38" s="622"/>
      <c r="DQ38" s="622"/>
      <c r="DR38" s="622"/>
      <c r="DS38" s="622"/>
      <c r="DT38" s="622"/>
      <c r="DU38" s="622"/>
      <c r="DV38" s="623"/>
      <c r="DW38" s="624">
        <v>11.5</v>
      </c>
      <c r="DX38" s="636"/>
      <c r="DY38" s="636"/>
      <c r="DZ38" s="636"/>
      <c r="EA38" s="636"/>
      <c r="EB38" s="636"/>
      <c r="EC38" s="648"/>
    </row>
    <row r="39" spans="2:133" ht="11.25" customHeight="1">
      <c r="B39" s="618" t="s">
        <v>343</v>
      </c>
      <c r="C39" s="619"/>
      <c r="D39" s="619"/>
      <c r="E39" s="619"/>
      <c r="F39" s="619"/>
      <c r="G39" s="619"/>
      <c r="H39" s="619"/>
      <c r="I39" s="619"/>
      <c r="J39" s="619"/>
      <c r="K39" s="619"/>
      <c r="L39" s="619"/>
      <c r="M39" s="619"/>
      <c r="N39" s="619"/>
      <c r="O39" s="619"/>
      <c r="P39" s="619"/>
      <c r="Q39" s="620"/>
      <c r="R39" s="621" t="s">
        <v>140</v>
      </c>
      <c r="S39" s="622"/>
      <c r="T39" s="622"/>
      <c r="U39" s="622"/>
      <c r="V39" s="622"/>
      <c r="W39" s="622"/>
      <c r="X39" s="622"/>
      <c r="Y39" s="623"/>
      <c r="Z39" s="659" t="s">
        <v>140</v>
      </c>
      <c r="AA39" s="659"/>
      <c r="AB39" s="659"/>
      <c r="AC39" s="659"/>
      <c r="AD39" s="660" t="s">
        <v>237</v>
      </c>
      <c r="AE39" s="660"/>
      <c r="AF39" s="660"/>
      <c r="AG39" s="660"/>
      <c r="AH39" s="660"/>
      <c r="AI39" s="660"/>
      <c r="AJ39" s="660"/>
      <c r="AK39" s="660"/>
      <c r="AL39" s="624" t="s">
        <v>140</v>
      </c>
      <c r="AM39" s="625"/>
      <c r="AN39" s="625"/>
      <c r="AO39" s="661"/>
      <c r="AQ39" s="654" t="s">
        <v>344</v>
      </c>
      <c r="AR39" s="655"/>
      <c r="AS39" s="655"/>
      <c r="AT39" s="655"/>
      <c r="AU39" s="655"/>
      <c r="AV39" s="655"/>
      <c r="AW39" s="655"/>
      <c r="AX39" s="655"/>
      <c r="AY39" s="656"/>
      <c r="AZ39" s="621" t="s">
        <v>140</v>
      </c>
      <c r="BA39" s="622"/>
      <c r="BB39" s="622"/>
      <c r="BC39" s="622"/>
      <c r="BD39" s="634"/>
      <c r="BE39" s="634"/>
      <c r="BF39" s="657"/>
      <c r="BG39" s="618" t="s">
        <v>345</v>
      </c>
      <c r="BH39" s="619"/>
      <c r="BI39" s="619"/>
      <c r="BJ39" s="619"/>
      <c r="BK39" s="619"/>
      <c r="BL39" s="619"/>
      <c r="BM39" s="619"/>
      <c r="BN39" s="619"/>
      <c r="BO39" s="619"/>
      <c r="BP39" s="619"/>
      <c r="BQ39" s="619"/>
      <c r="BR39" s="619"/>
      <c r="BS39" s="619"/>
      <c r="BT39" s="619"/>
      <c r="BU39" s="620"/>
      <c r="BV39" s="621">
        <v>6652</v>
      </c>
      <c r="BW39" s="622"/>
      <c r="BX39" s="622"/>
      <c r="BY39" s="622"/>
      <c r="BZ39" s="622"/>
      <c r="CA39" s="622"/>
      <c r="CB39" s="658"/>
      <c r="CD39" s="618" t="s">
        <v>346</v>
      </c>
      <c r="CE39" s="619"/>
      <c r="CF39" s="619"/>
      <c r="CG39" s="619"/>
      <c r="CH39" s="619"/>
      <c r="CI39" s="619"/>
      <c r="CJ39" s="619"/>
      <c r="CK39" s="619"/>
      <c r="CL39" s="619"/>
      <c r="CM39" s="619"/>
      <c r="CN39" s="619"/>
      <c r="CO39" s="619"/>
      <c r="CP39" s="619"/>
      <c r="CQ39" s="620"/>
      <c r="CR39" s="621">
        <v>1513345</v>
      </c>
      <c r="CS39" s="634"/>
      <c r="CT39" s="634"/>
      <c r="CU39" s="634"/>
      <c r="CV39" s="634"/>
      <c r="CW39" s="634"/>
      <c r="CX39" s="634"/>
      <c r="CY39" s="635"/>
      <c r="CZ39" s="624">
        <v>8.6</v>
      </c>
      <c r="DA39" s="636"/>
      <c r="DB39" s="636"/>
      <c r="DC39" s="637"/>
      <c r="DD39" s="627">
        <v>1390994</v>
      </c>
      <c r="DE39" s="634"/>
      <c r="DF39" s="634"/>
      <c r="DG39" s="634"/>
      <c r="DH39" s="634"/>
      <c r="DI39" s="634"/>
      <c r="DJ39" s="634"/>
      <c r="DK39" s="635"/>
      <c r="DL39" s="627" t="s">
        <v>140</v>
      </c>
      <c r="DM39" s="634"/>
      <c r="DN39" s="634"/>
      <c r="DO39" s="634"/>
      <c r="DP39" s="634"/>
      <c r="DQ39" s="634"/>
      <c r="DR39" s="634"/>
      <c r="DS39" s="634"/>
      <c r="DT39" s="634"/>
      <c r="DU39" s="634"/>
      <c r="DV39" s="635"/>
      <c r="DW39" s="624" t="s">
        <v>140</v>
      </c>
      <c r="DX39" s="636"/>
      <c r="DY39" s="636"/>
      <c r="DZ39" s="636"/>
      <c r="EA39" s="636"/>
      <c r="EB39" s="636"/>
      <c r="EC39" s="648"/>
    </row>
    <row r="40" spans="2:133" ht="11.25" customHeight="1">
      <c r="B40" s="618" t="s">
        <v>347</v>
      </c>
      <c r="C40" s="619"/>
      <c r="D40" s="619"/>
      <c r="E40" s="619"/>
      <c r="F40" s="619"/>
      <c r="G40" s="619"/>
      <c r="H40" s="619"/>
      <c r="I40" s="619"/>
      <c r="J40" s="619"/>
      <c r="K40" s="619"/>
      <c r="L40" s="619"/>
      <c r="M40" s="619"/>
      <c r="N40" s="619"/>
      <c r="O40" s="619"/>
      <c r="P40" s="619"/>
      <c r="Q40" s="620"/>
      <c r="R40" s="621">
        <v>112816</v>
      </c>
      <c r="S40" s="622"/>
      <c r="T40" s="622"/>
      <c r="U40" s="622"/>
      <c r="V40" s="622"/>
      <c r="W40" s="622"/>
      <c r="X40" s="622"/>
      <c r="Y40" s="623"/>
      <c r="Z40" s="659">
        <v>0.6</v>
      </c>
      <c r="AA40" s="659"/>
      <c r="AB40" s="659"/>
      <c r="AC40" s="659"/>
      <c r="AD40" s="660" t="s">
        <v>139</v>
      </c>
      <c r="AE40" s="660"/>
      <c r="AF40" s="660"/>
      <c r="AG40" s="660"/>
      <c r="AH40" s="660"/>
      <c r="AI40" s="660"/>
      <c r="AJ40" s="660"/>
      <c r="AK40" s="660"/>
      <c r="AL40" s="624" t="s">
        <v>237</v>
      </c>
      <c r="AM40" s="625"/>
      <c r="AN40" s="625"/>
      <c r="AO40" s="661"/>
      <c r="AQ40" s="654" t="s">
        <v>348</v>
      </c>
      <c r="AR40" s="655"/>
      <c r="AS40" s="655"/>
      <c r="AT40" s="655"/>
      <c r="AU40" s="655"/>
      <c r="AV40" s="655"/>
      <c r="AW40" s="655"/>
      <c r="AX40" s="655"/>
      <c r="AY40" s="656"/>
      <c r="AZ40" s="621" t="s">
        <v>140</v>
      </c>
      <c r="BA40" s="622"/>
      <c r="BB40" s="622"/>
      <c r="BC40" s="622"/>
      <c r="BD40" s="634"/>
      <c r="BE40" s="634"/>
      <c r="BF40" s="657"/>
      <c r="BG40" s="662" t="s">
        <v>349</v>
      </c>
      <c r="BH40" s="663"/>
      <c r="BI40" s="663"/>
      <c r="BJ40" s="663"/>
      <c r="BK40" s="663"/>
      <c r="BL40" s="223"/>
      <c r="BM40" s="619" t="s">
        <v>350</v>
      </c>
      <c r="BN40" s="619"/>
      <c r="BO40" s="619"/>
      <c r="BP40" s="619"/>
      <c r="BQ40" s="619"/>
      <c r="BR40" s="619"/>
      <c r="BS40" s="619"/>
      <c r="BT40" s="619"/>
      <c r="BU40" s="620"/>
      <c r="BV40" s="621">
        <v>119</v>
      </c>
      <c r="BW40" s="622"/>
      <c r="BX40" s="622"/>
      <c r="BY40" s="622"/>
      <c r="BZ40" s="622"/>
      <c r="CA40" s="622"/>
      <c r="CB40" s="658"/>
      <c r="CD40" s="618" t="s">
        <v>351</v>
      </c>
      <c r="CE40" s="619"/>
      <c r="CF40" s="619"/>
      <c r="CG40" s="619"/>
      <c r="CH40" s="619"/>
      <c r="CI40" s="619"/>
      <c r="CJ40" s="619"/>
      <c r="CK40" s="619"/>
      <c r="CL40" s="619"/>
      <c r="CM40" s="619"/>
      <c r="CN40" s="619"/>
      <c r="CO40" s="619"/>
      <c r="CP40" s="619"/>
      <c r="CQ40" s="620"/>
      <c r="CR40" s="621">
        <v>230000</v>
      </c>
      <c r="CS40" s="622"/>
      <c r="CT40" s="622"/>
      <c r="CU40" s="622"/>
      <c r="CV40" s="622"/>
      <c r="CW40" s="622"/>
      <c r="CX40" s="622"/>
      <c r="CY40" s="623"/>
      <c r="CZ40" s="624">
        <v>1.3</v>
      </c>
      <c r="DA40" s="636"/>
      <c r="DB40" s="636"/>
      <c r="DC40" s="637"/>
      <c r="DD40" s="627">
        <v>230000</v>
      </c>
      <c r="DE40" s="622"/>
      <c r="DF40" s="622"/>
      <c r="DG40" s="622"/>
      <c r="DH40" s="622"/>
      <c r="DI40" s="622"/>
      <c r="DJ40" s="622"/>
      <c r="DK40" s="623"/>
      <c r="DL40" s="627" t="s">
        <v>140</v>
      </c>
      <c r="DM40" s="622"/>
      <c r="DN40" s="622"/>
      <c r="DO40" s="622"/>
      <c r="DP40" s="622"/>
      <c r="DQ40" s="622"/>
      <c r="DR40" s="622"/>
      <c r="DS40" s="622"/>
      <c r="DT40" s="622"/>
      <c r="DU40" s="622"/>
      <c r="DV40" s="623"/>
      <c r="DW40" s="624" t="s">
        <v>140</v>
      </c>
      <c r="DX40" s="636"/>
      <c r="DY40" s="636"/>
      <c r="DZ40" s="636"/>
      <c r="EA40" s="636"/>
      <c r="EB40" s="636"/>
      <c r="EC40" s="648"/>
    </row>
    <row r="41" spans="2:133" ht="11.25" customHeight="1">
      <c r="B41" s="602" t="s">
        <v>352</v>
      </c>
      <c r="C41" s="603"/>
      <c r="D41" s="603"/>
      <c r="E41" s="603"/>
      <c r="F41" s="603"/>
      <c r="G41" s="603"/>
      <c r="H41" s="603"/>
      <c r="I41" s="603"/>
      <c r="J41" s="603"/>
      <c r="K41" s="603"/>
      <c r="L41" s="603"/>
      <c r="M41" s="603"/>
      <c r="N41" s="603"/>
      <c r="O41" s="603"/>
      <c r="P41" s="603"/>
      <c r="Q41" s="604"/>
      <c r="R41" s="605">
        <v>18351157</v>
      </c>
      <c r="S41" s="646"/>
      <c r="T41" s="646"/>
      <c r="U41" s="646"/>
      <c r="V41" s="646"/>
      <c r="W41" s="646"/>
      <c r="X41" s="646"/>
      <c r="Y41" s="649"/>
      <c r="Z41" s="650">
        <v>100</v>
      </c>
      <c r="AA41" s="650"/>
      <c r="AB41" s="650"/>
      <c r="AC41" s="650"/>
      <c r="AD41" s="651">
        <v>9053411</v>
      </c>
      <c r="AE41" s="651"/>
      <c r="AF41" s="651"/>
      <c r="AG41" s="651"/>
      <c r="AH41" s="651"/>
      <c r="AI41" s="651"/>
      <c r="AJ41" s="651"/>
      <c r="AK41" s="651"/>
      <c r="AL41" s="608">
        <v>100</v>
      </c>
      <c r="AM41" s="652"/>
      <c r="AN41" s="652"/>
      <c r="AO41" s="653"/>
      <c r="AQ41" s="654" t="s">
        <v>353</v>
      </c>
      <c r="AR41" s="655"/>
      <c r="AS41" s="655"/>
      <c r="AT41" s="655"/>
      <c r="AU41" s="655"/>
      <c r="AV41" s="655"/>
      <c r="AW41" s="655"/>
      <c r="AX41" s="655"/>
      <c r="AY41" s="656"/>
      <c r="AZ41" s="621">
        <v>288385</v>
      </c>
      <c r="BA41" s="622"/>
      <c r="BB41" s="622"/>
      <c r="BC41" s="622"/>
      <c r="BD41" s="634"/>
      <c r="BE41" s="634"/>
      <c r="BF41" s="657"/>
      <c r="BG41" s="662"/>
      <c r="BH41" s="663"/>
      <c r="BI41" s="663"/>
      <c r="BJ41" s="663"/>
      <c r="BK41" s="663"/>
      <c r="BL41" s="223"/>
      <c r="BM41" s="619" t="s">
        <v>354</v>
      </c>
      <c r="BN41" s="619"/>
      <c r="BO41" s="619"/>
      <c r="BP41" s="619"/>
      <c r="BQ41" s="619"/>
      <c r="BR41" s="619"/>
      <c r="BS41" s="619"/>
      <c r="BT41" s="619"/>
      <c r="BU41" s="620"/>
      <c r="BV41" s="621" t="s">
        <v>140</v>
      </c>
      <c r="BW41" s="622"/>
      <c r="BX41" s="622"/>
      <c r="BY41" s="622"/>
      <c r="BZ41" s="622"/>
      <c r="CA41" s="622"/>
      <c r="CB41" s="658"/>
      <c r="CD41" s="618" t="s">
        <v>355</v>
      </c>
      <c r="CE41" s="619"/>
      <c r="CF41" s="619"/>
      <c r="CG41" s="619"/>
      <c r="CH41" s="619"/>
      <c r="CI41" s="619"/>
      <c r="CJ41" s="619"/>
      <c r="CK41" s="619"/>
      <c r="CL41" s="619"/>
      <c r="CM41" s="619"/>
      <c r="CN41" s="619"/>
      <c r="CO41" s="619"/>
      <c r="CP41" s="619"/>
      <c r="CQ41" s="620"/>
      <c r="CR41" s="621" t="s">
        <v>140</v>
      </c>
      <c r="CS41" s="634"/>
      <c r="CT41" s="634"/>
      <c r="CU41" s="634"/>
      <c r="CV41" s="634"/>
      <c r="CW41" s="634"/>
      <c r="CX41" s="634"/>
      <c r="CY41" s="635"/>
      <c r="CZ41" s="624" t="s">
        <v>140</v>
      </c>
      <c r="DA41" s="636"/>
      <c r="DB41" s="636"/>
      <c r="DC41" s="637"/>
      <c r="DD41" s="627" t="s">
        <v>237</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c r="AQ42" s="666" t="s">
        <v>356</v>
      </c>
      <c r="AR42" s="667"/>
      <c r="AS42" s="667"/>
      <c r="AT42" s="667"/>
      <c r="AU42" s="667"/>
      <c r="AV42" s="667"/>
      <c r="AW42" s="667"/>
      <c r="AX42" s="667"/>
      <c r="AY42" s="668"/>
      <c r="AZ42" s="605">
        <v>1077724</v>
      </c>
      <c r="BA42" s="646"/>
      <c r="BB42" s="646"/>
      <c r="BC42" s="646"/>
      <c r="BD42" s="606"/>
      <c r="BE42" s="606"/>
      <c r="BF42" s="669"/>
      <c r="BG42" s="664"/>
      <c r="BH42" s="665"/>
      <c r="BI42" s="665"/>
      <c r="BJ42" s="665"/>
      <c r="BK42" s="665"/>
      <c r="BL42" s="224"/>
      <c r="BM42" s="603" t="s">
        <v>357</v>
      </c>
      <c r="BN42" s="603"/>
      <c r="BO42" s="603"/>
      <c r="BP42" s="603"/>
      <c r="BQ42" s="603"/>
      <c r="BR42" s="603"/>
      <c r="BS42" s="603"/>
      <c r="BT42" s="603"/>
      <c r="BU42" s="604"/>
      <c r="BV42" s="605">
        <v>403</v>
      </c>
      <c r="BW42" s="646"/>
      <c r="BX42" s="646"/>
      <c r="BY42" s="646"/>
      <c r="BZ42" s="646"/>
      <c r="CA42" s="646"/>
      <c r="CB42" s="647"/>
      <c r="CD42" s="618" t="s">
        <v>358</v>
      </c>
      <c r="CE42" s="619"/>
      <c r="CF42" s="619"/>
      <c r="CG42" s="619"/>
      <c r="CH42" s="619"/>
      <c r="CI42" s="619"/>
      <c r="CJ42" s="619"/>
      <c r="CK42" s="619"/>
      <c r="CL42" s="619"/>
      <c r="CM42" s="619"/>
      <c r="CN42" s="619"/>
      <c r="CO42" s="619"/>
      <c r="CP42" s="619"/>
      <c r="CQ42" s="620"/>
      <c r="CR42" s="621">
        <v>1582525</v>
      </c>
      <c r="CS42" s="634"/>
      <c r="CT42" s="634"/>
      <c r="CU42" s="634"/>
      <c r="CV42" s="634"/>
      <c r="CW42" s="634"/>
      <c r="CX42" s="634"/>
      <c r="CY42" s="635"/>
      <c r="CZ42" s="624">
        <v>9</v>
      </c>
      <c r="DA42" s="636"/>
      <c r="DB42" s="636"/>
      <c r="DC42" s="637"/>
      <c r="DD42" s="627">
        <v>274676</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c r="B43" s="214" t="s">
        <v>359</v>
      </c>
      <c r="CD43" s="618" t="s">
        <v>360</v>
      </c>
      <c r="CE43" s="619"/>
      <c r="CF43" s="619"/>
      <c r="CG43" s="619"/>
      <c r="CH43" s="619"/>
      <c r="CI43" s="619"/>
      <c r="CJ43" s="619"/>
      <c r="CK43" s="619"/>
      <c r="CL43" s="619"/>
      <c r="CM43" s="619"/>
      <c r="CN43" s="619"/>
      <c r="CO43" s="619"/>
      <c r="CP43" s="619"/>
      <c r="CQ43" s="620"/>
      <c r="CR43" s="621">
        <v>28420</v>
      </c>
      <c r="CS43" s="634"/>
      <c r="CT43" s="634"/>
      <c r="CU43" s="634"/>
      <c r="CV43" s="634"/>
      <c r="CW43" s="634"/>
      <c r="CX43" s="634"/>
      <c r="CY43" s="635"/>
      <c r="CZ43" s="624">
        <v>0.2</v>
      </c>
      <c r="DA43" s="636"/>
      <c r="DB43" s="636"/>
      <c r="DC43" s="637"/>
      <c r="DD43" s="627">
        <v>28353</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c r="B44" s="638" t="s">
        <v>361</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308</v>
      </c>
      <c r="CE44" s="641"/>
      <c r="CF44" s="618" t="s">
        <v>362</v>
      </c>
      <c r="CG44" s="619"/>
      <c r="CH44" s="619"/>
      <c r="CI44" s="619"/>
      <c r="CJ44" s="619"/>
      <c r="CK44" s="619"/>
      <c r="CL44" s="619"/>
      <c r="CM44" s="619"/>
      <c r="CN44" s="619"/>
      <c r="CO44" s="619"/>
      <c r="CP44" s="619"/>
      <c r="CQ44" s="620"/>
      <c r="CR44" s="621">
        <v>1296393</v>
      </c>
      <c r="CS44" s="622"/>
      <c r="CT44" s="622"/>
      <c r="CU44" s="622"/>
      <c r="CV44" s="622"/>
      <c r="CW44" s="622"/>
      <c r="CX44" s="622"/>
      <c r="CY44" s="623"/>
      <c r="CZ44" s="624">
        <v>7.4</v>
      </c>
      <c r="DA44" s="625"/>
      <c r="DB44" s="625"/>
      <c r="DC44" s="626"/>
      <c r="DD44" s="627">
        <v>255258</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c r="B45" s="638" t="s">
        <v>363</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364</v>
      </c>
      <c r="CG45" s="619"/>
      <c r="CH45" s="619"/>
      <c r="CI45" s="619"/>
      <c r="CJ45" s="619"/>
      <c r="CK45" s="619"/>
      <c r="CL45" s="619"/>
      <c r="CM45" s="619"/>
      <c r="CN45" s="619"/>
      <c r="CO45" s="619"/>
      <c r="CP45" s="619"/>
      <c r="CQ45" s="620"/>
      <c r="CR45" s="621">
        <v>502283</v>
      </c>
      <c r="CS45" s="634"/>
      <c r="CT45" s="634"/>
      <c r="CU45" s="634"/>
      <c r="CV45" s="634"/>
      <c r="CW45" s="634"/>
      <c r="CX45" s="634"/>
      <c r="CY45" s="635"/>
      <c r="CZ45" s="624">
        <v>2.9</v>
      </c>
      <c r="DA45" s="636"/>
      <c r="DB45" s="636"/>
      <c r="DC45" s="637"/>
      <c r="DD45" s="627">
        <v>65098</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c r="B46" s="225"/>
      <c r="CD46" s="642"/>
      <c r="CE46" s="643"/>
      <c r="CF46" s="618" t="s">
        <v>365</v>
      </c>
      <c r="CG46" s="619"/>
      <c r="CH46" s="619"/>
      <c r="CI46" s="619"/>
      <c r="CJ46" s="619"/>
      <c r="CK46" s="619"/>
      <c r="CL46" s="619"/>
      <c r="CM46" s="619"/>
      <c r="CN46" s="619"/>
      <c r="CO46" s="619"/>
      <c r="CP46" s="619"/>
      <c r="CQ46" s="620"/>
      <c r="CR46" s="621">
        <v>692836</v>
      </c>
      <c r="CS46" s="622"/>
      <c r="CT46" s="622"/>
      <c r="CU46" s="622"/>
      <c r="CV46" s="622"/>
      <c r="CW46" s="622"/>
      <c r="CX46" s="622"/>
      <c r="CY46" s="623"/>
      <c r="CZ46" s="624">
        <v>4</v>
      </c>
      <c r="DA46" s="625"/>
      <c r="DB46" s="625"/>
      <c r="DC46" s="626"/>
      <c r="DD46" s="627">
        <v>157097</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c r="B47" s="225"/>
      <c r="CD47" s="642"/>
      <c r="CE47" s="643"/>
      <c r="CF47" s="618" t="s">
        <v>366</v>
      </c>
      <c r="CG47" s="619"/>
      <c r="CH47" s="619"/>
      <c r="CI47" s="619"/>
      <c r="CJ47" s="619"/>
      <c r="CK47" s="619"/>
      <c r="CL47" s="619"/>
      <c r="CM47" s="619"/>
      <c r="CN47" s="619"/>
      <c r="CO47" s="619"/>
      <c r="CP47" s="619"/>
      <c r="CQ47" s="620"/>
      <c r="CR47" s="621">
        <v>286132</v>
      </c>
      <c r="CS47" s="634"/>
      <c r="CT47" s="634"/>
      <c r="CU47" s="634"/>
      <c r="CV47" s="634"/>
      <c r="CW47" s="634"/>
      <c r="CX47" s="634"/>
      <c r="CY47" s="635"/>
      <c r="CZ47" s="624">
        <v>1.6</v>
      </c>
      <c r="DA47" s="636"/>
      <c r="DB47" s="636"/>
      <c r="DC47" s="637"/>
      <c r="DD47" s="627">
        <v>19418</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c r="B48" s="225"/>
      <c r="CD48" s="644"/>
      <c r="CE48" s="645"/>
      <c r="CF48" s="618" t="s">
        <v>367</v>
      </c>
      <c r="CG48" s="619"/>
      <c r="CH48" s="619"/>
      <c r="CI48" s="619"/>
      <c r="CJ48" s="619"/>
      <c r="CK48" s="619"/>
      <c r="CL48" s="619"/>
      <c r="CM48" s="619"/>
      <c r="CN48" s="619"/>
      <c r="CO48" s="619"/>
      <c r="CP48" s="619"/>
      <c r="CQ48" s="620"/>
      <c r="CR48" s="621" t="s">
        <v>139</v>
      </c>
      <c r="CS48" s="622"/>
      <c r="CT48" s="622"/>
      <c r="CU48" s="622"/>
      <c r="CV48" s="622"/>
      <c r="CW48" s="622"/>
      <c r="CX48" s="622"/>
      <c r="CY48" s="623"/>
      <c r="CZ48" s="624" t="s">
        <v>140</v>
      </c>
      <c r="DA48" s="625"/>
      <c r="DB48" s="625"/>
      <c r="DC48" s="626"/>
      <c r="DD48" s="627" t="s">
        <v>140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c r="B49" s="225"/>
      <c r="CD49" s="602" t="s">
        <v>368</v>
      </c>
      <c r="CE49" s="603"/>
      <c r="CF49" s="603"/>
      <c r="CG49" s="603"/>
      <c r="CH49" s="603"/>
      <c r="CI49" s="603"/>
      <c r="CJ49" s="603"/>
      <c r="CK49" s="603"/>
      <c r="CL49" s="603"/>
      <c r="CM49" s="603"/>
      <c r="CN49" s="603"/>
      <c r="CO49" s="603"/>
      <c r="CP49" s="603"/>
      <c r="CQ49" s="604"/>
      <c r="CR49" s="605">
        <v>17538049</v>
      </c>
      <c r="CS49" s="606"/>
      <c r="CT49" s="606"/>
      <c r="CU49" s="606"/>
      <c r="CV49" s="606"/>
      <c r="CW49" s="606"/>
      <c r="CX49" s="606"/>
      <c r="CY49" s="607"/>
      <c r="CZ49" s="608">
        <v>100</v>
      </c>
      <c r="DA49" s="609"/>
      <c r="DB49" s="609"/>
      <c r="DC49" s="610"/>
      <c r="DD49" s="611">
        <v>11086362</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qA93ECrJC/DzKooMvF+F6Eol6oq2VGwItoiaXmxp9t+ig3t7rRA9p040UEEWMXtmH4s7EPD3/IqZS9rGOhZgNQ==" saltValue="enDMJF1FjZkSoUqMbY1Gy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1090" t="s">
        <v>369</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370</v>
      </c>
      <c r="DK2" s="1092"/>
      <c r="DL2" s="1092"/>
      <c r="DM2" s="1092"/>
      <c r="DN2" s="1092"/>
      <c r="DO2" s="1093"/>
      <c r="DP2" s="228"/>
      <c r="DQ2" s="1091" t="s">
        <v>371</v>
      </c>
      <c r="DR2" s="1092"/>
      <c r="DS2" s="1092"/>
      <c r="DT2" s="1092"/>
      <c r="DU2" s="1092"/>
      <c r="DV2" s="1092"/>
      <c r="DW2" s="1092"/>
      <c r="DX2" s="1092"/>
      <c r="DY2" s="1092"/>
      <c r="DZ2" s="1093"/>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1059" t="s">
        <v>372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c r="A5" s="995" t="s">
        <v>374</v>
      </c>
      <c r="B5" s="996"/>
      <c r="C5" s="996"/>
      <c r="D5" s="996"/>
      <c r="E5" s="996"/>
      <c r="F5" s="996"/>
      <c r="G5" s="996"/>
      <c r="H5" s="996"/>
      <c r="I5" s="996"/>
      <c r="J5" s="996"/>
      <c r="K5" s="996"/>
      <c r="L5" s="996"/>
      <c r="M5" s="996"/>
      <c r="N5" s="996"/>
      <c r="O5" s="996"/>
      <c r="P5" s="997"/>
      <c r="Q5" s="1001" t="s">
        <v>375</v>
      </c>
      <c r="R5" s="1002"/>
      <c r="S5" s="1002"/>
      <c r="T5" s="1002"/>
      <c r="U5" s="1003"/>
      <c r="V5" s="1001" t="s">
        <v>376</v>
      </c>
      <c r="W5" s="1002"/>
      <c r="X5" s="1002"/>
      <c r="Y5" s="1002"/>
      <c r="Z5" s="1003"/>
      <c r="AA5" s="1001" t="s">
        <v>377</v>
      </c>
      <c r="AB5" s="1002"/>
      <c r="AC5" s="1002"/>
      <c r="AD5" s="1002"/>
      <c r="AE5" s="1002"/>
      <c r="AF5" s="1094" t="s">
        <v>378</v>
      </c>
      <c r="AG5" s="1002"/>
      <c r="AH5" s="1002"/>
      <c r="AI5" s="1002"/>
      <c r="AJ5" s="1015"/>
      <c r="AK5" s="1002" t="s">
        <v>379</v>
      </c>
      <c r="AL5" s="1002"/>
      <c r="AM5" s="1002"/>
      <c r="AN5" s="1002"/>
      <c r="AO5" s="1003"/>
      <c r="AP5" s="1001" t="s">
        <v>380</v>
      </c>
      <c r="AQ5" s="1002"/>
      <c r="AR5" s="1002"/>
      <c r="AS5" s="1002"/>
      <c r="AT5" s="1003"/>
      <c r="AU5" s="1001" t="s">
        <v>381</v>
      </c>
      <c r="AV5" s="1002"/>
      <c r="AW5" s="1002"/>
      <c r="AX5" s="1002"/>
      <c r="AY5" s="1015"/>
      <c r="AZ5" s="232"/>
      <c r="BA5" s="232"/>
      <c r="BB5" s="232"/>
      <c r="BC5" s="232"/>
      <c r="BD5" s="232"/>
      <c r="BE5" s="233"/>
      <c r="BF5" s="233"/>
      <c r="BG5" s="233"/>
      <c r="BH5" s="233"/>
      <c r="BI5" s="233"/>
      <c r="BJ5" s="233"/>
      <c r="BK5" s="233"/>
      <c r="BL5" s="233"/>
      <c r="BM5" s="233"/>
      <c r="BN5" s="233"/>
      <c r="BO5" s="233"/>
      <c r="BP5" s="233"/>
      <c r="BQ5" s="995" t="s">
        <v>382</v>
      </c>
      <c r="BR5" s="996"/>
      <c r="BS5" s="996"/>
      <c r="BT5" s="996"/>
      <c r="BU5" s="996"/>
      <c r="BV5" s="996"/>
      <c r="BW5" s="996"/>
      <c r="BX5" s="996"/>
      <c r="BY5" s="996"/>
      <c r="BZ5" s="996"/>
      <c r="CA5" s="996"/>
      <c r="CB5" s="996"/>
      <c r="CC5" s="996"/>
      <c r="CD5" s="996"/>
      <c r="CE5" s="996"/>
      <c r="CF5" s="996"/>
      <c r="CG5" s="997"/>
      <c r="CH5" s="1001" t="s">
        <v>383</v>
      </c>
      <c r="CI5" s="1002"/>
      <c r="CJ5" s="1002"/>
      <c r="CK5" s="1002"/>
      <c r="CL5" s="1003"/>
      <c r="CM5" s="1001" t="s">
        <v>384</v>
      </c>
      <c r="CN5" s="1002"/>
      <c r="CO5" s="1002"/>
      <c r="CP5" s="1002"/>
      <c r="CQ5" s="1003"/>
      <c r="CR5" s="1001" t="s">
        <v>385</v>
      </c>
      <c r="CS5" s="1002"/>
      <c r="CT5" s="1002"/>
      <c r="CU5" s="1002"/>
      <c r="CV5" s="1003"/>
      <c r="CW5" s="1001" t="s">
        <v>386</v>
      </c>
      <c r="CX5" s="1002"/>
      <c r="CY5" s="1002"/>
      <c r="CZ5" s="1002"/>
      <c r="DA5" s="1003"/>
      <c r="DB5" s="1001" t="s">
        <v>387</v>
      </c>
      <c r="DC5" s="1002"/>
      <c r="DD5" s="1002"/>
      <c r="DE5" s="1002"/>
      <c r="DF5" s="1003"/>
      <c r="DG5" s="1084" t="s">
        <v>388</v>
      </c>
      <c r="DH5" s="1085"/>
      <c r="DI5" s="1085"/>
      <c r="DJ5" s="1085"/>
      <c r="DK5" s="1086"/>
      <c r="DL5" s="1084" t="s">
        <v>389</v>
      </c>
      <c r="DM5" s="1085"/>
      <c r="DN5" s="1085"/>
      <c r="DO5" s="1085"/>
      <c r="DP5" s="1086"/>
      <c r="DQ5" s="1001" t="s">
        <v>390</v>
      </c>
      <c r="DR5" s="1002"/>
      <c r="DS5" s="1002"/>
      <c r="DT5" s="1002"/>
      <c r="DU5" s="1003"/>
      <c r="DV5" s="1001" t="s">
        <v>381</v>
      </c>
      <c r="DW5" s="1002"/>
      <c r="DX5" s="1002"/>
      <c r="DY5" s="1002"/>
      <c r="DZ5" s="1015"/>
      <c r="EA5" s="234"/>
    </row>
    <row r="6" spans="1:131" s="235" customFormat="1" ht="26.25" customHeight="1" thickBot="1">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c r="A7" s="236">
        <v>1</v>
      </c>
      <c r="B7" s="1047" t="s">
        <v>391</v>
      </c>
      <c r="C7" s="1048"/>
      <c r="D7" s="1048"/>
      <c r="E7" s="1048"/>
      <c r="F7" s="1048"/>
      <c r="G7" s="1048"/>
      <c r="H7" s="1048"/>
      <c r="I7" s="1048"/>
      <c r="J7" s="1048"/>
      <c r="K7" s="1048"/>
      <c r="L7" s="1048"/>
      <c r="M7" s="1048"/>
      <c r="N7" s="1048"/>
      <c r="O7" s="1048"/>
      <c r="P7" s="1049"/>
      <c r="Q7" s="1102">
        <v>18192</v>
      </c>
      <c r="R7" s="1103"/>
      <c r="S7" s="1103"/>
      <c r="T7" s="1103"/>
      <c r="U7" s="1103"/>
      <c r="V7" s="1103">
        <v>17383</v>
      </c>
      <c r="W7" s="1103"/>
      <c r="X7" s="1103"/>
      <c r="Y7" s="1103"/>
      <c r="Z7" s="1103"/>
      <c r="AA7" s="1103">
        <v>809</v>
      </c>
      <c r="AB7" s="1103"/>
      <c r="AC7" s="1103"/>
      <c r="AD7" s="1103"/>
      <c r="AE7" s="1104"/>
      <c r="AF7" s="1105">
        <v>692</v>
      </c>
      <c r="AG7" s="1106"/>
      <c r="AH7" s="1106"/>
      <c r="AI7" s="1106"/>
      <c r="AJ7" s="1107"/>
      <c r="AK7" s="1108">
        <v>1024</v>
      </c>
      <c r="AL7" s="1109"/>
      <c r="AM7" s="1109"/>
      <c r="AN7" s="1109"/>
      <c r="AO7" s="1109"/>
      <c r="AP7" s="1109">
        <v>11085</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608</v>
      </c>
      <c r="BT7" s="1100"/>
      <c r="BU7" s="1100"/>
      <c r="BV7" s="1100"/>
      <c r="BW7" s="1100"/>
      <c r="BX7" s="1100"/>
      <c r="BY7" s="1100"/>
      <c r="BZ7" s="1100"/>
      <c r="CA7" s="1100"/>
      <c r="CB7" s="1100"/>
      <c r="CC7" s="1100"/>
      <c r="CD7" s="1100"/>
      <c r="CE7" s="1100"/>
      <c r="CF7" s="1100"/>
      <c r="CG7" s="1112"/>
      <c r="CH7" s="1096">
        <f>ROUND((39410099)/1000000,0)</f>
        <v>39</v>
      </c>
      <c r="CI7" s="1097"/>
      <c r="CJ7" s="1097"/>
      <c r="CK7" s="1097"/>
      <c r="CL7" s="1098"/>
      <c r="CM7" s="1096">
        <f>ROUND((332992923)/1000000,0)</f>
        <v>333</v>
      </c>
      <c r="CN7" s="1097"/>
      <c r="CO7" s="1097"/>
      <c r="CP7" s="1097"/>
      <c r="CQ7" s="1098"/>
      <c r="CR7" s="1096">
        <f>ROUND((77200000)/1000000,0)</f>
        <v>77</v>
      </c>
      <c r="CS7" s="1097"/>
      <c r="CT7" s="1097"/>
      <c r="CU7" s="1097"/>
      <c r="CV7" s="1098"/>
      <c r="CW7" s="1096" t="s">
        <v>515</v>
      </c>
      <c r="CX7" s="1097"/>
      <c r="CY7" s="1097"/>
      <c r="CZ7" s="1097"/>
      <c r="DA7" s="1098"/>
      <c r="DB7" s="1096" t="s">
        <v>515</v>
      </c>
      <c r="DC7" s="1097"/>
      <c r="DD7" s="1097"/>
      <c r="DE7" s="1097"/>
      <c r="DF7" s="1098"/>
      <c r="DG7" s="1096" t="s">
        <v>515</v>
      </c>
      <c r="DH7" s="1097"/>
      <c r="DI7" s="1097"/>
      <c r="DJ7" s="1097"/>
      <c r="DK7" s="1098"/>
      <c r="DL7" s="1096" t="s">
        <v>515</v>
      </c>
      <c r="DM7" s="1097"/>
      <c r="DN7" s="1097"/>
      <c r="DO7" s="1097"/>
      <c r="DP7" s="1098"/>
      <c r="DQ7" s="1096" t="s">
        <v>515</v>
      </c>
      <c r="DR7" s="1097"/>
      <c r="DS7" s="1097"/>
      <c r="DT7" s="1097"/>
      <c r="DU7" s="1098"/>
      <c r="DV7" s="1099"/>
      <c r="DW7" s="1100"/>
      <c r="DX7" s="1100"/>
      <c r="DY7" s="1100"/>
      <c r="DZ7" s="1101"/>
      <c r="EA7" s="234"/>
    </row>
    <row r="8" spans="1:131" s="235" customFormat="1" ht="26.25" customHeight="1">
      <c r="A8" s="238">
        <v>2</v>
      </c>
      <c r="B8" s="1030" t="s">
        <v>392</v>
      </c>
      <c r="C8" s="1031"/>
      <c r="D8" s="1031"/>
      <c r="E8" s="1031"/>
      <c r="F8" s="1031"/>
      <c r="G8" s="1031"/>
      <c r="H8" s="1031"/>
      <c r="I8" s="1031"/>
      <c r="J8" s="1031"/>
      <c r="K8" s="1031"/>
      <c r="L8" s="1031"/>
      <c r="M8" s="1031"/>
      <c r="N8" s="1031"/>
      <c r="O8" s="1031"/>
      <c r="P8" s="1032"/>
      <c r="Q8" s="1038">
        <v>160</v>
      </c>
      <c r="R8" s="1039"/>
      <c r="S8" s="1039"/>
      <c r="T8" s="1039"/>
      <c r="U8" s="1039"/>
      <c r="V8" s="1039">
        <v>155</v>
      </c>
      <c r="W8" s="1039"/>
      <c r="X8" s="1039"/>
      <c r="Y8" s="1039"/>
      <c r="Z8" s="1039"/>
      <c r="AA8" s="1039">
        <v>5</v>
      </c>
      <c r="AB8" s="1039"/>
      <c r="AC8" s="1039"/>
      <c r="AD8" s="1039"/>
      <c r="AE8" s="1040"/>
      <c r="AF8" s="1035">
        <v>5</v>
      </c>
      <c r="AG8" s="1036"/>
      <c r="AH8" s="1036"/>
      <c r="AI8" s="1036"/>
      <c r="AJ8" s="1037"/>
      <c r="AK8" s="1080">
        <v>14</v>
      </c>
      <c r="AL8" s="1081"/>
      <c r="AM8" s="1081"/>
      <c r="AN8" s="1081"/>
      <c r="AO8" s="1081"/>
      <c r="AP8" s="1081" t="s">
        <v>576</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577</v>
      </c>
      <c r="BT8" s="993"/>
      <c r="BU8" s="993"/>
      <c r="BV8" s="993"/>
      <c r="BW8" s="993"/>
      <c r="BX8" s="993"/>
      <c r="BY8" s="993"/>
      <c r="BZ8" s="993"/>
      <c r="CA8" s="993"/>
      <c r="CB8" s="993"/>
      <c r="CC8" s="993"/>
      <c r="CD8" s="993"/>
      <c r="CE8" s="993"/>
      <c r="CF8" s="993"/>
      <c r="CG8" s="1014"/>
      <c r="CH8" s="989">
        <f>ROUND((5234650)/1000000,0)</f>
        <v>5</v>
      </c>
      <c r="CI8" s="990"/>
      <c r="CJ8" s="990"/>
      <c r="CK8" s="990"/>
      <c r="CL8" s="991"/>
      <c r="CM8" s="989">
        <f>ROUND((145552658)/1000000,0)</f>
        <v>146</v>
      </c>
      <c r="CN8" s="990"/>
      <c r="CO8" s="990"/>
      <c r="CP8" s="990"/>
      <c r="CQ8" s="991"/>
      <c r="CR8" s="989">
        <f>ROUND((5000000)/1000000,0)</f>
        <v>5</v>
      </c>
      <c r="CS8" s="990"/>
      <c r="CT8" s="990"/>
      <c r="CU8" s="990"/>
      <c r="CV8" s="991"/>
      <c r="CW8" s="989" t="s">
        <v>576</v>
      </c>
      <c r="CX8" s="990"/>
      <c r="CY8" s="990"/>
      <c r="CZ8" s="990"/>
      <c r="DA8" s="991"/>
      <c r="DB8" s="989" t="s">
        <v>576</v>
      </c>
      <c r="DC8" s="990"/>
      <c r="DD8" s="990"/>
      <c r="DE8" s="990"/>
      <c r="DF8" s="991"/>
      <c r="DG8" s="989" t="s">
        <v>576</v>
      </c>
      <c r="DH8" s="990"/>
      <c r="DI8" s="990"/>
      <c r="DJ8" s="990"/>
      <c r="DK8" s="991"/>
      <c r="DL8" s="989" t="s">
        <v>576</v>
      </c>
      <c r="DM8" s="990"/>
      <c r="DN8" s="990"/>
      <c r="DO8" s="990"/>
      <c r="DP8" s="991"/>
      <c r="DQ8" s="989" t="s">
        <v>576</v>
      </c>
      <c r="DR8" s="990"/>
      <c r="DS8" s="990"/>
      <c r="DT8" s="990"/>
      <c r="DU8" s="991"/>
      <c r="DV8" s="992"/>
      <c r="DW8" s="993"/>
      <c r="DX8" s="993"/>
      <c r="DY8" s="993"/>
      <c r="DZ8" s="994"/>
      <c r="EA8" s="234"/>
    </row>
    <row r="9" spans="1:131" s="235" customFormat="1" ht="26.25" customHeight="1">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607</v>
      </c>
      <c r="BT9" s="993"/>
      <c r="BU9" s="993"/>
      <c r="BV9" s="993"/>
      <c r="BW9" s="993"/>
      <c r="BX9" s="993"/>
      <c r="BY9" s="993"/>
      <c r="BZ9" s="993"/>
      <c r="CA9" s="993"/>
      <c r="CB9" s="993"/>
      <c r="CC9" s="993"/>
      <c r="CD9" s="993"/>
      <c r="CE9" s="993"/>
      <c r="CF9" s="993"/>
      <c r="CG9" s="1014"/>
      <c r="CH9" s="989">
        <v>0</v>
      </c>
      <c r="CI9" s="990"/>
      <c r="CJ9" s="990"/>
      <c r="CK9" s="990"/>
      <c r="CL9" s="991"/>
      <c r="CM9" s="989">
        <v>43</v>
      </c>
      <c r="CN9" s="990"/>
      <c r="CO9" s="990"/>
      <c r="CP9" s="990"/>
      <c r="CQ9" s="991"/>
      <c r="CR9" s="989">
        <v>25</v>
      </c>
      <c r="CS9" s="990"/>
      <c r="CT9" s="990"/>
      <c r="CU9" s="990"/>
      <c r="CV9" s="991"/>
      <c r="CW9" s="989">
        <v>8</v>
      </c>
      <c r="CX9" s="990"/>
      <c r="CY9" s="990"/>
      <c r="CZ9" s="990"/>
      <c r="DA9" s="991"/>
      <c r="DB9" s="989" t="s">
        <v>576</v>
      </c>
      <c r="DC9" s="990"/>
      <c r="DD9" s="990"/>
      <c r="DE9" s="990"/>
      <c r="DF9" s="991"/>
      <c r="DG9" s="989" t="s">
        <v>576</v>
      </c>
      <c r="DH9" s="990"/>
      <c r="DI9" s="990"/>
      <c r="DJ9" s="990"/>
      <c r="DK9" s="991"/>
      <c r="DL9" s="989" t="s">
        <v>576</v>
      </c>
      <c r="DM9" s="990"/>
      <c r="DN9" s="990"/>
      <c r="DO9" s="990"/>
      <c r="DP9" s="991"/>
      <c r="DQ9" s="989" t="s">
        <v>576</v>
      </c>
      <c r="DR9" s="990"/>
      <c r="DS9" s="990"/>
      <c r="DT9" s="990"/>
      <c r="DU9" s="991"/>
      <c r="DV9" s="992"/>
      <c r="DW9" s="993"/>
      <c r="DX9" s="993"/>
      <c r="DY9" s="993"/>
      <c r="DZ9" s="994"/>
      <c r="EA9" s="234"/>
    </row>
    <row r="10" spans="1:131" s="235" customFormat="1" ht="26.25" customHeight="1">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393</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c r="A23" s="240" t="s">
        <v>394</v>
      </c>
      <c r="B23" s="937" t="s">
        <v>395</v>
      </c>
      <c r="C23" s="938"/>
      <c r="D23" s="938"/>
      <c r="E23" s="938"/>
      <c r="F23" s="938"/>
      <c r="G23" s="938"/>
      <c r="H23" s="938"/>
      <c r="I23" s="938"/>
      <c r="J23" s="938"/>
      <c r="K23" s="938"/>
      <c r="L23" s="938"/>
      <c r="M23" s="938"/>
      <c r="N23" s="938"/>
      <c r="O23" s="938"/>
      <c r="P23" s="948"/>
      <c r="Q23" s="1067">
        <v>18351</v>
      </c>
      <c r="R23" s="1061"/>
      <c r="S23" s="1061"/>
      <c r="T23" s="1061"/>
      <c r="U23" s="1061"/>
      <c r="V23" s="1061">
        <v>17538</v>
      </c>
      <c r="W23" s="1061"/>
      <c r="X23" s="1061"/>
      <c r="Y23" s="1061"/>
      <c r="Z23" s="1061"/>
      <c r="AA23" s="1061">
        <v>813</v>
      </c>
      <c r="AB23" s="1061"/>
      <c r="AC23" s="1061"/>
      <c r="AD23" s="1061"/>
      <c r="AE23" s="1068"/>
      <c r="AF23" s="1069">
        <v>697</v>
      </c>
      <c r="AG23" s="1061"/>
      <c r="AH23" s="1061"/>
      <c r="AI23" s="1061"/>
      <c r="AJ23" s="1070"/>
      <c r="AK23" s="1071"/>
      <c r="AL23" s="1072"/>
      <c r="AM23" s="1072"/>
      <c r="AN23" s="1072"/>
      <c r="AO23" s="1072"/>
      <c r="AP23" s="1061">
        <f>SUM(AP7:AT22)</f>
        <v>11085</v>
      </c>
      <c r="AQ23" s="1061"/>
      <c r="AR23" s="1061"/>
      <c r="AS23" s="1061"/>
      <c r="AT23" s="1061"/>
      <c r="AU23" s="1062"/>
      <c r="AV23" s="1062"/>
      <c r="AW23" s="1062"/>
      <c r="AX23" s="1062"/>
      <c r="AY23" s="1063"/>
      <c r="AZ23" s="1064" t="s">
        <v>140</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c r="A24" s="1060" t="s">
        <v>396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c r="A25" s="1059" t="s">
        <v>397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c r="A26" s="995" t="s">
        <v>374</v>
      </c>
      <c r="B26" s="996"/>
      <c r="C26" s="996"/>
      <c r="D26" s="996"/>
      <c r="E26" s="996"/>
      <c r="F26" s="996"/>
      <c r="G26" s="996"/>
      <c r="H26" s="996"/>
      <c r="I26" s="996"/>
      <c r="J26" s="996"/>
      <c r="K26" s="996"/>
      <c r="L26" s="996"/>
      <c r="M26" s="996"/>
      <c r="N26" s="996"/>
      <c r="O26" s="996"/>
      <c r="P26" s="997"/>
      <c r="Q26" s="1001" t="s">
        <v>398</v>
      </c>
      <c r="R26" s="1002"/>
      <c r="S26" s="1002"/>
      <c r="T26" s="1002"/>
      <c r="U26" s="1003"/>
      <c r="V26" s="1001" t="s">
        <v>399</v>
      </c>
      <c r="W26" s="1002"/>
      <c r="X26" s="1002"/>
      <c r="Y26" s="1002"/>
      <c r="Z26" s="1003"/>
      <c r="AA26" s="1001" t="s">
        <v>400</v>
      </c>
      <c r="AB26" s="1002"/>
      <c r="AC26" s="1002"/>
      <c r="AD26" s="1002"/>
      <c r="AE26" s="1002"/>
      <c r="AF26" s="1055" t="s">
        <v>401</v>
      </c>
      <c r="AG26" s="1008"/>
      <c r="AH26" s="1008"/>
      <c r="AI26" s="1008"/>
      <c r="AJ26" s="1056"/>
      <c r="AK26" s="1002" t="s">
        <v>402</v>
      </c>
      <c r="AL26" s="1002"/>
      <c r="AM26" s="1002"/>
      <c r="AN26" s="1002"/>
      <c r="AO26" s="1003"/>
      <c r="AP26" s="1001" t="s">
        <v>403</v>
      </c>
      <c r="AQ26" s="1002"/>
      <c r="AR26" s="1002"/>
      <c r="AS26" s="1002"/>
      <c r="AT26" s="1003"/>
      <c r="AU26" s="1001" t="s">
        <v>404</v>
      </c>
      <c r="AV26" s="1002"/>
      <c r="AW26" s="1002"/>
      <c r="AX26" s="1002"/>
      <c r="AY26" s="1003"/>
      <c r="AZ26" s="1001" t="s">
        <v>405</v>
      </c>
      <c r="BA26" s="1002"/>
      <c r="BB26" s="1002"/>
      <c r="BC26" s="1002"/>
      <c r="BD26" s="1003"/>
      <c r="BE26" s="1001" t="s">
        <v>381</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c r="A28" s="242">
        <v>1</v>
      </c>
      <c r="B28" s="1047" t="s">
        <v>406</v>
      </c>
      <c r="C28" s="1048"/>
      <c r="D28" s="1048"/>
      <c r="E28" s="1048"/>
      <c r="F28" s="1048"/>
      <c r="G28" s="1048"/>
      <c r="H28" s="1048"/>
      <c r="I28" s="1048"/>
      <c r="J28" s="1048"/>
      <c r="K28" s="1048"/>
      <c r="L28" s="1048"/>
      <c r="M28" s="1048"/>
      <c r="N28" s="1048"/>
      <c r="O28" s="1048"/>
      <c r="P28" s="1049"/>
      <c r="Q28" s="1050">
        <v>3984</v>
      </c>
      <c r="R28" s="1051"/>
      <c r="S28" s="1051"/>
      <c r="T28" s="1051"/>
      <c r="U28" s="1051"/>
      <c r="V28" s="1051">
        <v>3852</v>
      </c>
      <c r="W28" s="1051"/>
      <c r="X28" s="1051"/>
      <c r="Y28" s="1051"/>
      <c r="Z28" s="1051"/>
      <c r="AA28" s="1051">
        <v>131</v>
      </c>
      <c r="AB28" s="1051"/>
      <c r="AC28" s="1051"/>
      <c r="AD28" s="1051"/>
      <c r="AE28" s="1052"/>
      <c r="AF28" s="1053">
        <v>131</v>
      </c>
      <c r="AG28" s="1051"/>
      <c r="AH28" s="1051"/>
      <c r="AI28" s="1051"/>
      <c r="AJ28" s="1054"/>
      <c r="AK28" s="1042">
        <v>288</v>
      </c>
      <c r="AL28" s="1043"/>
      <c r="AM28" s="1043"/>
      <c r="AN28" s="1043"/>
      <c r="AO28" s="1043"/>
      <c r="AP28" s="1043" t="s">
        <v>576</v>
      </c>
      <c r="AQ28" s="1043"/>
      <c r="AR28" s="1043"/>
      <c r="AS28" s="1043"/>
      <c r="AT28" s="1043"/>
      <c r="AU28" s="1043" t="s">
        <v>576</v>
      </c>
      <c r="AV28" s="1043"/>
      <c r="AW28" s="1043"/>
      <c r="AX28" s="1043"/>
      <c r="AY28" s="1043"/>
      <c r="AZ28" s="1044" t="s">
        <v>576</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c r="A29" s="242">
        <v>2</v>
      </c>
      <c r="B29" s="1030" t="s">
        <v>407</v>
      </c>
      <c r="C29" s="1031"/>
      <c r="D29" s="1031"/>
      <c r="E29" s="1031"/>
      <c r="F29" s="1031"/>
      <c r="G29" s="1031"/>
      <c r="H29" s="1031"/>
      <c r="I29" s="1031"/>
      <c r="J29" s="1031"/>
      <c r="K29" s="1031"/>
      <c r="L29" s="1031"/>
      <c r="M29" s="1031"/>
      <c r="N29" s="1031"/>
      <c r="O29" s="1031"/>
      <c r="P29" s="1032"/>
      <c r="Q29" s="1038">
        <v>512</v>
      </c>
      <c r="R29" s="1039"/>
      <c r="S29" s="1039"/>
      <c r="T29" s="1039"/>
      <c r="U29" s="1039"/>
      <c r="V29" s="1039">
        <v>510</v>
      </c>
      <c r="W29" s="1039"/>
      <c r="X29" s="1039"/>
      <c r="Y29" s="1039"/>
      <c r="Z29" s="1039"/>
      <c r="AA29" s="1039">
        <v>3</v>
      </c>
      <c r="AB29" s="1039"/>
      <c r="AC29" s="1039"/>
      <c r="AD29" s="1039"/>
      <c r="AE29" s="1040"/>
      <c r="AF29" s="1035">
        <v>3</v>
      </c>
      <c r="AG29" s="1036"/>
      <c r="AH29" s="1036"/>
      <c r="AI29" s="1036"/>
      <c r="AJ29" s="1037"/>
      <c r="AK29" s="980">
        <v>650</v>
      </c>
      <c r="AL29" s="971"/>
      <c r="AM29" s="971"/>
      <c r="AN29" s="971"/>
      <c r="AO29" s="971"/>
      <c r="AP29" s="971" t="s">
        <v>576</v>
      </c>
      <c r="AQ29" s="971"/>
      <c r="AR29" s="971"/>
      <c r="AS29" s="971"/>
      <c r="AT29" s="971"/>
      <c r="AU29" s="971" t="s">
        <v>576</v>
      </c>
      <c r="AV29" s="971"/>
      <c r="AW29" s="971"/>
      <c r="AX29" s="971"/>
      <c r="AY29" s="971"/>
      <c r="AZ29" s="1041" t="s">
        <v>576</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c r="A30" s="242">
        <v>3</v>
      </c>
      <c r="B30" s="1030" t="s">
        <v>408</v>
      </c>
      <c r="C30" s="1031"/>
      <c r="D30" s="1031"/>
      <c r="E30" s="1031"/>
      <c r="F30" s="1031"/>
      <c r="G30" s="1031"/>
      <c r="H30" s="1031"/>
      <c r="I30" s="1031"/>
      <c r="J30" s="1031"/>
      <c r="K30" s="1031"/>
      <c r="L30" s="1031"/>
      <c r="M30" s="1031"/>
      <c r="N30" s="1031"/>
      <c r="O30" s="1031"/>
      <c r="P30" s="1032"/>
      <c r="Q30" s="1038">
        <f>ROUND((1319182+33385+20950)/1000,0)</f>
        <v>1374</v>
      </c>
      <c r="R30" s="1039"/>
      <c r="S30" s="1039"/>
      <c r="T30" s="1039"/>
      <c r="U30" s="1039"/>
      <c r="V30" s="1039">
        <f>ROUND((1144391+48100+21609)/1000,0)</f>
        <v>1214</v>
      </c>
      <c r="W30" s="1039"/>
      <c r="X30" s="1039"/>
      <c r="Y30" s="1039"/>
      <c r="Z30" s="1039"/>
      <c r="AA30" s="1039">
        <f>ROUND((174791-14715-659)/1000,0)</f>
        <v>159</v>
      </c>
      <c r="AB30" s="1039"/>
      <c r="AC30" s="1039"/>
      <c r="AD30" s="1039"/>
      <c r="AE30" s="1040"/>
      <c r="AF30" s="1035">
        <v>365</v>
      </c>
      <c r="AG30" s="1036"/>
      <c r="AH30" s="1036"/>
      <c r="AI30" s="1036"/>
      <c r="AJ30" s="1037"/>
      <c r="AK30" s="980">
        <f>ROUND((823044+41467+17800)/1000,0)</f>
        <v>882</v>
      </c>
      <c r="AL30" s="971"/>
      <c r="AM30" s="971"/>
      <c r="AN30" s="971"/>
      <c r="AO30" s="971"/>
      <c r="AP30" s="971">
        <f>ROUND((8148930+139778+0)/1000,0)</f>
        <v>8289</v>
      </c>
      <c r="AQ30" s="971"/>
      <c r="AR30" s="971"/>
      <c r="AS30" s="971"/>
      <c r="AT30" s="971"/>
      <c r="AU30" s="971">
        <v>5819</v>
      </c>
      <c r="AV30" s="971"/>
      <c r="AW30" s="971"/>
      <c r="AX30" s="971"/>
      <c r="AY30" s="971"/>
      <c r="AZ30" s="1041" t="s">
        <v>576</v>
      </c>
      <c r="BA30" s="1041"/>
      <c r="BB30" s="1041"/>
      <c r="BC30" s="1041"/>
      <c r="BD30" s="1041"/>
      <c r="BE30" s="972" t="s">
        <v>409</v>
      </c>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c r="A31" s="242">
        <v>4</v>
      </c>
      <c r="B31" s="1030" t="s">
        <v>410</v>
      </c>
      <c r="C31" s="1031"/>
      <c r="D31" s="1031"/>
      <c r="E31" s="1031"/>
      <c r="F31" s="1031"/>
      <c r="G31" s="1031"/>
      <c r="H31" s="1031"/>
      <c r="I31" s="1031"/>
      <c r="J31" s="1031"/>
      <c r="K31" s="1031"/>
      <c r="L31" s="1031"/>
      <c r="M31" s="1031"/>
      <c r="N31" s="1031"/>
      <c r="O31" s="1031"/>
      <c r="P31" s="1032"/>
      <c r="Q31" s="1038">
        <v>70</v>
      </c>
      <c r="R31" s="1039"/>
      <c r="S31" s="1039"/>
      <c r="T31" s="1039"/>
      <c r="U31" s="1039"/>
      <c r="V31" s="1039">
        <v>64</v>
      </c>
      <c r="W31" s="1039"/>
      <c r="X31" s="1039"/>
      <c r="Y31" s="1039"/>
      <c r="Z31" s="1039"/>
      <c r="AA31" s="1039">
        <v>6</v>
      </c>
      <c r="AB31" s="1039"/>
      <c r="AC31" s="1039"/>
      <c r="AD31" s="1039"/>
      <c r="AE31" s="1040"/>
      <c r="AF31" s="1035">
        <v>144</v>
      </c>
      <c r="AG31" s="1036"/>
      <c r="AH31" s="1036"/>
      <c r="AI31" s="1036"/>
      <c r="AJ31" s="1037"/>
      <c r="AK31" s="980">
        <v>57</v>
      </c>
      <c r="AL31" s="971"/>
      <c r="AM31" s="971"/>
      <c r="AN31" s="971"/>
      <c r="AO31" s="971"/>
      <c r="AP31" s="971">
        <v>1254</v>
      </c>
      <c r="AQ31" s="971"/>
      <c r="AR31" s="971"/>
      <c r="AS31" s="971"/>
      <c r="AT31" s="971"/>
      <c r="AU31" s="971">
        <v>1217</v>
      </c>
      <c r="AV31" s="971"/>
      <c r="AW31" s="971"/>
      <c r="AX31" s="971"/>
      <c r="AY31" s="971"/>
      <c r="AZ31" s="1041" t="s">
        <v>576</v>
      </c>
      <c r="BA31" s="1041"/>
      <c r="BB31" s="1041"/>
      <c r="BC31" s="1041"/>
      <c r="BD31" s="1041"/>
      <c r="BE31" s="972" t="s">
        <v>411</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c r="A32" s="242">
        <v>5</v>
      </c>
      <c r="B32" s="1030"/>
      <c r="C32" s="1031"/>
      <c r="D32" s="1031"/>
      <c r="E32" s="1031"/>
      <c r="F32" s="1031"/>
      <c r="G32" s="1031"/>
      <c r="H32" s="1031"/>
      <c r="I32" s="1031"/>
      <c r="J32" s="1031"/>
      <c r="K32" s="1031"/>
      <c r="L32" s="1031"/>
      <c r="M32" s="1031"/>
      <c r="N32" s="1031"/>
      <c r="O32" s="1031"/>
      <c r="P32" s="1032"/>
      <c r="Q32" s="1038"/>
      <c r="R32" s="1039"/>
      <c r="S32" s="1039"/>
      <c r="T32" s="1039"/>
      <c r="U32" s="1039"/>
      <c r="V32" s="1039"/>
      <c r="W32" s="1039"/>
      <c r="X32" s="1039"/>
      <c r="Y32" s="1039"/>
      <c r="Z32" s="1039"/>
      <c r="AA32" s="1039"/>
      <c r="AB32" s="1039"/>
      <c r="AC32" s="1039"/>
      <c r="AD32" s="1039"/>
      <c r="AE32" s="1040"/>
      <c r="AF32" s="1035"/>
      <c r="AG32" s="1036"/>
      <c r="AH32" s="1036"/>
      <c r="AI32" s="1036"/>
      <c r="AJ32" s="1037"/>
      <c r="AK32" s="980"/>
      <c r="AL32" s="971"/>
      <c r="AM32" s="971"/>
      <c r="AN32" s="971"/>
      <c r="AO32" s="971"/>
      <c r="AP32" s="971"/>
      <c r="AQ32" s="971"/>
      <c r="AR32" s="971"/>
      <c r="AS32" s="971"/>
      <c r="AT32" s="971"/>
      <c r="AU32" s="971"/>
      <c r="AV32" s="971"/>
      <c r="AW32" s="971"/>
      <c r="AX32" s="971"/>
      <c r="AY32" s="971"/>
      <c r="AZ32" s="1041"/>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412</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c r="A63" s="240" t="s">
        <v>394</v>
      </c>
      <c r="B63" s="937" t="s">
        <v>413</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643</v>
      </c>
      <c r="AG63" s="959"/>
      <c r="AH63" s="959"/>
      <c r="AI63" s="959"/>
      <c r="AJ63" s="1022"/>
      <c r="AK63" s="1023"/>
      <c r="AL63" s="963"/>
      <c r="AM63" s="963"/>
      <c r="AN63" s="963"/>
      <c r="AO63" s="963"/>
      <c r="AP63" s="959">
        <f>SUM(AP28:AT62)</f>
        <v>9543</v>
      </c>
      <c r="AQ63" s="959"/>
      <c r="AR63" s="959"/>
      <c r="AS63" s="959"/>
      <c r="AT63" s="959"/>
      <c r="AU63" s="959">
        <f>SUM(AU28:AY62)</f>
        <v>7036</v>
      </c>
      <c r="AV63" s="959"/>
      <c r="AW63" s="959"/>
      <c r="AX63" s="959"/>
      <c r="AY63" s="959"/>
      <c r="AZ63" s="1017"/>
      <c r="BA63" s="1017"/>
      <c r="BB63" s="1017"/>
      <c r="BC63" s="1017"/>
      <c r="BD63" s="1017"/>
      <c r="BE63" s="960"/>
      <c r="BF63" s="960"/>
      <c r="BG63" s="960"/>
      <c r="BH63" s="960"/>
      <c r="BI63" s="961"/>
      <c r="BJ63" s="1018" t="s">
        <v>140</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c r="A66" s="995" t="s">
        <v>415</v>
      </c>
      <c r="B66" s="996"/>
      <c r="C66" s="996"/>
      <c r="D66" s="996"/>
      <c r="E66" s="996"/>
      <c r="F66" s="996"/>
      <c r="G66" s="996"/>
      <c r="H66" s="996"/>
      <c r="I66" s="996"/>
      <c r="J66" s="996"/>
      <c r="K66" s="996"/>
      <c r="L66" s="996"/>
      <c r="M66" s="996"/>
      <c r="N66" s="996"/>
      <c r="O66" s="996"/>
      <c r="P66" s="997"/>
      <c r="Q66" s="1001" t="s">
        <v>398</v>
      </c>
      <c r="R66" s="1002"/>
      <c r="S66" s="1002"/>
      <c r="T66" s="1002"/>
      <c r="U66" s="1003"/>
      <c r="V66" s="1001" t="s">
        <v>399</v>
      </c>
      <c r="W66" s="1002"/>
      <c r="X66" s="1002"/>
      <c r="Y66" s="1002"/>
      <c r="Z66" s="1003"/>
      <c r="AA66" s="1001" t="s">
        <v>416</v>
      </c>
      <c r="AB66" s="1002"/>
      <c r="AC66" s="1002"/>
      <c r="AD66" s="1002"/>
      <c r="AE66" s="1003"/>
      <c r="AF66" s="1007" t="s">
        <v>417</v>
      </c>
      <c r="AG66" s="1008"/>
      <c r="AH66" s="1008"/>
      <c r="AI66" s="1008"/>
      <c r="AJ66" s="1009"/>
      <c r="AK66" s="1001" t="s">
        <v>402</v>
      </c>
      <c r="AL66" s="996"/>
      <c r="AM66" s="996"/>
      <c r="AN66" s="996"/>
      <c r="AO66" s="997"/>
      <c r="AP66" s="1001" t="s">
        <v>403</v>
      </c>
      <c r="AQ66" s="1002"/>
      <c r="AR66" s="1002"/>
      <c r="AS66" s="1002"/>
      <c r="AT66" s="1003"/>
      <c r="AU66" s="1001" t="s">
        <v>418</v>
      </c>
      <c r="AV66" s="1002"/>
      <c r="AW66" s="1002"/>
      <c r="AX66" s="1002"/>
      <c r="AY66" s="1003"/>
      <c r="AZ66" s="1001" t="s">
        <v>381</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c r="A68" s="236">
        <v>1</v>
      </c>
      <c r="B68" s="985" t="s">
        <v>584</v>
      </c>
      <c r="C68" s="986"/>
      <c r="D68" s="986"/>
      <c r="E68" s="986"/>
      <c r="F68" s="986"/>
      <c r="G68" s="986"/>
      <c r="H68" s="986"/>
      <c r="I68" s="986"/>
      <c r="J68" s="986"/>
      <c r="K68" s="986"/>
      <c r="L68" s="986"/>
      <c r="M68" s="986"/>
      <c r="N68" s="986"/>
      <c r="O68" s="986"/>
      <c r="P68" s="987"/>
      <c r="Q68" s="988">
        <v>966</v>
      </c>
      <c r="R68" s="982"/>
      <c r="S68" s="982"/>
      <c r="T68" s="982"/>
      <c r="U68" s="982"/>
      <c r="V68" s="982">
        <v>839</v>
      </c>
      <c r="W68" s="982"/>
      <c r="X68" s="982"/>
      <c r="Y68" s="982"/>
      <c r="Z68" s="982"/>
      <c r="AA68" s="982">
        <v>127</v>
      </c>
      <c r="AB68" s="982"/>
      <c r="AC68" s="982"/>
      <c r="AD68" s="982"/>
      <c r="AE68" s="982"/>
      <c r="AF68" s="982">
        <v>118</v>
      </c>
      <c r="AG68" s="982"/>
      <c r="AH68" s="982"/>
      <c r="AI68" s="982"/>
      <c r="AJ68" s="982"/>
      <c r="AK68" s="982" t="s">
        <v>597</v>
      </c>
      <c r="AL68" s="982"/>
      <c r="AM68" s="982"/>
      <c r="AN68" s="982"/>
      <c r="AO68" s="982"/>
      <c r="AP68" s="982" t="s">
        <v>604</v>
      </c>
      <c r="AQ68" s="982"/>
      <c r="AR68" s="982"/>
      <c r="AS68" s="982"/>
      <c r="AT68" s="982"/>
      <c r="AU68" s="982" t="s">
        <v>602</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c r="A69" s="238">
        <v>2</v>
      </c>
      <c r="B69" s="974" t="s">
        <v>585</v>
      </c>
      <c r="C69" s="975"/>
      <c r="D69" s="975"/>
      <c r="E69" s="975"/>
      <c r="F69" s="975"/>
      <c r="G69" s="975"/>
      <c r="H69" s="975"/>
      <c r="I69" s="975"/>
      <c r="J69" s="975"/>
      <c r="K69" s="975"/>
      <c r="L69" s="975"/>
      <c r="M69" s="975"/>
      <c r="N69" s="975"/>
      <c r="O69" s="975"/>
      <c r="P69" s="976"/>
      <c r="Q69" s="977">
        <v>88</v>
      </c>
      <c r="R69" s="971"/>
      <c r="S69" s="971"/>
      <c r="T69" s="971"/>
      <c r="U69" s="971"/>
      <c r="V69" s="971">
        <v>86</v>
      </c>
      <c r="W69" s="971"/>
      <c r="X69" s="971"/>
      <c r="Y69" s="971"/>
      <c r="Z69" s="971"/>
      <c r="AA69" s="971">
        <v>3</v>
      </c>
      <c r="AB69" s="971"/>
      <c r="AC69" s="971"/>
      <c r="AD69" s="971"/>
      <c r="AE69" s="971"/>
      <c r="AF69" s="971">
        <v>3</v>
      </c>
      <c r="AG69" s="971"/>
      <c r="AH69" s="971"/>
      <c r="AI69" s="971"/>
      <c r="AJ69" s="971"/>
      <c r="AK69" s="971" t="s">
        <v>598</v>
      </c>
      <c r="AL69" s="971"/>
      <c r="AM69" s="971"/>
      <c r="AN69" s="971"/>
      <c r="AO69" s="971"/>
      <c r="AP69" s="971" t="s">
        <v>599</v>
      </c>
      <c r="AQ69" s="971"/>
      <c r="AR69" s="971"/>
      <c r="AS69" s="971"/>
      <c r="AT69" s="971"/>
      <c r="AU69" s="971" t="s">
        <v>599</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c r="A70" s="238">
        <v>3</v>
      </c>
      <c r="B70" s="974" t="s">
        <v>586</v>
      </c>
      <c r="C70" s="975"/>
      <c r="D70" s="975"/>
      <c r="E70" s="975"/>
      <c r="F70" s="975"/>
      <c r="G70" s="975"/>
      <c r="H70" s="975"/>
      <c r="I70" s="975"/>
      <c r="J70" s="975"/>
      <c r="K70" s="975"/>
      <c r="L70" s="975"/>
      <c r="M70" s="975"/>
      <c r="N70" s="975"/>
      <c r="O70" s="975"/>
      <c r="P70" s="976"/>
      <c r="Q70" s="977">
        <v>7567</v>
      </c>
      <c r="R70" s="971"/>
      <c r="S70" s="971"/>
      <c r="T70" s="971"/>
      <c r="U70" s="971"/>
      <c r="V70" s="971">
        <v>7557</v>
      </c>
      <c r="W70" s="971"/>
      <c r="X70" s="971"/>
      <c r="Y70" s="971"/>
      <c r="Z70" s="971"/>
      <c r="AA70" s="971">
        <v>10</v>
      </c>
      <c r="AB70" s="971"/>
      <c r="AC70" s="971"/>
      <c r="AD70" s="971"/>
      <c r="AE70" s="971"/>
      <c r="AF70" s="971">
        <v>10</v>
      </c>
      <c r="AG70" s="971"/>
      <c r="AH70" s="971"/>
      <c r="AI70" s="971"/>
      <c r="AJ70" s="971"/>
      <c r="AK70" s="971" t="s">
        <v>599</v>
      </c>
      <c r="AL70" s="971"/>
      <c r="AM70" s="971"/>
      <c r="AN70" s="971"/>
      <c r="AO70" s="971"/>
      <c r="AP70" s="971" t="s">
        <v>599</v>
      </c>
      <c r="AQ70" s="971"/>
      <c r="AR70" s="971"/>
      <c r="AS70" s="971"/>
      <c r="AT70" s="971"/>
      <c r="AU70" s="971" t="s">
        <v>604</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c r="A71" s="238">
        <v>4</v>
      </c>
      <c r="B71" s="974" t="s">
        <v>587</v>
      </c>
      <c r="C71" s="975"/>
      <c r="D71" s="975"/>
      <c r="E71" s="975"/>
      <c r="F71" s="975"/>
      <c r="G71" s="975"/>
      <c r="H71" s="975"/>
      <c r="I71" s="975"/>
      <c r="J71" s="975"/>
      <c r="K71" s="975"/>
      <c r="L71" s="975"/>
      <c r="M71" s="975"/>
      <c r="N71" s="975"/>
      <c r="O71" s="975"/>
      <c r="P71" s="976"/>
      <c r="Q71" s="977">
        <v>74</v>
      </c>
      <c r="R71" s="971"/>
      <c r="S71" s="971"/>
      <c r="T71" s="971"/>
      <c r="U71" s="971"/>
      <c r="V71" s="971">
        <v>74</v>
      </c>
      <c r="W71" s="971"/>
      <c r="X71" s="971"/>
      <c r="Y71" s="971"/>
      <c r="Z71" s="971"/>
      <c r="AA71" s="971">
        <v>0</v>
      </c>
      <c r="AB71" s="971"/>
      <c r="AC71" s="971"/>
      <c r="AD71" s="971"/>
      <c r="AE71" s="971"/>
      <c r="AF71" s="971">
        <v>0</v>
      </c>
      <c r="AG71" s="971"/>
      <c r="AH71" s="971"/>
      <c r="AI71" s="971"/>
      <c r="AJ71" s="971"/>
      <c r="AK71" s="971" t="s">
        <v>600</v>
      </c>
      <c r="AL71" s="971"/>
      <c r="AM71" s="971"/>
      <c r="AN71" s="971"/>
      <c r="AO71" s="971"/>
      <c r="AP71" s="971" t="s">
        <v>599</v>
      </c>
      <c r="AQ71" s="971"/>
      <c r="AR71" s="971"/>
      <c r="AS71" s="971"/>
      <c r="AT71" s="971"/>
      <c r="AU71" s="971" t="s">
        <v>604</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c r="A72" s="238">
        <v>5</v>
      </c>
      <c r="B72" s="974" t="s">
        <v>588</v>
      </c>
      <c r="C72" s="975"/>
      <c r="D72" s="975"/>
      <c r="E72" s="975"/>
      <c r="F72" s="975"/>
      <c r="G72" s="975"/>
      <c r="H72" s="975"/>
      <c r="I72" s="975"/>
      <c r="J72" s="975"/>
      <c r="K72" s="975"/>
      <c r="L72" s="975"/>
      <c r="M72" s="975"/>
      <c r="N72" s="975"/>
      <c r="O72" s="975"/>
      <c r="P72" s="976"/>
      <c r="Q72" s="977">
        <v>22</v>
      </c>
      <c r="R72" s="971"/>
      <c r="S72" s="971"/>
      <c r="T72" s="971"/>
      <c r="U72" s="971"/>
      <c r="V72" s="971">
        <v>19</v>
      </c>
      <c r="W72" s="971"/>
      <c r="X72" s="971"/>
      <c r="Y72" s="971"/>
      <c r="Z72" s="971"/>
      <c r="AA72" s="971">
        <v>4</v>
      </c>
      <c r="AB72" s="971"/>
      <c r="AC72" s="971"/>
      <c r="AD72" s="971"/>
      <c r="AE72" s="971"/>
      <c r="AF72" s="971">
        <v>4</v>
      </c>
      <c r="AG72" s="971"/>
      <c r="AH72" s="971"/>
      <c r="AI72" s="971"/>
      <c r="AJ72" s="971"/>
      <c r="AK72" s="971" t="s">
        <v>599</v>
      </c>
      <c r="AL72" s="971"/>
      <c r="AM72" s="971"/>
      <c r="AN72" s="971"/>
      <c r="AO72" s="971"/>
      <c r="AP72" s="971" t="s">
        <v>599</v>
      </c>
      <c r="AQ72" s="971"/>
      <c r="AR72" s="971"/>
      <c r="AS72" s="971"/>
      <c r="AT72" s="971"/>
      <c r="AU72" s="971" t="s">
        <v>599</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c r="A73" s="238">
        <v>6</v>
      </c>
      <c r="B73" s="974" t="s">
        <v>589</v>
      </c>
      <c r="C73" s="975"/>
      <c r="D73" s="975"/>
      <c r="E73" s="975"/>
      <c r="F73" s="975"/>
      <c r="G73" s="975"/>
      <c r="H73" s="975"/>
      <c r="I73" s="975"/>
      <c r="J73" s="975"/>
      <c r="K73" s="975"/>
      <c r="L73" s="975"/>
      <c r="M73" s="975"/>
      <c r="N73" s="975"/>
      <c r="O73" s="975"/>
      <c r="P73" s="976"/>
      <c r="Q73" s="977">
        <v>35</v>
      </c>
      <c r="R73" s="971"/>
      <c r="S73" s="971"/>
      <c r="T73" s="971"/>
      <c r="U73" s="971"/>
      <c r="V73" s="971">
        <v>33</v>
      </c>
      <c r="W73" s="971"/>
      <c r="X73" s="971"/>
      <c r="Y73" s="971"/>
      <c r="Z73" s="971"/>
      <c r="AA73" s="971">
        <v>2</v>
      </c>
      <c r="AB73" s="971"/>
      <c r="AC73" s="971"/>
      <c r="AD73" s="971"/>
      <c r="AE73" s="971"/>
      <c r="AF73" s="971">
        <v>2</v>
      </c>
      <c r="AG73" s="971"/>
      <c r="AH73" s="971"/>
      <c r="AI73" s="971"/>
      <c r="AJ73" s="971"/>
      <c r="AK73" s="971" t="s">
        <v>599</v>
      </c>
      <c r="AL73" s="971"/>
      <c r="AM73" s="971"/>
      <c r="AN73" s="971"/>
      <c r="AO73" s="971"/>
      <c r="AP73" s="971" t="s">
        <v>599</v>
      </c>
      <c r="AQ73" s="971"/>
      <c r="AR73" s="971"/>
      <c r="AS73" s="971"/>
      <c r="AT73" s="971"/>
      <c r="AU73" s="971" t="s">
        <v>599</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c r="A74" s="238">
        <v>7</v>
      </c>
      <c r="B74" s="974" t="s">
        <v>595</v>
      </c>
      <c r="C74" s="975"/>
      <c r="D74" s="975"/>
      <c r="E74" s="975"/>
      <c r="F74" s="975"/>
      <c r="G74" s="975"/>
      <c r="H74" s="975"/>
      <c r="I74" s="975"/>
      <c r="J74" s="975"/>
      <c r="K74" s="975"/>
      <c r="L74" s="975"/>
      <c r="M74" s="975"/>
      <c r="N74" s="975"/>
      <c r="O74" s="975"/>
      <c r="P74" s="976"/>
      <c r="Q74" s="977">
        <v>5489</v>
      </c>
      <c r="R74" s="971"/>
      <c r="S74" s="971"/>
      <c r="T74" s="971"/>
      <c r="U74" s="971"/>
      <c r="V74" s="971">
        <v>4929</v>
      </c>
      <c r="W74" s="971"/>
      <c r="X74" s="971"/>
      <c r="Y74" s="971"/>
      <c r="Z74" s="971"/>
      <c r="AA74" s="971">
        <v>560</v>
      </c>
      <c r="AB74" s="971"/>
      <c r="AC74" s="971"/>
      <c r="AD74" s="971"/>
      <c r="AE74" s="971"/>
      <c r="AF74" s="971">
        <v>525</v>
      </c>
      <c r="AG74" s="971"/>
      <c r="AH74" s="971"/>
      <c r="AI74" s="971"/>
      <c r="AJ74" s="971"/>
      <c r="AK74" s="971">
        <v>85</v>
      </c>
      <c r="AL74" s="971"/>
      <c r="AM74" s="971"/>
      <c r="AN74" s="971"/>
      <c r="AO74" s="971"/>
      <c r="AP74" s="971">
        <v>2283</v>
      </c>
      <c r="AQ74" s="971"/>
      <c r="AR74" s="971"/>
      <c r="AS74" s="971"/>
      <c r="AT74" s="971"/>
      <c r="AU74" s="971">
        <v>77</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c r="A75" s="238">
        <v>8</v>
      </c>
      <c r="B75" s="974" t="s">
        <v>590</v>
      </c>
      <c r="C75" s="975"/>
      <c r="D75" s="975"/>
      <c r="E75" s="975"/>
      <c r="F75" s="975"/>
      <c r="G75" s="975"/>
      <c r="H75" s="975"/>
      <c r="I75" s="975"/>
      <c r="J75" s="975"/>
      <c r="K75" s="975"/>
      <c r="L75" s="975"/>
      <c r="M75" s="975"/>
      <c r="N75" s="975"/>
      <c r="O75" s="975"/>
      <c r="P75" s="976"/>
      <c r="Q75" s="978">
        <v>495</v>
      </c>
      <c r="R75" s="979"/>
      <c r="S75" s="979"/>
      <c r="T75" s="979"/>
      <c r="U75" s="980"/>
      <c r="V75" s="981">
        <v>493</v>
      </c>
      <c r="W75" s="979"/>
      <c r="X75" s="979"/>
      <c r="Y75" s="979"/>
      <c r="Z75" s="980"/>
      <c r="AA75" s="981">
        <v>1</v>
      </c>
      <c r="AB75" s="979"/>
      <c r="AC75" s="979"/>
      <c r="AD75" s="979"/>
      <c r="AE75" s="980"/>
      <c r="AF75" s="981">
        <v>1</v>
      </c>
      <c r="AG75" s="979"/>
      <c r="AH75" s="979"/>
      <c r="AI75" s="979"/>
      <c r="AJ75" s="980"/>
      <c r="AK75" s="981">
        <v>298</v>
      </c>
      <c r="AL75" s="979"/>
      <c r="AM75" s="979"/>
      <c r="AN75" s="979"/>
      <c r="AO75" s="980"/>
      <c r="AP75" s="981" t="s">
        <v>599</v>
      </c>
      <c r="AQ75" s="979"/>
      <c r="AR75" s="979"/>
      <c r="AS75" s="979"/>
      <c r="AT75" s="980"/>
      <c r="AU75" s="981" t="s">
        <v>606</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c r="A76" s="238">
        <v>9</v>
      </c>
      <c r="B76" s="974" t="s">
        <v>591</v>
      </c>
      <c r="C76" s="975"/>
      <c r="D76" s="975"/>
      <c r="E76" s="975"/>
      <c r="F76" s="975"/>
      <c r="G76" s="975"/>
      <c r="H76" s="975"/>
      <c r="I76" s="975"/>
      <c r="J76" s="975"/>
      <c r="K76" s="975"/>
      <c r="L76" s="975"/>
      <c r="M76" s="975"/>
      <c r="N76" s="975"/>
      <c r="O76" s="975"/>
      <c r="P76" s="976"/>
      <c r="Q76" s="978">
        <v>68</v>
      </c>
      <c r="R76" s="979"/>
      <c r="S76" s="979"/>
      <c r="T76" s="979"/>
      <c r="U76" s="980"/>
      <c r="V76" s="981">
        <v>68</v>
      </c>
      <c r="W76" s="979"/>
      <c r="X76" s="979"/>
      <c r="Y76" s="979"/>
      <c r="Z76" s="980"/>
      <c r="AA76" s="981">
        <v>0</v>
      </c>
      <c r="AB76" s="979"/>
      <c r="AC76" s="979"/>
      <c r="AD76" s="979"/>
      <c r="AE76" s="980"/>
      <c r="AF76" s="981">
        <v>0</v>
      </c>
      <c r="AG76" s="979"/>
      <c r="AH76" s="979"/>
      <c r="AI76" s="979"/>
      <c r="AJ76" s="980"/>
      <c r="AK76" s="981" t="s">
        <v>601</v>
      </c>
      <c r="AL76" s="979"/>
      <c r="AM76" s="979"/>
      <c r="AN76" s="979"/>
      <c r="AO76" s="980"/>
      <c r="AP76" s="981" t="s">
        <v>604</v>
      </c>
      <c r="AQ76" s="979"/>
      <c r="AR76" s="979"/>
      <c r="AS76" s="979"/>
      <c r="AT76" s="980"/>
      <c r="AU76" s="981" t="s">
        <v>599</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c r="A77" s="238">
        <v>10</v>
      </c>
      <c r="B77" s="974" t="s">
        <v>592</v>
      </c>
      <c r="C77" s="975"/>
      <c r="D77" s="975"/>
      <c r="E77" s="975"/>
      <c r="F77" s="975"/>
      <c r="G77" s="975"/>
      <c r="H77" s="975"/>
      <c r="I77" s="975"/>
      <c r="J77" s="975"/>
      <c r="K77" s="975"/>
      <c r="L77" s="975"/>
      <c r="M77" s="975"/>
      <c r="N77" s="975"/>
      <c r="O77" s="975"/>
      <c r="P77" s="976"/>
      <c r="Q77" s="978">
        <v>1851</v>
      </c>
      <c r="R77" s="979"/>
      <c r="S77" s="979"/>
      <c r="T77" s="979"/>
      <c r="U77" s="980"/>
      <c r="V77" s="981">
        <v>1811</v>
      </c>
      <c r="W77" s="979"/>
      <c r="X77" s="979"/>
      <c r="Y77" s="979"/>
      <c r="Z77" s="980"/>
      <c r="AA77" s="981">
        <v>40</v>
      </c>
      <c r="AB77" s="979"/>
      <c r="AC77" s="979"/>
      <c r="AD77" s="979"/>
      <c r="AE77" s="980"/>
      <c r="AF77" s="981">
        <v>40</v>
      </c>
      <c r="AG77" s="979"/>
      <c r="AH77" s="979"/>
      <c r="AI77" s="979"/>
      <c r="AJ77" s="980"/>
      <c r="AK77" s="981" t="s">
        <v>602</v>
      </c>
      <c r="AL77" s="979"/>
      <c r="AM77" s="979"/>
      <c r="AN77" s="979"/>
      <c r="AO77" s="980"/>
      <c r="AP77" s="981" t="s">
        <v>602</v>
      </c>
      <c r="AQ77" s="979"/>
      <c r="AR77" s="979"/>
      <c r="AS77" s="979"/>
      <c r="AT77" s="980"/>
      <c r="AU77" s="981" t="s">
        <v>597</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c r="A78" s="238">
        <v>11</v>
      </c>
      <c r="B78" s="974" t="s">
        <v>596</v>
      </c>
      <c r="C78" s="975"/>
      <c r="D78" s="975"/>
      <c r="E78" s="975"/>
      <c r="F78" s="975"/>
      <c r="G78" s="975"/>
      <c r="H78" s="975"/>
      <c r="I78" s="975"/>
      <c r="J78" s="975"/>
      <c r="K78" s="975"/>
      <c r="L78" s="975"/>
      <c r="M78" s="975"/>
      <c r="N78" s="975"/>
      <c r="O78" s="975"/>
      <c r="P78" s="976"/>
      <c r="Q78" s="977">
        <v>72965</v>
      </c>
      <c r="R78" s="971"/>
      <c r="S78" s="971"/>
      <c r="T78" s="971"/>
      <c r="U78" s="971"/>
      <c r="V78" s="971">
        <v>69423</v>
      </c>
      <c r="W78" s="971"/>
      <c r="X78" s="971"/>
      <c r="Y78" s="971"/>
      <c r="Z78" s="971"/>
      <c r="AA78" s="971">
        <v>3542</v>
      </c>
      <c r="AB78" s="971"/>
      <c r="AC78" s="971"/>
      <c r="AD78" s="971"/>
      <c r="AE78" s="971"/>
      <c r="AF78" s="971">
        <v>3542</v>
      </c>
      <c r="AG78" s="971"/>
      <c r="AH78" s="971"/>
      <c r="AI78" s="971"/>
      <c r="AJ78" s="971"/>
      <c r="AK78" s="971">
        <v>1058</v>
      </c>
      <c r="AL78" s="971"/>
      <c r="AM78" s="971"/>
      <c r="AN78" s="971"/>
      <c r="AO78" s="971"/>
      <c r="AP78" s="971" t="s">
        <v>599</v>
      </c>
      <c r="AQ78" s="971"/>
      <c r="AR78" s="971"/>
      <c r="AS78" s="971"/>
      <c r="AT78" s="971"/>
      <c r="AU78" s="971" t="s">
        <v>599</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c r="A79" s="238">
        <v>12</v>
      </c>
      <c r="B79" s="974" t="s">
        <v>593</v>
      </c>
      <c r="C79" s="975"/>
      <c r="D79" s="975"/>
      <c r="E79" s="975"/>
      <c r="F79" s="975"/>
      <c r="G79" s="975"/>
      <c r="H79" s="975"/>
      <c r="I79" s="975"/>
      <c r="J79" s="975"/>
      <c r="K79" s="975"/>
      <c r="L79" s="975"/>
      <c r="M79" s="975"/>
      <c r="N79" s="975"/>
      <c r="O79" s="975"/>
      <c r="P79" s="976"/>
      <c r="Q79" s="977">
        <v>217</v>
      </c>
      <c r="R79" s="971"/>
      <c r="S79" s="971"/>
      <c r="T79" s="971"/>
      <c r="U79" s="971"/>
      <c r="V79" s="971">
        <v>191</v>
      </c>
      <c r="W79" s="971"/>
      <c r="X79" s="971"/>
      <c r="Y79" s="971"/>
      <c r="Z79" s="971"/>
      <c r="AA79" s="971">
        <v>25</v>
      </c>
      <c r="AB79" s="971"/>
      <c r="AC79" s="971"/>
      <c r="AD79" s="971"/>
      <c r="AE79" s="971"/>
      <c r="AF79" s="971">
        <v>25</v>
      </c>
      <c r="AG79" s="971"/>
      <c r="AH79" s="971"/>
      <c r="AI79" s="971"/>
      <c r="AJ79" s="971"/>
      <c r="AK79" s="971" t="s">
        <v>603</v>
      </c>
      <c r="AL79" s="971"/>
      <c r="AM79" s="971"/>
      <c r="AN79" s="971"/>
      <c r="AO79" s="971"/>
      <c r="AP79" s="971" t="s">
        <v>605</v>
      </c>
      <c r="AQ79" s="971"/>
      <c r="AR79" s="971"/>
      <c r="AS79" s="971"/>
      <c r="AT79" s="971"/>
      <c r="AU79" s="971" t="s">
        <v>597</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c r="A80" s="238">
        <v>13</v>
      </c>
      <c r="B80" s="974" t="s">
        <v>594</v>
      </c>
      <c r="C80" s="975"/>
      <c r="D80" s="975"/>
      <c r="E80" s="975"/>
      <c r="F80" s="975"/>
      <c r="G80" s="975"/>
      <c r="H80" s="975"/>
      <c r="I80" s="975"/>
      <c r="J80" s="975"/>
      <c r="K80" s="975"/>
      <c r="L80" s="975"/>
      <c r="M80" s="975"/>
      <c r="N80" s="975"/>
      <c r="O80" s="975"/>
      <c r="P80" s="976"/>
      <c r="Q80" s="977">
        <v>823874</v>
      </c>
      <c r="R80" s="971"/>
      <c r="S80" s="971"/>
      <c r="T80" s="971"/>
      <c r="U80" s="971"/>
      <c r="V80" s="971">
        <v>808406</v>
      </c>
      <c r="W80" s="971"/>
      <c r="X80" s="971"/>
      <c r="Y80" s="971"/>
      <c r="Z80" s="971"/>
      <c r="AA80" s="971">
        <v>15468</v>
      </c>
      <c r="AB80" s="971"/>
      <c r="AC80" s="971"/>
      <c r="AD80" s="971"/>
      <c r="AE80" s="971"/>
      <c r="AF80" s="971">
        <v>15468</v>
      </c>
      <c r="AG80" s="971"/>
      <c r="AH80" s="971"/>
      <c r="AI80" s="971"/>
      <c r="AJ80" s="971"/>
      <c r="AK80" s="971" t="s">
        <v>599</v>
      </c>
      <c r="AL80" s="971"/>
      <c r="AM80" s="971"/>
      <c r="AN80" s="971"/>
      <c r="AO80" s="971"/>
      <c r="AP80" s="971" t="s">
        <v>599</v>
      </c>
      <c r="AQ80" s="971"/>
      <c r="AR80" s="971"/>
      <c r="AS80" s="971"/>
      <c r="AT80" s="971"/>
      <c r="AU80" s="971" t="s">
        <v>599</v>
      </c>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c r="A88" s="240" t="s">
        <v>394</v>
      </c>
      <c r="B88" s="937" t="s">
        <v>419</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f>SUM(AF68:AJ87)</f>
        <v>19738</v>
      </c>
      <c r="AG88" s="959"/>
      <c r="AH88" s="959"/>
      <c r="AI88" s="959"/>
      <c r="AJ88" s="959"/>
      <c r="AK88" s="963"/>
      <c r="AL88" s="963"/>
      <c r="AM88" s="963"/>
      <c r="AN88" s="963"/>
      <c r="AO88" s="963"/>
      <c r="AP88" s="959">
        <f>SUM(AP68:AT87)</f>
        <v>2283</v>
      </c>
      <c r="AQ88" s="959"/>
      <c r="AR88" s="959"/>
      <c r="AS88" s="959"/>
      <c r="AT88" s="959"/>
      <c r="AU88" s="959">
        <f>SUM(AU68:AY87)</f>
        <v>77</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937" t="s">
        <v>420</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f>SUM(CR7:CV88)</f>
        <v>107</v>
      </c>
      <c r="CS102" s="953"/>
      <c r="CT102" s="953"/>
      <c r="CU102" s="953"/>
      <c r="CV102" s="954"/>
      <c r="CW102" s="952" t="s">
        <v>576</v>
      </c>
      <c r="CX102" s="953"/>
      <c r="CY102" s="953"/>
      <c r="CZ102" s="953"/>
      <c r="DA102" s="954"/>
      <c r="DB102" s="952" t="s">
        <v>576</v>
      </c>
      <c r="DC102" s="953"/>
      <c r="DD102" s="953"/>
      <c r="DE102" s="953"/>
      <c r="DF102" s="954"/>
      <c r="DG102" s="952" t="s">
        <v>576</v>
      </c>
      <c r="DH102" s="953"/>
      <c r="DI102" s="953"/>
      <c r="DJ102" s="953"/>
      <c r="DK102" s="954"/>
      <c r="DL102" s="952" t="s">
        <v>576</v>
      </c>
      <c r="DM102" s="953"/>
      <c r="DN102" s="953"/>
      <c r="DO102" s="953"/>
      <c r="DP102" s="954"/>
      <c r="DQ102" s="952" t="s">
        <v>576</v>
      </c>
      <c r="DR102" s="953"/>
      <c r="DS102" s="953"/>
      <c r="DT102" s="953"/>
      <c r="DU102" s="954"/>
      <c r="DV102" s="937"/>
      <c r="DW102" s="938"/>
      <c r="DX102" s="938"/>
      <c r="DY102" s="938"/>
      <c r="DZ102" s="939"/>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421</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422</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423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42" t="s">
        <v>425</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426</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c r="A109" s="895" t="s">
        <v>427</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428</v>
      </c>
      <c r="AB109" s="896"/>
      <c r="AC109" s="896"/>
      <c r="AD109" s="896"/>
      <c r="AE109" s="897"/>
      <c r="AF109" s="898" t="s">
        <v>429</v>
      </c>
      <c r="AG109" s="896"/>
      <c r="AH109" s="896"/>
      <c r="AI109" s="896"/>
      <c r="AJ109" s="897"/>
      <c r="AK109" s="898" t="s">
        <v>311</v>
      </c>
      <c r="AL109" s="896"/>
      <c r="AM109" s="896"/>
      <c r="AN109" s="896"/>
      <c r="AO109" s="897"/>
      <c r="AP109" s="898" t="s">
        <v>430</v>
      </c>
      <c r="AQ109" s="896"/>
      <c r="AR109" s="896"/>
      <c r="AS109" s="896"/>
      <c r="AT109" s="929"/>
      <c r="AU109" s="895" t="s">
        <v>427</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428</v>
      </c>
      <c r="BR109" s="896"/>
      <c r="BS109" s="896"/>
      <c r="BT109" s="896"/>
      <c r="BU109" s="897"/>
      <c r="BV109" s="898" t="s">
        <v>429</v>
      </c>
      <c r="BW109" s="896"/>
      <c r="BX109" s="896"/>
      <c r="BY109" s="896"/>
      <c r="BZ109" s="897"/>
      <c r="CA109" s="898" t="s">
        <v>311</v>
      </c>
      <c r="CB109" s="896"/>
      <c r="CC109" s="896"/>
      <c r="CD109" s="896"/>
      <c r="CE109" s="897"/>
      <c r="CF109" s="936" t="s">
        <v>430</v>
      </c>
      <c r="CG109" s="936"/>
      <c r="CH109" s="936"/>
      <c r="CI109" s="936"/>
      <c r="CJ109" s="936"/>
      <c r="CK109" s="898" t="s">
        <v>431</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428</v>
      </c>
      <c r="DH109" s="896"/>
      <c r="DI109" s="896"/>
      <c r="DJ109" s="896"/>
      <c r="DK109" s="897"/>
      <c r="DL109" s="898" t="s">
        <v>429</v>
      </c>
      <c r="DM109" s="896"/>
      <c r="DN109" s="896"/>
      <c r="DO109" s="896"/>
      <c r="DP109" s="897"/>
      <c r="DQ109" s="898" t="s">
        <v>311</v>
      </c>
      <c r="DR109" s="896"/>
      <c r="DS109" s="896"/>
      <c r="DT109" s="896"/>
      <c r="DU109" s="897"/>
      <c r="DV109" s="898" t="s">
        <v>430</v>
      </c>
      <c r="DW109" s="896"/>
      <c r="DX109" s="896"/>
      <c r="DY109" s="896"/>
      <c r="DZ109" s="929"/>
    </row>
    <row r="110" spans="1:131" s="230" customFormat="1" ht="26.25" customHeight="1">
      <c r="A110" s="807" t="s">
        <v>432</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1342929</v>
      </c>
      <c r="AB110" s="889"/>
      <c r="AC110" s="889"/>
      <c r="AD110" s="889"/>
      <c r="AE110" s="890"/>
      <c r="AF110" s="891">
        <v>1417038</v>
      </c>
      <c r="AG110" s="889"/>
      <c r="AH110" s="889"/>
      <c r="AI110" s="889"/>
      <c r="AJ110" s="890"/>
      <c r="AK110" s="891">
        <v>1491613</v>
      </c>
      <c r="AL110" s="889"/>
      <c r="AM110" s="889"/>
      <c r="AN110" s="889"/>
      <c r="AO110" s="890"/>
      <c r="AP110" s="892">
        <v>19.600000000000001</v>
      </c>
      <c r="AQ110" s="893"/>
      <c r="AR110" s="893"/>
      <c r="AS110" s="893"/>
      <c r="AT110" s="894"/>
      <c r="AU110" s="930" t="s">
        <v>75</v>
      </c>
      <c r="AV110" s="931"/>
      <c r="AW110" s="931"/>
      <c r="AX110" s="931"/>
      <c r="AY110" s="931"/>
      <c r="AZ110" s="860" t="s">
        <v>433</v>
      </c>
      <c r="BA110" s="808"/>
      <c r="BB110" s="808"/>
      <c r="BC110" s="808"/>
      <c r="BD110" s="808"/>
      <c r="BE110" s="808"/>
      <c r="BF110" s="808"/>
      <c r="BG110" s="808"/>
      <c r="BH110" s="808"/>
      <c r="BI110" s="808"/>
      <c r="BJ110" s="808"/>
      <c r="BK110" s="808"/>
      <c r="BL110" s="808"/>
      <c r="BM110" s="808"/>
      <c r="BN110" s="808"/>
      <c r="BO110" s="808"/>
      <c r="BP110" s="809"/>
      <c r="BQ110" s="861">
        <v>12500974</v>
      </c>
      <c r="BR110" s="842"/>
      <c r="BS110" s="842"/>
      <c r="BT110" s="842"/>
      <c r="BU110" s="842"/>
      <c r="BV110" s="842">
        <v>12206481</v>
      </c>
      <c r="BW110" s="842"/>
      <c r="BX110" s="842"/>
      <c r="BY110" s="842"/>
      <c r="BZ110" s="842"/>
      <c r="CA110" s="842">
        <v>11084526</v>
      </c>
      <c r="CB110" s="842"/>
      <c r="CC110" s="842"/>
      <c r="CD110" s="842"/>
      <c r="CE110" s="842"/>
      <c r="CF110" s="866">
        <v>145.80000000000001</v>
      </c>
      <c r="CG110" s="867"/>
      <c r="CH110" s="867"/>
      <c r="CI110" s="867"/>
      <c r="CJ110" s="867"/>
      <c r="CK110" s="926" t="s">
        <v>434</v>
      </c>
      <c r="CL110" s="819"/>
      <c r="CM110" s="860" t="s">
        <v>435</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436</v>
      </c>
      <c r="DH110" s="842"/>
      <c r="DI110" s="842"/>
      <c r="DJ110" s="842"/>
      <c r="DK110" s="842"/>
      <c r="DL110" s="842" t="s">
        <v>437</v>
      </c>
      <c r="DM110" s="842"/>
      <c r="DN110" s="842"/>
      <c r="DO110" s="842"/>
      <c r="DP110" s="842"/>
      <c r="DQ110" s="842" t="s">
        <v>437</v>
      </c>
      <c r="DR110" s="842"/>
      <c r="DS110" s="842"/>
      <c r="DT110" s="842"/>
      <c r="DU110" s="842"/>
      <c r="DV110" s="843" t="s">
        <v>436</v>
      </c>
      <c r="DW110" s="843"/>
      <c r="DX110" s="843"/>
      <c r="DY110" s="843"/>
      <c r="DZ110" s="844"/>
    </row>
    <row r="111" spans="1:131" s="230" customFormat="1" ht="26.25" customHeight="1">
      <c r="A111" s="774" t="s">
        <v>438</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140</v>
      </c>
      <c r="AB111" s="919"/>
      <c r="AC111" s="919"/>
      <c r="AD111" s="919"/>
      <c r="AE111" s="920"/>
      <c r="AF111" s="921" t="s">
        <v>437</v>
      </c>
      <c r="AG111" s="919"/>
      <c r="AH111" s="919"/>
      <c r="AI111" s="919"/>
      <c r="AJ111" s="920"/>
      <c r="AK111" s="921" t="s">
        <v>140</v>
      </c>
      <c r="AL111" s="919"/>
      <c r="AM111" s="919"/>
      <c r="AN111" s="919"/>
      <c r="AO111" s="920"/>
      <c r="AP111" s="922" t="s">
        <v>437</v>
      </c>
      <c r="AQ111" s="923"/>
      <c r="AR111" s="923"/>
      <c r="AS111" s="923"/>
      <c r="AT111" s="924"/>
      <c r="AU111" s="932"/>
      <c r="AV111" s="933"/>
      <c r="AW111" s="933"/>
      <c r="AX111" s="933"/>
      <c r="AY111" s="933"/>
      <c r="AZ111" s="815" t="s">
        <v>439</v>
      </c>
      <c r="BA111" s="752"/>
      <c r="BB111" s="752"/>
      <c r="BC111" s="752"/>
      <c r="BD111" s="752"/>
      <c r="BE111" s="752"/>
      <c r="BF111" s="752"/>
      <c r="BG111" s="752"/>
      <c r="BH111" s="752"/>
      <c r="BI111" s="752"/>
      <c r="BJ111" s="752"/>
      <c r="BK111" s="752"/>
      <c r="BL111" s="752"/>
      <c r="BM111" s="752"/>
      <c r="BN111" s="752"/>
      <c r="BO111" s="752"/>
      <c r="BP111" s="753"/>
      <c r="BQ111" s="816">
        <v>5758</v>
      </c>
      <c r="BR111" s="817"/>
      <c r="BS111" s="817"/>
      <c r="BT111" s="817"/>
      <c r="BU111" s="817"/>
      <c r="BV111" s="817" t="s">
        <v>436</v>
      </c>
      <c r="BW111" s="817"/>
      <c r="BX111" s="817"/>
      <c r="BY111" s="817"/>
      <c r="BZ111" s="817"/>
      <c r="CA111" s="817" t="s">
        <v>140</v>
      </c>
      <c r="CB111" s="817"/>
      <c r="CC111" s="817"/>
      <c r="CD111" s="817"/>
      <c r="CE111" s="817"/>
      <c r="CF111" s="875" t="s">
        <v>437</v>
      </c>
      <c r="CG111" s="876"/>
      <c r="CH111" s="876"/>
      <c r="CI111" s="876"/>
      <c r="CJ111" s="876"/>
      <c r="CK111" s="927"/>
      <c r="CL111" s="821"/>
      <c r="CM111" s="815" t="s">
        <v>440</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441</v>
      </c>
      <c r="DH111" s="817"/>
      <c r="DI111" s="817"/>
      <c r="DJ111" s="817"/>
      <c r="DK111" s="817"/>
      <c r="DL111" s="817" t="s">
        <v>441</v>
      </c>
      <c r="DM111" s="817"/>
      <c r="DN111" s="817"/>
      <c r="DO111" s="817"/>
      <c r="DP111" s="817"/>
      <c r="DQ111" s="817" t="s">
        <v>437</v>
      </c>
      <c r="DR111" s="817"/>
      <c r="DS111" s="817"/>
      <c r="DT111" s="817"/>
      <c r="DU111" s="817"/>
      <c r="DV111" s="794" t="s">
        <v>442</v>
      </c>
      <c r="DW111" s="794"/>
      <c r="DX111" s="794"/>
      <c r="DY111" s="794"/>
      <c r="DZ111" s="795"/>
    </row>
    <row r="112" spans="1:131" s="230" customFormat="1" ht="26.25" customHeight="1">
      <c r="A112" s="912" t="s">
        <v>443</v>
      </c>
      <c r="B112" s="913"/>
      <c r="C112" s="752" t="s">
        <v>444</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140</v>
      </c>
      <c r="AB112" s="780"/>
      <c r="AC112" s="780"/>
      <c r="AD112" s="780"/>
      <c r="AE112" s="781"/>
      <c r="AF112" s="782" t="s">
        <v>437</v>
      </c>
      <c r="AG112" s="780"/>
      <c r="AH112" s="780"/>
      <c r="AI112" s="780"/>
      <c r="AJ112" s="781"/>
      <c r="AK112" s="782" t="s">
        <v>140</v>
      </c>
      <c r="AL112" s="780"/>
      <c r="AM112" s="780"/>
      <c r="AN112" s="780"/>
      <c r="AO112" s="781"/>
      <c r="AP112" s="824" t="s">
        <v>140</v>
      </c>
      <c r="AQ112" s="825"/>
      <c r="AR112" s="825"/>
      <c r="AS112" s="825"/>
      <c r="AT112" s="826"/>
      <c r="AU112" s="932"/>
      <c r="AV112" s="933"/>
      <c r="AW112" s="933"/>
      <c r="AX112" s="933"/>
      <c r="AY112" s="933"/>
      <c r="AZ112" s="815" t="s">
        <v>445</v>
      </c>
      <c r="BA112" s="752"/>
      <c r="BB112" s="752"/>
      <c r="BC112" s="752"/>
      <c r="BD112" s="752"/>
      <c r="BE112" s="752"/>
      <c r="BF112" s="752"/>
      <c r="BG112" s="752"/>
      <c r="BH112" s="752"/>
      <c r="BI112" s="752"/>
      <c r="BJ112" s="752"/>
      <c r="BK112" s="752"/>
      <c r="BL112" s="752"/>
      <c r="BM112" s="752"/>
      <c r="BN112" s="752"/>
      <c r="BO112" s="752"/>
      <c r="BP112" s="753"/>
      <c r="BQ112" s="816">
        <v>8691325</v>
      </c>
      <c r="BR112" s="817"/>
      <c r="BS112" s="817"/>
      <c r="BT112" s="817"/>
      <c r="BU112" s="817"/>
      <c r="BV112" s="817">
        <v>7799895</v>
      </c>
      <c r="BW112" s="817"/>
      <c r="BX112" s="817"/>
      <c r="BY112" s="817"/>
      <c r="BZ112" s="817"/>
      <c r="CA112" s="817">
        <v>7036004</v>
      </c>
      <c r="CB112" s="817"/>
      <c r="CC112" s="817"/>
      <c r="CD112" s="817"/>
      <c r="CE112" s="817"/>
      <c r="CF112" s="875">
        <v>92.5</v>
      </c>
      <c r="CG112" s="876"/>
      <c r="CH112" s="876"/>
      <c r="CI112" s="876"/>
      <c r="CJ112" s="876"/>
      <c r="CK112" s="927"/>
      <c r="CL112" s="821"/>
      <c r="CM112" s="815" t="s">
        <v>446</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140</v>
      </c>
      <c r="DH112" s="817"/>
      <c r="DI112" s="817"/>
      <c r="DJ112" s="817"/>
      <c r="DK112" s="817"/>
      <c r="DL112" s="817" t="s">
        <v>442</v>
      </c>
      <c r="DM112" s="817"/>
      <c r="DN112" s="817"/>
      <c r="DO112" s="817"/>
      <c r="DP112" s="817"/>
      <c r="DQ112" s="817" t="s">
        <v>140</v>
      </c>
      <c r="DR112" s="817"/>
      <c r="DS112" s="817"/>
      <c r="DT112" s="817"/>
      <c r="DU112" s="817"/>
      <c r="DV112" s="794" t="s">
        <v>436</v>
      </c>
      <c r="DW112" s="794"/>
      <c r="DX112" s="794"/>
      <c r="DY112" s="794"/>
      <c r="DZ112" s="795"/>
    </row>
    <row r="113" spans="1:130" s="230" customFormat="1" ht="26.25" customHeight="1">
      <c r="A113" s="914"/>
      <c r="B113" s="915"/>
      <c r="C113" s="752" t="s">
        <v>447</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555472</v>
      </c>
      <c r="AB113" s="919"/>
      <c r="AC113" s="919"/>
      <c r="AD113" s="919"/>
      <c r="AE113" s="920"/>
      <c r="AF113" s="921">
        <v>526384</v>
      </c>
      <c r="AG113" s="919"/>
      <c r="AH113" s="919"/>
      <c r="AI113" s="919"/>
      <c r="AJ113" s="920"/>
      <c r="AK113" s="921">
        <v>522356</v>
      </c>
      <c r="AL113" s="919"/>
      <c r="AM113" s="919"/>
      <c r="AN113" s="919"/>
      <c r="AO113" s="920"/>
      <c r="AP113" s="922">
        <v>6.9</v>
      </c>
      <c r="AQ113" s="923"/>
      <c r="AR113" s="923"/>
      <c r="AS113" s="923"/>
      <c r="AT113" s="924"/>
      <c r="AU113" s="932"/>
      <c r="AV113" s="933"/>
      <c r="AW113" s="933"/>
      <c r="AX113" s="933"/>
      <c r="AY113" s="933"/>
      <c r="AZ113" s="815" t="s">
        <v>448</v>
      </c>
      <c r="BA113" s="752"/>
      <c r="BB113" s="752"/>
      <c r="BC113" s="752"/>
      <c r="BD113" s="752"/>
      <c r="BE113" s="752"/>
      <c r="BF113" s="752"/>
      <c r="BG113" s="752"/>
      <c r="BH113" s="752"/>
      <c r="BI113" s="752"/>
      <c r="BJ113" s="752"/>
      <c r="BK113" s="752"/>
      <c r="BL113" s="752"/>
      <c r="BM113" s="752"/>
      <c r="BN113" s="752"/>
      <c r="BO113" s="752"/>
      <c r="BP113" s="753"/>
      <c r="BQ113" s="816">
        <v>73515</v>
      </c>
      <c r="BR113" s="817"/>
      <c r="BS113" s="817"/>
      <c r="BT113" s="817"/>
      <c r="BU113" s="817"/>
      <c r="BV113" s="817">
        <v>77126</v>
      </c>
      <c r="BW113" s="817"/>
      <c r="BX113" s="817"/>
      <c r="BY113" s="817"/>
      <c r="BZ113" s="817"/>
      <c r="CA113" s="817">
        <v>76507</v>
      </c>
      <c r="CB113" s="817"/>
      <c r="CC113" s="817"/>
      <c r="CD113" s="817"/>
      <c r="CE113" s="817"/>
      <c r="CF113" s="875">
        <v>1</v>
      </c>
      <c r="CG113" s="876"/>
      <c r="CH113" s="876"/>
      <c r="CI113" s="876"/>
      <c r="CJ113" s="876"/>
      <c r="CK113" s="927"/>
      <c r="CL113" s="821"/>
      <c r="CM113" s="815" t="s">
        <v>449</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436</v>
      </c>
      <c r="DH113" s="780"/>
      <c r="DI113" s="780"/>
      <c r="DJ113" s="780"/>
      <c r="DK113" s="781"/>
      <c r="DL113" s="782" t="s">
        <v>140</v>
      </c>
      <c r="DM113" s="780"/>
      <c r="DN113" s="780"/>
      <c r="DO113" s="780"/>
      <c r="DP113" s="781"/>
      <c r="DQ113" s="782" t="s">
        <v>441</v>
      </c>
      <c r="DR113" s="780"/>
      <c r="DS113" s="780"/>
      <c r="DT113" s="780"/>
      <c r="DU113" s="781"/>
      <c r="DV113" s="824" t="s">
        <v>437</v>
      </c>
      <c r="DW113" s="825"/>
      <c r="DX113" s="825"/>
      <c r="DY113" s="825"/>
      <c r="DZ113" s="826"/>
    </row>
    <row r="114" spans="1:130" s="230" customFormat="1" ht="26.25" customHeight="1">
      <c r="A114" s="914"/>
      <c r="B114" s="915"/>
      <c r="C114" s="752" t="s">
        <v>450</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18533</v>
      </c>
      <c r="AB114" s="780"/>
      <c r="AC114" s="780"/>
      <c r="AD114" s="780"/>
      <c r="AE114" s="781"/>
      <c r="AF114" s="782">
        <v>21280</v>
      </c>
      <c r="AG114" s="780"/>
      <c r="AH114" s="780"/>
      <c r="AI114" s="780"/>
      <c r="AJ114" s="781"/>
      <c r="AK114" s="782">
        <v>47668</v>
      </c>
      <c r="AL114" s="780"/>
      <c r="AM114" s="780"/>
      <c r="AN114" s="780"/>
      <c r="AO114" s="781"/>
      <c r="AP114" s="824">
        <v>0.6</v>
      </c>
      <c r="AQ114" s="825"/>
      <c r="AR114" s="825"/>
      <c r="AS114" s="825"/>
      <c r="AT114" s="826"/>
      <c r="AU114" s="932"/>
      <c r="AV114" s="933"/>
      <c r="AW114" s="933"/>
      <c r="AX114" s="933"/>
      <c r="AY114" s="933"/>
      <c r="AZ114" s="815" t="s">
        <v>451</v>
      </c>
      <c r="BA114" s="752"/>
      <c r="BB114" s="752"/>
      <c r="BC114" s="752"/>
      <c r="BD114" s="752"/>
      <c r="BE114" s="752"/>
      <c r="BF114" s="752"/>
      <c r="BG114" s="752"/>
      <c r="BH114" s="752"/>
      <c r="BI114" s="752"/>
      <c r="BJ114" s="752"/>
      <c r="BK114" s="752"/>
      <c r="BL114" s="752"/>
      <c r="BM114" s="752"/>
      <c r="BN114" s="752"/>
      <c r="BO114" s="752"/>
      <c r="BP114" s="753"/>
      <c r="BQ114" s="816">
        <v>2750500</v>
      </c>
      <c r="BR114" s="817"/>
      <c r="BS114" s="817"/>
      <c r="BT114" s="817"/>
      <c r="BU114" s="817"/>
      <c r="BV114" s="817">
        <v>2708840</v>
      </c>
      <c r="BW114" s="817"/>
      <c r="BX114" s="817"/>
      <c r="BY114" s="817"/>
      <c r="BZ114" s="817"/>
      <c r="CA114" s="817">
        <v>2743340</v>
      </c>
      <c r="CB114" s="817"/>
      <c r="CC114" s="817"/>
      <c r="CD114" s="817"/>
      <c r="CE114" s="817"/>
      <c r="CF114" s="875">
        <v>36.1</v>
      </c>
      <c r="CG114" s="876"/>
      <c r="CH114" s="876"/>
      <c r="CI114" s="876"/>
      <c r="CJ114" s="876"/>
      <c r="CK114" s="927"/>
      <c r="CL114" s="821"/>
      <c r="CM114" s="815" t="s">
        <v>452</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441</v>
      </c>
      <c r="DH114" s="780"/>
      <c r="DI114" s="780"/>
      <c r="DJ114" s="780"/>
      <c r="DK114" s="781"/>
      <c r="DL114" s="782" t="s">
        <v>442</v>
      </c>
      <c r="DM114" s="780"/>
      <c r="DN114" s="780"/>
      <c r="DO114" s="780"/>
      <c r="DP114" s="781"/>
      <c r="DQ114" s="782" t="s">
        <v>437</v>
      </c>
      <c r="DR114" s="780"/>
      <c r="DS114" s="780"/>
      <c r="DT114" s="780"/>
      <c r="DU114" s="781"/>
      <c r="DV114" s="824" t="s">
        <v>442</v>
      </c>
      <c r="DW114" s="825"/>
      <c r="DX114" s="825"/>
      <c r="DY114" s="825"/>
      <c r="DZ114" s="826"/>
    </row>
    <row r="115" spans="1:130" s="230" customFormat="1" ht="26.25" customHeight="1">
      <c r="A115" s="914"/>
      <c r="B115" s="915"/>
      <c r="C115" s="752" t="s">
        <v>453</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5758</v>
      </c>
      <c r="AB115" s="919"/>
      <c r="AC115" s="919"/>
      <c r="AD115" s="919"/>
      <c r="AE115" s="920"/>
      <c r="AF115" s="921" t="s">
        <v>140</v>
      </c>
      <c r="AG115" s="919"/>
      <c r="AH115" s="919"/>
      <c r="AI115" s="919"/>
      <c r="AJ115" s="920"/>
      <c r="AK115" s="921" t="s">
        <v>442</v>
      </c>
      <c r="AL115" s="919"/>
      <c r="AM115" s="919"/>
      <c r="AN115" s="919"/>
      <c r="AO115" s="920"/>
      <c r="AP115" s="922" t="s">
        <v>437</v>
      </c>
      <c r="AQ115" s="923"/>
      <c r="AR115" s="923"/>
      <c r="AS115" s="923"/>
      <c r="AT115" s="924"/>
      <c r="AU115" s="932"/>
      <c r="AV115" s="933"/>
      <c r="AW115" s="933"/>
      <c r="AX115" s="933"/>
      <c r="AY115" s="933"/>
      <c r="AZ115" s="815" t="s">
        <v>454</v>
      </c>
      <c r="BA115" s="752"/>
      <c r="BB115" s="752"/>
      <c r="BC115" s="752"/>
      <c r="BD115" s="752"/>
      <c r="BE115" s="752"/>
      <c r="BF115" s="752"/>
      <c r="BG115" s="752"/>
      <c r="BH115" s="752"/>
      <c r="BI115" s="752"/>
      <c r="BJ115" s="752"/>
      <c r="BK115" s="752"/>
      <c r="BL115" s="752"/>
      <c r="BM115" s="752"/>
      <c r="BN115" s="752"/>
      <c r="BO115" s="752"/>
      <c r="BP115" s="753"/>
      <c r="BQ115" s="816" t="s">
        <v>140</v>
      </c>
      <c r="BR115" s="817"/>
      <c r="BS115" s="817"/>
      <c r="BT115" s="817"/>
      <c r="BU115" s="817"/>
      <c r="BV115" s="817" t="s">
        <v>442</v>
      </c>
      <c r="BW115" s="817"/>
      <c r="BX115" s="817"/>
      <c r="BY115" s="817"/>
      <c r="BZ115" s="817"/>
      <c r="CA115" s="817" t="s">
        <v>437</v>
      </c>
      <c r="CB115" s="817"/>
      <c r="CC115" s="817"/>
      <c r="CD115" s="817"/>
      <c r="CE115" s="817"/>
      <c r="CF115" s="875" t="s">
        <v>442</v>
      </c>
      <c r="CG115" s="876"/>
      <c r="CH115" s="876"/>
      <c r="CI115" s="876"/>
      <c r="CJ115" s="876"/>
      <c r="CK115" s="927"/>
      <c r="CL115" s="821"/>
      <c r="CM115" s="815" t="s">
        <v>455</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442</v>
      </c>
      <c r="DH115" s="780"/>
      <c r="DI115" s="780"/>
      <c r="DJ115" s="780"/>
      <c r="DK115" s="781"/>
      <c r="DL115" s="782" t="s">
        <v>437</v>
      </c>
      <c r="DM115" s="780"/>
      <c r="DN115" s="780"/>
      <c r="DO115" s="780"/>
      <c r="DP115" s="781"/>
      <c r="DQ115" s="782" t="s">
        <v>436</v>
      </c>
      <c r="DR115" s="780"/>
      <c r="DS115" s="780"/>
      <c r="DT115" s="780"/>
      <c r="DU115" s="781"/>
      <c r="DV115" s="824" t="s">
        <v>436</v>
      </c>
      <c r="DW115" s="825"/>
      <c r="DX115" s="825"/>
      <c r="DY115" s="825"/>
      <c r="DZ115" s="826"/>
    </row>
    <row r="116" spans="1:130" s="230" customFormat="1" ht="26.25" customHeight="1">
      <c r="A116" s="916"/>
      <c r="B116" s="917"/>
      <c r="C116" s="839" t="s">
        <v>456</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140</v>
      </c>
      <c r="AB116" s="780"/>
      <c r="AC116" s="780"/>
      <c r="AD116" s="780"/>
      <c r="AE116" s="781"/>
      <c r="AF116" s="782" t="s">
        <v>436</v>
      </c>
      <c r="AG116" s="780"/>
      <c r="AH116" s="780"/>
      <c r="AI116" s="780"/>
      <c r="AJ116" s="781"/>
      <c r="AK116" s="782" t="s">
        <v>442</v>
      </c>
      <c r="AL116" s="780"/>
      <c r="AM116" s="780"/>
      <c r="AN116" s="780"/>
      <c r="AO116" s="781"/>
      <c r="AP116" s="824" t="s">
        <v>437</v>
      </c>
      <c r="AQ116" s="825"/>
      <c r="AR116" s="825"/>
      <c r="AS116" s="825"/>
      <c r="AT116" s="826"/>
      <c r="AU116" s="932"/>
      <c r="AV116" s="933"/>
      <c r="AW116" s="933"/>
      <c r="AX116" s="933"/>
      <c r="AY116" s="933"/>
      <c r="AZ116" s="909" t="s">
        <v>457</v>
      </c>
      <c r="BA116" s="910"/>
      <c r="BB116" s="910"/>
      <c r="BC116" s="910"/>
      <c r="BD116" s="910"/>
      <c r="BE116" s="910"/>
      <c r="BF116" s="910"/>
      <c r="BG116" s="910"/>
      <c r="BH116" s="910"/>
      <c r="BI116" s="910"/>
      <c r="BJ116" s="910"/>
      <c r="BK116" s="910"/>
      <c r="BL116" s="910"/>
      <c r="BM116" s="910"/>
      <c r="BN116" s="910"/>
      <c r="BO116" s="910"/>
      <c r="BP116" s="911"/>
      <c r="BQ116" s="816" t="s">
        <v>140</v>
      </c>
      <c r="BR116" s="817"/>
      <c r="BS116" s="817"/>
      <c r="BT116" s="817"/>
      <c r="BU116" s="817"/>
      <c r="BV116" s="817" t="s">
        <v>442</v>
      </c>
      <c r="BW116" s="817"/>
      <c r="BX116" s="817"/>
      <c r="BY116" s="817"/>
      <c r="BZ116" s="817"/>
      <c r="CA116" s="817" t="s">
        <v>140</v>
      </c>
      <c r="CB116" s="817"/>
      <c r="CC116" s="817"/>
      <c r="CD116" s="817"/>
      <c r="CE116" s="817"/>
      <c r="CF116" s="875" t="s">
        <v>140</v>
      </c>
      <c r="CG116" s="876"/>
      <c r="CH116" s="876"/>
      <c r="CI116" s="876"/>
      <c r="CJ116" s="876"/>
      <c r="CK116" s="927"/>
      <c r="CL116" s="821"/>
      <c r="CM116" s="815" t="s">
        <v>458</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140</v>
      </c>
      <c r="DH116" s="780"/>
      <c r="DI116" s="780"/>
      <c r="DJ116" s="780"/>
      <c r="DK116" s="781"/>
      <c r="DL116" s="782" t="s">
        <v>436</v>
      </c>
      <c r="DM116" s="780"/>
      <c r="DN116" s="780"/>
      <c r="DO116" s="780"/>
      <c r="DP116" s="781"/>
      <c r="DQ116" s="782" t="s">
        <v>140</v>
      </c>
      <c r="DR116" s="780"/>
      <c r="DS116" s="780"/>
      <c r="DT116" s="780"/>
      <c r="DU116" s="781"/>
      <c r="DV116" s="824" t="s">
        <v>140</v>
      </c>
      <c r="DW116" s="825"/>
      <c r="DX116" s="825"/>
      <c r="DY116" s="825"/>
      <c r="DZ116" s="826"/>
    </row>
    <row r="117" spans="1:130" s="230" customFormat="1" ht="26.25" customHeight="1">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459</v>
      </c>
      <c r="Z117" s="897"/>
      <c r="AA117" s="902">
        <v>1922692</v>
      </c>
      <c r="AB117" s="903"/>
      <c r="AC117" s="903"/>
      <c r="AD117" s="903"/>
      <c r="AE117" s="904"/>
      <c r="AF117" s="905">
        <v>1964702</v>
      </c>
      <c r="AG117" s="903"/>
      <c r="AH117" s="903"/>
      <c r="AI117" s="903"/>
      <c r="AJ117" s="904"/>
      <c r="AK117" s="905">
        <v>2061637</v>
      </c>
      <c r="AL117" s="903"/>
      <c r="AM117" s="903"/>
      <c r="AN117" s="903"/>
      <c r="AO117" s="904"/>
      <c r="AP117" s="906"/>
      <c r="AQ117" s="907"/>
      <c r="AR117" s="907"/>
      <c r="AS117" s="907"/>
      <c r="AT117" s="908"/>
      <c r="AU117" s="932"/>
      <c r="AV117" s="933"/>
      <c r="AW117" s="933"/>
      <c r="AX117" s="933"/>
      <c r="AY117" s="933"/>
      <c r="AZ117" s="863" t="s">
        <v>460</v>
      </c>
      <c r="BA117" s="864"/>
      <c r="BB117" s="864"/>
      <c r="BC117" s="864"/>
      <c r="BD117" s="864"/>
      <c r="BE117" s="864"/>
      <c r="BF117" s="864"/>
      <c r="BG117" s="864"/>
      <c r="BH117" s="864"/>
      <c r="BI117" s="864"/>
      <c r="BJ117" s="864"/>
      <c r="BK117" s="864"/>
      <c r="BL117" s="864"/>
      <c r="BM117" s="864"/>
      <c r="BN117" s="864"/>
      <c r="BO117" s="864"/>
      <c r="BP117" s="865"/>
      <c r="BQ117" s="816" t="s">
        <v>436</v>
      </c>
      <c r="BR117" s="817"/>
      <c r="BS117" s="817"/>
      <c r="BT117" s="817"/>
      <c r="BU117" s="817"/>
      <c r="BV117" s="817" t="s">
        <v>442</v>
      </c>
      <c r="BW117" s="817"/>
      <c r="BX117" s="817"/>
      <c r="BY117" s="817"/>
      <c r="BZ117" s="817"/>
      <c r="CA117" s="817" t="s">
        <v>436</v>
      </c>
      <c r="CB117" s="817"/>
      <c r="CC117" s="817"/>
      <c r="CD117" s="817"/>
      <c r="CE117" s="817"/>
      <c r="CF117" s="875" t="s">
        <v>441</v>
      </c>
      <c r="CG117" s="876"/>
      <c r="CH117" s="876"/>
      <c r="CI117" s="876"/>
      <c r="CJ117" s="876"/>
      <c r="CK117" s="927"/>
      <c r="CL117" s="821"/>
      <c r="CM117" s="815" t="s">
        <v>461</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442</v>
      </c>
      <c r="DH117" s="780"/>
      <c r="DI117" s="780"/>
      <c r="DJ117" s="780"/>
      <c r="DK117" s="781"/>
      <c r="DL117" s="782" t="s">
        <v>436</v>
      </c>
      <c r="DM117" s="780"/>
      <c r="DN117" s="780"/>
      <c r="DO117" s="780"/>
      <c r="DP117" s="781"/>
      <c r="DQ117" s="782" t="s">
        <v>436</v>
      </c>
      <c r="DR117" s="780"/>
      <c r="DS117" s="780"/>
      <c r="DT117" s="780"/>
      <c r="DU117" s="781"/>
      <c r="DV117" s="824" t="s">
        <v>436</v>
      </c>
      <c r="DW117" s="825"/>
      <c r="DX117" s="825"/>
      <c r="DY117" s="825"/>
      <c r="DZ117" s="826"/>
    </row>
    <row r="118" spans="1:130" s="230" customFormat="1" ht="26.25" customHeight="1">
      <c r="A118" s="895" t="s">
        <v>431</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428</v>
      </c>
      <c r="AB118" s="896"/>
      <c r="AC118" s="896"/>
      <c r="AD118" s="896"/>
      <c r="AE118" s="897"/>
      <c r="AF118" s="898" t="s">
        <v>429</v>
      </c>
      <c r="AG118" s="896"/>
      <c r="AH118" s="896"/>
      <c r="AI118" s="896"/>
      <c r="AJ118" s="897"/>
      <c r="AK118" s="898" t="s">
        <v>311</v>
      </c>
      <c r="AL118" s="896"/>
      <c r="AM118" s="896"/>
      <c r="AN118" s="896"/>
      <c r="AO118" s="897"/>
      <c r="AP118" s="899" t="s">
        <v>430</v>
      </c>
      <c r="AQ118" s="900"/>
      <c r="AR118" s="900"/>
      <c r="AS118" s="900"/>
      <c r="AT118" s="901"/>
      <c r="AU118" s="932"/>
      <c r="AV118" s="933"/>
      <c r="AW118" s="933"/>
      <c r="AX118" s="933"/>
      <c r="AY118" s="933"/>
      <c r="AZ118" s="838" t="s">
        <v>462</v>
      </c>
      <c r="BA118" s="839"/>
      <c r="BB118" s="839"/>
      <c r="BC118" s="839"/>
      <c r="BD118" s="839"/>
      <c r="BE118" s="839"/>
      <c r="BF118" s="839"/>
      <c r="BG118" s="839"/>
      <c r="BH118" s="839"/>
      <c r="BI118" s="839"/>
      <c r="BJ118" s="839"/>
      <c r="BK118" s="839"/>
      <c r="BL118" s="839"/>
      <c r="BM118" s="839"/>
      <c r="BN118" s="839"/>
      <c r="BO118" s="839"/>
      <c r="BP118" s="840"/>
      <c r="BQ118" s="879" t="s">
        <v>442</v>
      </c>
      <c r="BR118" s="845"/>
      <c r="BS118" s="845"/>
      <c r="BT118" s="845"/>
      <c r="BU118" s="845"/>
      <c r="BV118" s="845" t="s">
        <v>442</v>
      </c>
      <c r="BW118" s="845"/>
      <c r="BX118" s="845"/>
      <c r="BY118" s="845"/>
      <c r="BZ118" s="845"/>
      <c r="CA118" s="845" t="s">
        <v>436</v>
      </c>
      <c r="CB118" s="845"/>
      <c r="CC118" s="845"/>
      <c r="CD118" s="845"/>
      <c r="CE118" s="845"/>
      <c r="CF118" s="875" t="s">
        <v>442</v>
      </c>
      <c r="CG118" s="876"/>
      <c r="CH118" s="876"/>
      <c r="CI118" s="876"/>
      <c r="CJ118" s="876"/>
      <c r="CK118" s="927"/>
      <c r="CL118" s="821"/>
      <c r="CM118" s="815" t="s">
        <v>463</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437</v>
      </c>
      <c r="DH118" s="780"/>
      <c r="DI118" s="780"/>
      <c r="DJ118" s="780"/>
      <c r="DK118" s="781"/>
      <c r="DL118" s="782" t="s">
        <v>140</v>
      </c>
      <c r="DM118" s="780"/>
      <c r="DN118" s="780"/>
      <c r="DO118" s="780"/>
      <c r="DP118" s="781"/>
      <c r="DQ118" s="782" t="s">
        <v>442</v>
      </c>
      <c r="DR118" s="780"/>
      <c r="DS118" s="780"/>
      <c r="DT118" s="780"/>
      <c r="DU118" s="781"/>
      <c r="DV118" s="824" t="s">
        <v>442</v>
      </c>
      <c r="DW118" s="825"/>
      <c r="DX118" s="825"/>
      <c r="DY118" s="825"/>
      <c r="DZ118" s="826"/>
    </row>
    <row r="119" spans="1:130" s="230" customFormat="1" ht="26.25" customHeight="1">
      <c r="A119" s="818" t="s">
        <v>434</v>
      </c>
      <c r="B119" s="819"/>
      <c r="C119" s="860" t="s">
        <v>435</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140</v>
      </c>
      <c r="AB119" s="889"/>
      <c r="AC119" s="889"/>
      <c r="AD119" s="889"/>
      <c r="AE119" s="890"/>
      <c r="AF119" s="891" t="s">
        <v>437</v>
      </c>
      <c r="AG119" s="889"/>
      <c r="AH119" s="889"/>
      <c r="AI119" s="889"/>
      <c r="AJ119" s="890"/>
      <c r="AK119" s="891" t="s">
        <v>436</v>
      </c>
      <c r="AL119" s="889"/>
      <c r="AM119" s="889"/>
      <c r="AN119" s="889"/>
      <c r="AO119" s="890"/>
      <c r="AP119" s="892" t="s">
        <v>437</v>
      </c>
      <c r="AQ119" s="893"/>
      <c r="AR119" s="893"/>
      <c r="AS119" s="893"/>
      <c r="AT119" s="894"/>
      <c r="AU119" s="934"/>
      <c r="AV119" s="935"/>
      <c r="AW119" s="935"/>
      <c r="AX119" s="935"/>
      <c r="AY119" s="935"/>
      <c r="AZ119" s="251" t="s">
        <v>189</v>
      </c>
      <c r="BA119" s="251"/>
      <c r="BB119" s="251"/>
      <c r="BC119" s="251"/>
      <c r="BD119" s="251"/>
      <c r="BE119" s="251"/>
      <c r="BF119" s="251"/>
      <c r="BG119" s="251"/>
      <c r="BH119" s="251"/>
      <c r="BI119" s="251"/>
      <c r="BJ119" s="251"/>
      <c r="BK119" s="251"/>
      <c r="BL119" s="251"/>
      <c r="BM119" s="251"/>
      <c r="BN119" s="251"/>
      <c r="BO119" s="877" t="s">
        <v>464</v>
      </c>
      <c r="BP119" s="878"/>
      <c r="BQ119" s="879">
        <v>24022072</v>
      </c>
      <c r="BR119" s="845"/>
      <c r="BS119" s="845"/>
      <c r="BT119" s="845"/>
      <c r="BU119" s="845"/>
      <c r="BV119" s="845">
        <v>22792342</v>
      </c>
      <c r="BW119" s="845"/>
      <c r="BX119" s="845"/>
      <c r="BY119" s="845"/>
      <c r="BZ119" s="845"/>
      <c r="CA119" s="845">
        <v>20940377</v>
      </c>
      <c r="CB119" s="845"/>
      <c r="CC119" s="845"/>
      <c r="CD119" s="845"/>
      <c r="CE119" s="845"/>
      <c r="CF119" s="748"/>
      <c r="CG119" s="749"/>
      <c r="CH119" s="749"/>
      <c r="CI119" s="749"/>
      <c r="CJ119" s="834"/>
      <c r="CK119" s="928"/>
      <c r="CL119" s="823"/>
      <c r="CM119" s="838" t="s">
        <v>465</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5758</v>
      </c>
      <c r="DH119" s="764"/>
      <c r="DI119" s="764"/>
      <c r="DJ119" s="764"/>
      <c r="DK119" s="765"/>
      <c r="DL119" s="766" t="s">
        <v>140</v>
      </c>
      <c r="DM119" s="764"/>
      <c r="DN119" s="764"/>
      <c r="DO119" s="764"/>
      <c r="DP119" s="765"/>
      <c r="DQ119" s="766" t="s">
        <v>436</v>
      </c>
      <c r="DR119" s="764"/>
      <c r="DS119" s="764"/>
      <c r="DT119" s="764"/>
      <c r="DU119" s="765"/>
      <c r="DV119" s="848" t="s">
        <v>436</v>
      </c>
      <c r="DW119" s="849"/>
      <c r="DX119" s="849"/>
      <c r="DY119" s="849"/>
      <c r="DZ119" s="850"/>
    </row>
    <row r="120" spans="1:130" s="230" customFormat="1" ht="26.25" customHeight="1">
      <c r="A120" s="820"/>
      <c r="B120" s="821"/>
      <c r="C120" s="815" t="s">
        <v>440</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437</v>
      </c>
      <c r="AB120" s="780"/>
      <c r="AC120" s="780"/>
      <c r="AD120" s="780"/>
      <c r="AE120" s="781"/>
      <c r="AF120" s="782" t="s">
        <v>437</v>
      </c>
      <c r="AG120" s="780"/>
      <c r="AH120" s="780"/>
      <c r="AI120" s="780"/>
      <c r="AJ120" s="781"/>
      <c r="AK120" s="782" t="s">
        <v>140</v>
      </c>
      <c r="AL120" s="780"/>
      <c r="AM120" s="780"/>
      <c r="AN120" s="780"/>
      <c r="AO120" s="781"/>
      <c r="AP120" s="824" t="s">
        <v>442</v>
      </c>
      <c r="AQ120" s="825"/>
      <c r="AR120" s="825"/>
      <c r="AS120" s="825"/>
      <c r="AT120" s="826"/>
      <c r="AU120" s="880" t="s">
        <v>466</v>
      </c>
      <c r="AV120" s="881"/>
      <c r="AW120" s="881"/>
      <c r="AX120" s="881"/>
      <c r="AY120" s="882"/>
      <c r="AZ120" s="860" t="s">
        <v>467</v>
      </c>
      <c r="BA120" s="808"/>
      <c r="BB120" s="808"/>
      <c r="BC120" s="808"/>
      <c r="BD120" s="808"/>
      <c r="BE120" s="808"/>
      <c r="BF120" s="808"/>
      <c r="BG120" s="808"/>
      <c r="BH120" s="808"/>
      <c r="BI120" s="808"/>
      <c r="BJ120" s="808"/>
      <c r="BK120" s="808"/>
      <c r="BL120" s="808"/>
      <c r="BM120" s="808"/>
      <c r="BN120" s="808"/>
      <c r="BO120" s="808"/>
      <c r="BP120" s="809"/>
      <c r="BQ120" s="861">
        <v>11146247</v>
      </c>
      <c r="BR120" s="842"/>
      <c r="BS120" s="842"/>
      <c r="BT120" s="842"/>
      <c r="BU120" s="842"/>
      <c r="BV120" s="842">
        <v>12335753</v>
      </c>
      <c r="BW120" s="842"/>
      <c r="BX120" s="842"/>
      <c r="BY120" s="842"/>
      <c r="BZ120" s="842"/>
      <c r="CA120" s="842">
        <v>13011490</v>
      </c>
      <c r="CB120" s="842"/>
      <c r="CC120" s="842"/>
      <c r="CD120" s="842"/>
      <c r="CE120" s="842"/>
      <c r="CF120" s="866">
        <v>171.1</v>
      </c>
      <c r="CG120" s="867"/>
      <c r="CH120" s="867"/>
      <c r="CI120" s="867"/>
      <c r="CJ120" s="867"/>
      <c r="CK120" s="868" t="s">
        <v>468</v>
      </c>
      <c r="CL120" s="852"/>
      <c r="CM120" s="852"/>
      <c r="CN120" s="852"/>
      <c r="CO120" s="853"/>
      <c r="CP120" s="872" t="s">
        <v>469</v>
      </c>
      <c r="CQ120" s="873"/>
      <c r="CR120" s="873"/>
      <c r="CS120" s="873"/>
      <c r="CT120" s="873"/>
      <c r="CU120" s="873"/>
      <c r="CV120" s="873"/>
      <c r="CW120" s="873"/>
      <c r="CX120" s="873"/>
      <c r="CY120" s="873"/>
      <c r="CZ120" s="873"/>
      <c r="DA120" s="873"/>
      <c r="DB120" s="873"/>
      <c r="DC120" s="873"/>
      <c r="DD120" s="873"/>
      <c r="DE120" s="873"/>
      <c r="DF120" s="874"/>
      <c r="DG120" s="861">
        <v>7851375</v>
      </c>
      <c r="DH120" s="842"/>
      <c r="DI120" s="842"/>
      <c r="DJ120" s="842"/>
      <c r="DK120" s="842"/>
      <c r="DL120" s="842">
        <v>6722867</v>
      </c>
      <c r="DM120" s="842"/>
      <c r="DN120" s="842"/>
      <c r="DO120" s="842"/>
      <c r="DP120" s="842"/>
      <c r="DQ120" s="842">
        <v>5818673</v>
      </c>
      <c r="DR120" s="842"/>
      <c r="DS120" s="842"/>
      <c r="DT120" s="842"/>
      <c r="DU120" s="842"/>
      <c r="DV120" s="843">
        <v>76.5</v>
      </c>
      <c r="DW120" s="843"/>
      <c r="DX120" s="843"/>
      <c r="DY120" s="843"/>
      <c r="DZ120" s="844"/>
    </row>
    <row r="121" spans="1:130" s="230" customFormat="1" ht="26.25" customHeight="1">
      <c r="A121" s="820"/>
      <c r="B121" s="821"/>
      <c r="C121" s="863" t="s">
        <v>470</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437</v>
      </c>
      <c r="AB121" s="780"/>
      <c r="AC121" s="780"/>
      <c r="AD121" s="780"/>
      <c r="AE121" s="781"/>
      <c r="AF121" s="782" t="s">
        <v>437</v>
      </c>
      <c r="AG121" s="780"/>
      <c r="AH121" s="780"/>
      <c r="AI121" s="780"/>
      <c r="AJ121" s="781"/>
      <c r="AK121" s="782" t="s">
        <v>437</v>
      </c>
      <c r="AL121" s="780"/>
      <c r="AM121" s="780"/>
      <c r="AN121" s="780"/>
      <c r="AO121" s="781"/>
      <c r="AP121" s="824" t="s">
        <v>437</v>
      </c>
      <c r="AQ121" s="825"/>
      <c r="AR121" s="825"/>
      <c r="AS121" s="825"/>
      <c r="AT121" s="826"/>
      <c r="AU121" s="883"/>
      <c r="AV121" s="884"/>
      <c r="AW121" s="884"/>
      <c r="AX121" s="884"/>
      <c r="AY121" s="885"/>
      <c r="AZ121" s="815" t="s">
        <v>471</v>
      </c>
      <c r="BA121" s="752"/>
      <c r="BB121" s="752"/>
      <c r="BC121" s="752"/>
      <c r="BD121" s="752"/>
      <c r="BE121" s="752"/>
      <c r="BF121" s="752"/>
      <c r="BG121" s="752"/>
      <c r="BH121" s="752"/>
      <c r="BI121" s="752"/>
      <c r="BJ121" s="752"/>
      <c r="BK121" s="752"/>
      <c r="BL121" s="752"/>
      <c r="BM121" s="752"/>
      <c r="BN121" s="752"/>
      <c r="BO121" s="752"/>
      <c r="BP121" s="753"/>
      <c r="BQ121" s="816">
        <v>699350</v>
      </c>
      <c r="BR121" s="817"/>
      <c r="BS121" s="817"/>
      <c r="BT121" s="817"/>
      <c r="BU121" s="817"/>
      <c r="BV121" s="817">
        <v>849102</v>
      </c>
      <c r="BW121" s="817"/>
      <c r="BX121" s="817"/>
      <c r="BY121" s="817"/>
      <c r="BZ121" s="817"/>
      <c r="CA121" s="817">
        <v>742816</v>
      </c>
      <c r="CB121" s="817"/>
      <c r="CC121" s="817"/>
      <c r="CD121" s="817"/>
      <c r="CE121" s="817"/>
      <c r="CF121" s="875">
        <v>9.8000000000000007</v>
      </c>
      <c r="CG121" s="876"/>
      <c r="CH121" s="876"/>
      <c r="CI121" s="876"/>
      <c r="CJ121" s="876"/>
      <c r="CK121" s="869"/>
      <c r="CL121" s="855"/>
      <c r="CM121" s="855"/>
      <c r="CN121" s="855"/>
      <c r="CO121" s="856"/>
      <c r="CP121" s="835" t="s">
        <v>472</v>
      </c>
      <c r="CQ121" s="836"/>
      <c r="CR121" s="836"/>
      <c r="CS121" s="836"/>
      <c r="CT121" s="836"/>
      <c r="CU121" s="836"/>
      <c r="CV121" s="836"/>
      <c r="CW121" s="836"/>
      <c r="CX121" s="836"/>
      <c r="CY121" s="836"/>
      <c r="CZ121" s="836"/>
      <c r="DA121" s="836"/>
      <c r="DB121" s="836"/>
      <c r="DC121" s="836"/>
      <c r="DD121" s="836"/>
      <c r="DE121" s="836"/>
      <c r="DF121" s="837"/>
      <c r="DG121" s="816">
        <v>839950</v>
      </c>
      <c r="DH121" s="817"/>
      <c r="DI121" s="817"/>
      <c r="DJ121" s="817"/>
      <c r="DK121" s="817"/>
      <c r="DL121" s="817">
        <v>1077028</v>
      </c>
      <c r="DM121" s="817"/>
      <c r="DN121" s="817"/>
      <c r="DO121" s="817"/>
      <c r="DP121" s="817"/>
      <c r="DQ121" s="817">
        <v>1217331</v>
      </c>
      <c r="DR121" s="817"/>
      <c r="DS121" s="817"/>
      <c r="DT121" s="817"/>
      <c r="DU121" s="817"/>
      <c r="DV121" s="794">
        <v>16</v>
      </c>
      <c r="DW121" s="794"/>
      <c r="DX121" s="794"/>
      <c r="DY121" s="794"/>
      <c r="DZ121" s="795"/>
    </row>
    <row r="122" spans="1:130" s="230" customFormat="1" ht="26.25" customHeight="1">
      <c r="A122" s="820"/>
      <c r="B122" s="821"/>
      <c r="C122" s="815" t="s">
        <v>452</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140</v>
      </c>
      <c r="AB122" s="780"/>
      <c r="AC122" s="780"/>
      <c r="AD122" s="780"/>
      <c r="AE122" s="781"/>
      <c r="AF122" s="782" t="s">
        <v>437</v>
      </c>
      <c r="AG122" s="780"/>
      <c r="AH122" s="780"/>
      <c r="AI122" s="780"/>
      <c r="AJ122" s="781"/>
      <c r="AK122" s="782" t="s">
        <v>437</v>
      </c>
      <c r="AL122" s="780"/>
      <c r="AM122" s="780"/>
      <c r="AN122" s="780"/>
      <c r="AO122" s="781"/>
      <c r="AP122" s="824" t="s">
        <v>437</v>
      </c>
      <c r="AQ122" s="825"/>
      <c r="AR122" s="825"/>
      <c r="AS122" s="825"/>
      <c r="AT122" s="826"/>
      <c r="AU122" s="883"/>
      <c r="AV122" s="884"/>
      <c r="AW122" s="884"/>
      <c r="AX122" s="884"/>
      <c r="AY122" s="885"/>
      <c r="AZ122" s="838" t="s">
        <v>473</v>
      </c>
      <c r="BA122" s="839"/>
      <c r="BB122" s="839"/>
      <c r="BC122" s="839"/>
      <c r="BD122" s="839"/>
      <c r="BE122" s="839"/>
      <c r="BF122" s="839"/>
      <c r="BG122" s="839"/>
      <c r="BH122" s="839"/>
      <c r="BI122" s="839"/>
      <c r="BJ122" s="839"/>
      <c r="BK122" s="839"/>
      <c r="BL122" s="839"/>
      <c r="BM122" s="839"/>
      <c r="BN122" s="839"/>
      <c r="BO122" s="839"/>
      <c r="BP122" s="840"/>
      <c r="BQ122" s="879">
        <v>13837214</v>
      </c>
      <c r="BR122" s="845"/>
      <c r="BS122" s="845"/>
      <c r="BT122" s="845"/>
      <c r="BU122" s="845"/>
      <c r="BV122" s="845">
        <v>13183815</v>
      </c>
      <c r="BW122" s="845"/>
      <c r="BX122" s="845"/>
      <c r="BY122" s="845"/>
      <c r="BZ122" s="845"/>
      <c r="CA122" s="845">
        <v>12421295</v>
      </c>
      <c r="CB122" s="845"/>
      <c r="CC122" s="845"/>
      <c r="CD122" s="845"/>
      <c r="CE122" s="845"/>
      <c r="CF122" s="846">
        <v>163.4</v>
      </c>
      <c r="CG122" s="847"/>
      <c r="CH122" s="847"/>
      <c r="CI122" s="847"/>
      <c r="CJ122" s="847"/>
      <c r="CK122" s="869"/>
      <c r="CL122" s="855"/>
      <c r="CM122" s="855"/>
      <c r="CN122" s="855"/>
      <c r="CO122" s="856"/>
      <c r="CP122" s="835"/>
      <c r="CQ122" s="836"/>
      <c r="CR122" s="836"/>
      <c r="CS122" s="836"/>
      <c r="CT122" s="836"/>
      <c r="CU122" s="836"/>
      <c r="CV122" s="836"/>
      <c r="CW122" s="836"/>
      <c r="CX122" s="836"/>
      <c r="CY122" s="836"/>
      <c r="CZ122" s="836"/>
      <c r="DA122" s="836"/>
      <c r="DB122" s="836"/>
      <c r="DC122" s="836"/>
      <c r="DD122" s="836"/>
      <c r="DE122" s="836"/>
      <c r="DF122" s="837"/>
      <c r="DG122" s="816"/>
      <c r="DH122" s="817"/>
      <c r="DI122" s="817"/>
      <c r="DJ122" s="817"/>
      <c r="DK122" s="817"/>
      <c r="DL122" s="817"/>
      <c r="DM122" s="817"/>
      <c r="DN122" s="817"/>
      <c r="DO122" s="817"/>
      <c r="DP122" s="817"/>
      <c r="DQ122" s="817"/>
      <c r="DR122" s="817"/>
      <c r="DS122" s="817"/>
      <c r="DT122" s="817"/>
      <c r="DU122" s="817"/>
      <c r="DV122" s="794"/>
      <c r="DW122" s="794"/>
      <c r="DX122" s="794"/>
      <c r="DY122" s="794"/>
      <c r="DZ122" s="795"/>
    </row>
    <row r="123" spans="1:130" s="230" customFormat="1" ht="26.25" customHeight="1">
      <c r="A123" s="820"/>
      <c r="B123" s="821"/>
      <c r="C123" s="815" t="s">
        <v>458</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436</v>
      </c>
      <c r="AB123" s="780"/>
      <c r="AC123" s="780"/>
      <c r="AD123" s="780"/>
      <c r="AE123" s="781"/>
      <c r="AF123" s="782" t="s">
        <v>442</v>
      </c>
      <c r="AG123" s="780"/>
      <c r="AH123" s="780"/>
      <c r="AI123" s="780"/>
      <c r="AJ123" s="781"/>
      <c r="AK123" s="782" t="s">
        <v>442</v>
      </c>
      <c r="AL123" s="780"/>
      <c r="AM123" s="780"/>
      <c r="AN123" s="780"/>
      <c r="AO123" s="781"/>
      <c r="AP123" s="824" t="s">
        <v>437</v>
      </c>
      <c r="AQ123" s="825"/>
      <c r="AR123" s="825"/>
      <c r="AS123" s="825"/>
      <c r="AT123" s="826"/>
      <c r="AU123" s="886"/>
      <c r="AV123" s="887"/>
      <c r="AW123" s="887"/>
      <c r="AX123" s="887"/>
      <c r="AY123" s="887"/>
      <c r="AZ123" s="251" t="s">
        <v>189</v>
      </c>
      <c r="BA123" s="251"/>
      <c r="BB123" s="251"/>
      <c r="BC123" s="251"/>
      <c r="BD123" s="251"/>
      <c r="BE123" s="251"/>
      <c r="BF123" s="251"/>
      <c r="BG123" s="251"/>
      <c r="BH123" s="251"/>
      <c r="BI123" s="251"/>
      <c r="BJ123" s="251"/>
      <c r="BK123" s="251"/>
      <c r="BL123" s="251"/>
      <c r="BM123" s="251"/>
      <c r="BN123" s="251"/>
      <c r="BO123" s="877" t="s">
        <v>474</v>
      </c>
      <c r="BP123" s="878"/>
      <c r="BQ123" s="832">
        <v>25682811</v>
      </c>
      <c r="BR123" s="833"/>
      <c r="BS123" s="833"/>
      <c r="BT123" s="833"/>
      <c r="BU123" s="833"/>
      <c r="BV123" s="833">
        <v>26368670</v>
      </c>
      <c r="BW123" s="833"/>
      <c r="BX123" s="833"/>
      <c r="BY123" s="833"/>
      <c r="BZ123" s="833"/>
      <c r="CA123" s="833">
        <v>26175601</v>
      </c>
      <c r="CB123" s="833"/>
      <c r="CC123" s="833"/>
      <c r="CD123" s="833"/>
      <c r="CE123" s="833"/>
      <c r="CF123" s="748"/>
      <c r="CG123" s="749"/>
      <c r="CH123" s="749"/>
      <c r="CI123" s="749"/>
      <c r="CJ123" s="834"/>
      <c r="CK123" s="869"/>
      <c r="CL123" s="855"/>
      <c r="CM123" s="855"/>
      <c r="CN123" s="855"/>
      <c r="CO123" s="856"/>
      <c r="CP123" s="835"/>
      <c r="CQ123" s="836"/>
      <c r="CR123" s="836"/>
      <c r="CS123" s="836"/>
      <c r="CT123" s="836"/>
      <c r="CU123" s="836"/>
      <c r="CV123" s="836"/>
      <c r="CW123" s="836"/>
      <c r="CX123" s="836"/>
      <c r="CY123" s="836"/>
      <c r="CZ123" s="836"/>
      <c r="DA123" s="836"/>
      <c r="DB123" s="836"/>
      <c r="DC123" s="836"/>
      <c r="DD123" s="836"/>
      <c r="DE123" s="836"/>
      <c r="DF123" s="837"/>
      <c r="DG123" s="779"/>
      <c r="DH123" s="780"/>
      <c r="DI123" s="780"/>
      <c r="DJ123" s="780"/>
      <c r="DK123" s="781"/>
      <c r="DL123" s="782"/>
      <c r="DM123" s="780"/>
      <c r="DN123" s="780"/>
      <c r="DO123" s="780"/>
      <c r="DP123" s="781"/>
      <c r="DQ123" s="782"/>
      <c r="DR123" s="780"/>
      <c r="DS123" s="780"/>
      <c r="DT123" s="780"/>
      <c r="DU123" s="781"/>
      <c r="DV123" s="824"/>
      <c r="DW123" s="825"/>
      <c r="DX123" s="825"/>
      <c r="DY123" s="825"/>
      <c r="DZ123" s="826"/>
    </row>
    <row r="124" spans="1:130" s="230" customFormat="1" ht="26.25" customHeight="1" thickBot="1">
      <c r="A124" s="820"/>
      <c r="B124" s="821"/>
      <c r="C124" s="815" t="s">
        <v>461</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436</v>
      </c>
      <c r="AB124" s="780"/>
      <c r="AC124" s="780"/>
      <c r="AD124" s="780"/>
      <c r="AE124" s="781"/>
      <c r="AF124" s="782" t="s">
        <v>436</v>
      </c>
      <c r="AG124" s="780"/>
      <c r="AH124" s="780"/>
      <c r="AI124" s="780"/>
      <c r="AJ124" s="781"/>
      <c r="AK124" s="782" t="s">
        <v>436</v>
      </c>
      <c r="AL124" s="780"/>
      <c r="AM124" s="780"/>
      <c r="AN124" s="780"/>
      <c r="AO124" s="781"/>
      <c r="AP124" s="824" t="s">
        <v>436</v>
      </c>
      <c r="AQ124" s="825"/>
      <c r="AR124" s="825"/>
      <c r="AS124" s="825"/>
      <c r="AT124" s="826"/>
      <c r="AU124" s="827" t="s">
        <v>475</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436</v>
      </c>
      <c r="BR124" s="831"/>
      <c r="BS124" s="831"/>
      <c r="BT124" s="831"/>
      <c r="BU124" s="831"/>
      <c r="BV124" s="831" t="s">
        <v>140</v>
      </c>
      <c r="BW124" s="831"/>
      <c r="BX124" s="831"/>
      <c r="BY124" s="831"/>
      <c r="BZ124" s="831"/>
      <c r="CA124" s="831" t="s">
        <v>436</v>
      </c>
      <c r="CB124" s="831"/>
      <c r="CC124" s="831"/>
      <c r="CD124" s="831"/>
      <c r="CE124" s="831"/>
      <c r="CF124" s="726"/>
      <c r="CG124" s="727"/>
      <c r="CH124" s="727"/>
      <c r="CI124" s="727"/>
      <c r="CJ124" s="862"/>
      <c r="CK124" s="870"/>
      <c r="CL124" s="870"/>
      <c r="CM124" s="870"/>
      <c r="CN124" s="870"/>
      <c r="CO124" s="871"/>
      <c r="CP124" s="835" t="s">
        <v>476</v>
      </c>
      <c r="CQ124" s="836"/>
      <c r="CR124" s="836"/>
      <c r="CS124" s="836"/>
      <c r="CT124" s="836"/>
      <c r="CU124" s="836"/>
      <c r="CV124" s="836"/>
      <c r="CW124" s="836"/>
      <c r="CX124" s="836"/>
      <c r="CY124" s="836"/>
      <c r="CZ124" s="836"/>
      <c r="DA124" s="836"/>
      <c r="DB124" s="836"/>
      <c r="DC124" s="836"/>
      <c r="DD124" s="836"/>
      <c r="DE124" s="836"/>
      <c r="DF124" s="837"/>
      <c r="DG124" s="763" t="s">
        <v>436</v>
      </c>
      <c r="DH124" s="764"/>
      <c r="DI124" s="764"/>
      <c r="DJ124" s="764"/>
      <c r="DK124" s="765"/>
      <c r="DL124" s="766" t="s">
        <v>436</v>
      </c>
      <c r="DM124" s="764"/>
      <c r="DN124" s="764"/>
      <c r="DO124" s="764"/>
      <c r="DP124" s="765"/>
      <c r="DQ124" s="766" t="s">
        <v>477</v>
      </c>
      <c r="DR124" s="764"/>
      <c r="DS124" s="764"/>
      <c r="DT124" s="764"/>
      <c r="DU124" s="765"/>
      <c r="DV124" s="848" t="s">
        <v>441</v>
      </c>
      <c r="DW124" s="849"/>
      <c r="DX124" s="849"/>
      <c r="DY124" s="849"/>
      <c r="DZ124" s="850"/>
    </row>
    <row r="125" spans="1:130" s="230" customFormat="1" ht="26.25" customHeight="1">
      <c r="A125" s="820"/>
      <c r="B125" s="821"/>
      <c r="C125" s="815" t="s">
        <v>463</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436</v>
      </c>
      <c r="AB125" s="780"/>
      <c r="AC125" s="780"/>
      <c r="AD125" s="780"/>
      <c r="AE125" s="781"/>
      <c r="AF125" s="782" t="s">
        <v>442</v>
      </c>
      <c r="AG125" s="780"/>
      <c r="AH125" s="780"/>
      <c r="AI125" s="780"/>
      <c r="AJ125" s="781"/>
      <c r="AK125" s="782" t="s">
        <v>441</v>
      </c>
      <c r="AL125" s="780"/>
      <c r="AM125" s="780"/>
      <c r="AN125" s="780"/>
      <c r="AO125" s="781"/>
      <c r="AP125" s="824" t="s">
        <v>442</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478</v>
      </c>
      <c r="CL125" s="852"/>
      <c r="CM125" s="852"/>
      <c r="CN125" s="852"/>
      <c r="CO125" s="853"/>
      <c r="CP125" s="860" t="s">
        <v>479</v>
      </c>
      <c r="CQ125" s="808"/>
      <c r="CR125" s="808"/>
      <c r="CS125" s="808"/>
      <c r="CT125" s="808"/>
      <c r="CU125" s="808"/>
      <c r="CV125" s="808"/>
      <c r="CW125" s="808"/>
      <c r="CX125" s="808"/>
      <c r="CY125" s="808"/>
      <c r="CZ125" s="808"/>
      <c r="DA125" s="808"/>
      <c r="DB125" s="808"/>
      <c r="DC125" s="808"/>
      <c r="DD125" s="808"/>
      <c r="DE125" s="808"/>
      <c r="DF125" s="809"/>
      <c r="DG125" s="861" t="s">
        <v>442</v>
      </c>
      <c r="DH125" s="842"/>
      <c r="DI125" s="842"/>
      <c r="DJ125" s="842"/>
      <c r="DK125" s="842"/>
      <c r="DL125" s="842" t="s">
        <v>436</v>
      </c>
      <c r="DM125" s="842"/>
      <c r="DN125" s="842"/>
      <c r="DO125" s="842"/>
      <c r="DP125" s="842"/>
      <c r="DQ125" s="842" t="s">
        <v>477</v>
      </c>
      <c r="DR125" s="842"/>
      <c r="DS125" s="842"/>
      <c r="DT125" s="842"/>
      <c r="DU125" s="842"/>
      <c r="DV125" s="843" t="s">
        <v>442</v>
      </c>
      <c r="DW125" s="843"/>
      <c r="DX125" s="843"/>
      <c r="DY125" s="843"/>
      <c r="DZ125" s="844"/>
    </row>
    <row r="126" spans="1:130" s="230" customFormat="1" ht="26.25" customHeight="1" thickBot="1">
      <c r="A126" s="820"/>
      <c r="B126" s="821"/>
      <c r="C126" s="815" t="s">
        <v>465</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5758</v>
      </c>
      <c r="AB126" s="780"/>
      <c r="AC126" s="780"/>
      <c r="AD126" s="780"/>
      <c r="AE126" s="781"/>
      <c r="AF126" s="782" t="s">
        <v>480</v>
      </c>
      <c r="AG126" s="780"/>
      <c r="AH126" s="780"/>
      <c r="AI126" s="780"/>
      <c r="AJ126" s="781"/>
      <c r="AK126" s="782" t="s">
        <v>441</v>
      </c>
      <c r="AL126" s="780"/>
      <c r="AM126" s="780"/>
      <c r="AN126" s="780"/>
      <c r="AO126" s="781"/>
      <c r="AP126" s="824" t="s">
        <v>441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481</v>
      </c>
      <c r="CQ126" s="752"/>
      <c r="CR126" s="752"/>
      <c r="CS126" s="752"/>
      <c r="CT126" s="752"/>
      <c r="CU126" s="752"/>
      <c r="CV126" s="752"/>
      <c r="CW126" s="752"/>
      <c r="CX126" s="752"/>
      <c r="CY126" s="752"/>
      <c r="CZ126" s="752"/>
      <c r="DA126" s="752"/>
      <c r="DB126" s="752"/>
      <c r="DC126" s="752"/>
      <c r="DD126" s="752"/>
      <c r="DE126" s="752"/>
      <c r="DF126" s="753"/>
      <c r="DG126" s="816" t="s">
        <v>477</v>
      </c>
      <c r="DH126" s="817"/>
      <c r="DI126" s="817"/>
      <c r="DJ126" s="817"/>
      <c r="DK126" s="817"/>
      <c r="DL126" s="817" t="s">
        <v>442</v>
      </c>
      <c r="DM126" s="817"/>
      <c r="DN126" s="817"/>
      <c r="DO126" s="817"/>
      <c r="DP126" s="817"/>
      <c r="DQ126" s="817" t="s">
        <v>436</v>
      </c>
      <c r="DR126" s="817"/>
      <c r="DS126" s="817"/>
      <c r="DT126" s="817"/>
      <c r="DU126" s="817"/>
      <c r="DV126" s="794" t="s">
        <v>436</v>
      </c>
      <c r="DW126" s="794"/>
      <c r="DX126" s="794"/>
      <c r="DY126" s="794"/>
      <c r="DZ126" s="795"/>
    </row>
    <row r="127" spans="1:130" s="230" customFormat="1" ht="26.25" customHeight="1">
      <c r="A127" s="822"/>
      <c r="B127" s="823"/>
      <c r="C127" s="838" t="s">
        <v>482</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477</v>
      </c>
      <c r="AB127" s="780"/>
      <c r="AC127" s="780"/>
      <c r="AD127" s="780"/>
      <c r="AE127" s="781"/>
      <c r="AF127" s="782" t="s">
        <v>441</v>
      </c>
      <c r="AG127" s="780"/>
      <c r="AH127" s="780"/>
      <c r="AI127" s="780"/>
      <c r="AJ127" s="781"/>
      <c r="AK127" s="782" t="s">
        <v>441</v>
      </c>
      <c r="AL127" s="780"/>
      <c r="AM127" s="780"/>
      <c r="AN127" s="780"/>
      <c r="AO127" s="781"/>
      <c r="AP127" s="824" t="s">
        <v>441</v>
      </c>
      <c r="AQ127" s="825"/>
      <c r="AR127" s="825"/>
      <c r="AS127" s="825"/>
      <c r="AT127" s="826"/>
      <c r="AU127" s="232"/>
      <c r="AV127" s="232"/>
      <c r="AW127" s="232"/>
      <c r="AX127" s="841" t="s">
        <v>483</v>
      </c>
      <c r="AY127" s="812"/>
      <c r="AZ127" s="812"/>
      <c r="BA127" s="812"/>
      <c r="BB127" s="812"/>
      <c r="BC127" s="812"/>
      <c r="BD127" s="812"/>
      <c r="BE127" s="813"/>
      <c r="BF127" s="811" t="s">
        <v>484</v>
      </c>
      <c r="BG127" s="812"/>
      <c r="BH127" s="812"/>
      <c r="BI127" s="812"/>
      <c r="BJ127" s="812"/>
      <c r="BK127" s="812"/>
      <c r="BL127" s="813"/>
      <c r="BM127" s="811" t="s">
        <v>485</v>
      </c>
      <c r="BN127" s="812"/>
      <c r="BO127" s="812"/>
      <c r="BP127" s="812"/>
      <c r="BQ127" s="812"/>
      <c r="BR127" s="812"/>
      <c r="BS127" s="813"/>
      <c r="BT127" s="811" t="s">
        <v>486</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487</v>
      </c>
      <c r="CQ127" s="752"/>
      <c r="CR127" s="752"/>
      <c r="CS127" s="752"/>
      <c r="CT127" s="752"/>
      <c r="CU127" s="752"/>
      <c r="CV127" s="752"/>
      <c r="CW127" s="752"/>
      <c r="CX127" s="752"/>
      <c r="CY127" s="752"/>
      <c r="CZ127" s="752"/>
      <c r="DA127" s="752"/>
      <c r="DB127" s="752"/>
      <c r="DC127" s="752"/>
      <c r="DD127" s="752"/>
      <c r="DE127" s="752"/>
      <c r="DF127" s="753"/>
      <c r="DG127" s="816" t="s">
        <v>442</v>
      </c>
      <c r="DH127" s="817"/>
      <c r="DI127" s="817"/>
      <c r="DJ127" s="817"/>
      <c r="DK127" s="817"/>
      <c r="DL127" s="817" t="s">
        <v>436</v>
      </c>
      <c r="DM127" s="817"/>
      <c r="DN127" s="817"/>
      <c r="DO127" s="817"/>
      <c r="DP127" s="817"/>
      <c r="DQ127" s="817" t="s">
        <v>488</v>
      </c>
      <c r="DR127" s="817"/>
      <c r="DS127" s="817"/>
      <c r="DT127" s="817"/>
      <c r="DU127" s="817"/>
      <c r="DV127" s="794" t="s">
        <v>477</v>
      </c>
      <c r="DW127" s="794"/>
      <c r="DX127" s="794"/>
      <c r="DY127" s="794"/>
      <c r="DZ127" s="795"/>
    </row>
    <row r="128" spans="1:130" s="230" customFormat="1" ht="26.25" customHeight="1" thickBot="1">
      <c r="A128" s="796" t="s">
        <v>489</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490</v>
      </c>
      <c r="X128" s="798"/>
      <c r="Y128" s="798"/>
      <c r="Z128" s="799"/>
      <c r="AA128" s="800">
        <v>59124</v>
      </c>
      <c r="AB128" s="801"/>
      <c r="AC128" s="801"/>
      <c r="AD128" s="801"/>
      <c r="AE128" s="802"/>
      <c r="AF128" s="803">
        <v>72023</v>
      </c>
      <c r="AG128" s="801"/>
      <c r="AH128" s="801"/>
      <c r="AI128" s="801"/>
      <c r="AJ128" s="802"/>
      <c r="AK128" s="803">
        <v>66575</v>
      </c>
      <c r="AL128" s="801"/>
      <c r="AM128" s="801"/>
      <c r="AN128" s="801"/>
      <c r="AO128" s="802"/>
      <c r="AP128" s="804"/>
      <c r="AQ128" s="805"/>
      <c r="AR128" s="805"/>
      <c r="AS128" s="805"/>
      <c r="AT128" s="806"/>
      <c r="AU128" s="232"/>
      <c r="AV128" s="232"/>
      <c r="AW128" s="232"/>
      <c r="AX128" s="807" t="s">
        <v>491</v>
      </c>
      <c r="AY128" s="808"/>
      <c r="AZ128" s="808"/>
      <c r="BA128" s="808"/>
      <c r="BB128" s="808"/>
      <c r="BC128" s="808"/>
      <c r="BD128" s="808"/>
      <c r="BE128" s="809"/>
      <c r="BF128" s="786" t="s">
        <v>492</v>
      </c>
      <c r="BG128" s="787"/>
      <c r="BH128" s="787"/>
      <c r="BI128" s="787"/>
      <c r="BJ128" s="787"/>
      <c r="BK128" s="787"/>
      <c r="BL128" s="810"/>
      <c r="BM128" s="786">
        <v>13.51</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493</v>
      </c>
      <c r="CQ128" s="730"/>
      <c r="CR128" s="730"/>
      <c r="CS128" s="730"/>
      <c r="CT128" s="730"/>
      <c r="CU128" s="730"/>
      <c r="CV128" s="730"/>
      <c r="CW128" s="730"/>
      <c r="CX128" s="730"/>
      <c r="CY128" s="730"/>
      <c r="CZ128" s="730"/>
      <c r="DA128" s="730"/>
      <c r="DB128" s="730"/>
      <c r="DC128" s="730"/>
      <c r="DD128" s="730"/>
      <c r="DE128" s="730"/>
      <c r="DF128" s="731"/>
      <c r="DG128" s="790" t="s">
        <v>442</v>
      </c>
      <c r="DH128" s="791"/>
      <c r="DI128" s="791"/>
      <c r="DJ128" s="791"/>
      <c r="DK128" s="791"/>
      <c r="DL128" s="791" t="s">
        <v>436</v>
      </c>
      <c r="DM128" s="791"/>
      <c r="DN128" s="791"/>
      <c r="DO128" s="791"/>
      <c r="DP128" s="791"/>
      <c r="DQ128" s="791" t="s">
        <v>477</v>
      </c>
      <c r="DR128" s="791"/>
      <c r="DS128" s="791"/>
      <c r="DT128" s="791"/>
      <c r="DU128" s="791"/>
      <c r="DV128" s="792" t="s">
        <v>477</v>
      </c>
      <c r="DW128" s="792"/>
      <c r="DX128" s="792"/>
      <c r="DY128" s="792"/>
      <c r="DZ128" s="793"/>
    </row>
    <row r="129" spans="1:131" s="230" customFormat="1" ht="26.25" customHeight="1">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494</v>
      </c>
      <c r="X129" s="777"/>
      <c r="Y129" s="777"/>
      <c r="Z129" s="778"/>
      <c r="AA129" s="779">
        <v>8780627</v>
      </c>
      <c r="AB129" s="780"/>
      <c r="AC129" s="780"/>
      <c r="AD129" s="780"/>
      <c r="AE129" s="781"/>
      <c r="AF129" s="782">
        <v>9153648</v>
      </c>
      <c r="AG129" s="780"/>
      <c r="AH129" s="780"/>
      <c r="AI129" s="780"/>
      <c r="AJ129" s="781"/>
      <c r="AK129" s="782">
        <v>9037952</v>
      </c>
      <c r="AL129" s="780"/>
      <c r="AM129" s="780"/>
      <c r="AN129" s="780"/>
      <c r="AO129" s="781"/>
      <c r="AP129" s="783"/>
      <c r="AQ129" s="784"/>
      <c r="AR129" s="784"/>
      <c r="AS129" s="784"/>
      <c r="AT129" s="785"/>
      <c r="AU129" s="233"/>
      <c r="AV129" s="233"/>
      <c r="AW129" s="233"/>
      <c r="AX129" s="751" t="s">
        <v>495</v>
      </c>
      <c r="AY129" s="752"/>
      <c r="AZ129" s="752"/>
      <c r="BA129" s="752"/>
      <c r="BB129" s="752"/>
      <c r="BC129" s="752"/>
      <c r="BD129" s="752"/>
      <c r="BE129" s="753"/>
      <c r="BF129" s="770" t="s">
        <v>436</v>
      </c>
      <c r="BG129" s="771"/>
      <c r="BH129" s="771"/>
      <c r="BI129" s="771"/>
      <c r="BJ129" s="771"/>
      <c r="BK129" s="771"/>
      <c r="BL129" s="772"/>
      <c r="BM129" s="770">
        <v>18.510000000000002</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774" t="s">
        <v>496</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497</v>
      </c>
      <c r="X130" s="777"/>
      <c r="Y130" s="777"/>
      <c r="Z130" s="778"/>
      <c r="AA130" s="779">
        <v>1380700</v>
      </c>
      <c r="AB130" s="780"/>
      <c r="AC130" s="780"/>
      <c r="AD130" s="780"/>
      <c r="AE130" s="781"/>
      <c r="AF130" s="782">
        <v>1420841</v>
      </c>
      <c r="AG130" s="780"/>
      <c r="AH130" s="780"/>
      <c r="AI130" s="780"/>
      <c r="AJ130" s="781"/>
      <c r="AK130" s="782">
        <v>1435299</v>
      </c>
      <c r="AL130" s="780"/>
      <c r="AM130" s="780"/>
      <c r="AN130" s="780"/>
      <c r="AO130" s="781"/>
      <c r="AP130" s="783"/>
      <c r="AQ130" s="784"/>
      <c r="AR130" s="784"/>
      <c r="AS130" s="784"/>
      <c r="AT130" s="785"/>
      <c r="AU130" s="233"/>
      <c r="AV130" s="233"/>
      <c r="AW130" s="233"/>
      <c r="AX130" s="751" t="s">
        <v>498</v>
      </c>
      <c r="AY130" s="752"/>
      <c r="AZ130" s="752"/>
      <c r="BA130" s="752"/>
      <c r="BB130" s="752"/>
      <c r="BC130" s="752"/>
      <c r="BD130" s="752"/>
      <c r="BE130" s="753"/>
      <c r="BF130" s="754">
        <v>6.6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499</v>
      </c>
      <c r="X131" s="761"/>
      <c r="Y131" s="761"/>
      <c r="Z131" s="762"/>
      <c r="AA131" s="763">
        <v>7399927</v>
      </c>
      <c r="AB131" s="764"/>
      <c r="AC131" s="764"/>
      <c r="AD131" s="764"/>
      <c r="AE131" s="765"/>
      <c r="AF131" s="766">
        <v>7732807</v>
      </c>
      <c r="AG131" s="764"/>
      <c r="AH131" s="764"/>
      <c r="AI131" s="764"/>
      <c r="AJ131" s="765"/>
      <c r="AK131" s="766">
        <v>7602653</v>
      </c>
      <c r="AL131" s="764"/>
      <c r="AM131" s="764"/>
      <c r="AN131" s="764"/>
      <c r="AO131" s="765"/>
      <c r="AP131" s="767"/>
      <c r="AQ131" s="768"/>
      <c r="AR131" s="768"/>
      <c r="AS131" s="768"/>
      <c r="AT131" s="769"/>
      <c r="AU131" s="233"/>
      <c r="AV131" s="233"/>
      <c r="AW131" s="233"/>
      <c r="AX131" s="729" t="s">
        <v>500</v>
      </c>
      <c r="AY131" s="730"/>
      <c r="AZ131" s="730"/>
      <c r="BA131" s="730"/>
      <c r="BB131" s="730"/>
      <c r="BC131" s="730"/>
      <c r="BD131" s="730"/>
      <c r="BE131" s="731"/>
      <c r="BF131" s="732" t="s">
        <v>492</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738" t="s">
        <v>501</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502</v>
      </c>
      <c r="W132" s="742"/>
      <c r="X132" s="742"/>
      <c r="Y132" s="742"/>
      <c r="Z132" s="743"/>
      <c r="AA132" s="744">
        <v>6.525307615</v>
      </c>
      <c r="AB132" s="745"/>
      <c r="AC132" s="745"/>
      <c r="AD132" s="745"/>
      <c r="AE132" s="746"/>
      <c r="AF132" s="747">
        <v>6.1017687370000004</v>
      </c>
      <c r="AG132" s="745"/>
      <c r="AH132" s="745"/>
      <c r="AI132" s="745"/>
      <c r="AJ132" s="746"/>
      <c r="AK132" s="747">
        <v>7.3627324569999999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503</v>
      </c>
      <c r="W133" s="721"/>
      <c r="X133" s="721"/>
      <c r="Y133" s="721"/>
      <c r="Z133" s="722"/>
      <c r="AA133" s="723">
        <v>9.1</v>
      </c>
      <c r="AB133" s="724"/>
      <c r="AC133" s="724"/>
      <c r="AD133" s="724"/>
      <c r="AE133" s="725"/>
      <c r="AF133" s="723">
        <v>7</v>
      </c>
      <c r="AG133" s="724"/>
      <c r="AH133" s="724"/>
      <c r="AI133" s="724"/>
      <c r="AJ133" s="725"/>
      <c r="AK133" s="723">
        <v>6.6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43CfKwqYLAD7gDu1DZwxQ5vR42Mu1ic5mf32Q+kfCuI/28Pg005RIgswZvdCt0RM8R2G22ClMj49ykIF6xuaUg==" saltValue="nIt+0h9FDR32mibg5Kh7F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583</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xPQHkvBFgt7Lha0Vj6QxyZvkhs2gRjrEJV7liiSTsBcwJ8kgU6LsvneHyTkUwj82IzrLtUPBAGMjmvDWEJRFlw==" saltValue="8l5Hzqzw7if2zD7pEj/qP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z1yW62qjlKwGn+VeX6poN8MSAS0jYQEU+MWKXGZwACMeQjIumiSN0nLhcBNqIHO9sLG6Z6c43aaRYTpX2Mbv+A==" saltValue="bDFJ3qLWykTZv8w0s3XQk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504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505</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506</v>
      </c>
      <c r="AP7" s="272"/>
      <c r="AQ7" s="273" t="s">
        <v>507</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508</v>
      </c>
      <c r="AQ8" s="279" t="s">
        <v>509</v>
      </c>
      <c r="AR8" s="280" t="s">
        <v>510</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511</v>
      </c>
      <c r="AL9" s="1131"/>
      <c r="AM9" s="1131"/>
      <c r="AN9" s="1132"/>
      <c r="AO9" s="281">
        <v>2304704</v>
      </c>
      <c r="AP9" s="281">
        <v>81689</v>
      </c>
      <c r="AQ9" s="282">
        <v>105319</v>
      </c>
      <c r="AR9" s="283">
        <v>-22.4</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512</v>
      </c>
      <c r="AL10" s="1131"/>
      <c r="AM10" s="1131"/>
      <c r="AN10" s="1132"/>
      <c r="AO10" s="284">
        <v>309342</v>
      </c>
      <c r="AP10" s="284">
        <v>10965</v>
      </c>
      <c r="AQ10" s="285">
        <v>9860</v>
      </c>
      <c r="AR10" s="286">
        <v>11.2</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513</v>
      </c>
      <c r="AL11" s="1131"/>
      <c r="AM11" s="1131"/>
      <c r="AN11" s="1132"/>
      <c r="AO11" s="284">
        <v>43111</v>
      </c>
      <c r="AP11" s="284">
        <v>1528</v>
      </c>
      <c r="AQ11" s="285">
        <v>1656</v>
      </c>
      <c r="AR11" s="286">
        <v>-7.7</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514</v>
      </c>
      <c r="AL12" s="1131"/>
      <c r="AM12" s="1131"/>
      <c r="AN12" s="1132"/>
      <c r="AO12" s="284" t="s">
        <v>515</v>
      </c>
      <c r="AP12" s="284" t="s">
        <v>515</v>
      </c>
      <c r="AQ12" s="285">
        <v>3</v>
      </c>
      <c r="AR12" s="286" t="s">
        <v>515</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516</v>
      </c>
      <c r="AL13" s="1131"/>
      <c r="AM13" s="1131"/>
      <c r="AN13" s="1132"/>
      <c r="AO13" s="284">
        <v>33504</v>
      </c>
      <c r="AP13" s="284">
        <v>1188</v>
      </c>
      <c r="AQ13" s="285">
        <v>4056</v>
      </c>
      <c r="AR13" s="286">
        <v>-70.7</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517</v>
      </c>
      <c r="AL14" s="1131"/>
      <c r="AM14" s="1131"/>
      <c r="AN14" s="1132"/>
      <c r="AO14" s="284">
        <v>28420</v>
      </c>
      <c r="AP14" s="284">
        <v>1007</v>
      </c>
      <c r="AQ14" s="285">
        <v>2339</v>
      </c>
      <c r="AR14" s="286">
        <v>-56.9</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518</v>
      </c>
      <c r="AL15" s="1134"/>
      <c r="AM15" s="1134"/>
      <c r="AN15" s="1135"/>
      <c r="AO15" s="284">
        <v>-121270</v>
      </c>
      <c r="AP15" s="284">
        <v>-4298</v>
      </c>
      <c r="AQ15" s="285">
        <v>-7717</v>
      </c>
      <c r="AR15" s="286">
        <v>-44.3</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189</v>
      </c>
      <c r="AL16" s="1134"/>
      <c r="AM16" s="1134"/>
      <c r="AN16" s="1135"/>
      <c r="AO16" s="284">
        <v>2597811</v>
      </c>
      <c r="AP16" s="284">
        <v>92079</v>
      </c>
      <c r="AQ16" s="285">
        <v>115515</v>
      </c>
      <c r="AR16" s="286">
        <v>-20.3</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519</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520</v>
      </c>
      <c r="AP20" s="293" t="s">
        <v>521</v>
      </c>
      <c r="AQ20" s="294" t="s">
        <v>522</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523</v>
      </c>
      <c r="AL21" s="1137"/>
      <c r="AM21" s="1137"/>
      <c r="AN21" s="1138"/>
      <c r="AO21" s="297">
        <v>7.8</v>
      </c>
      <c r="AP21" s="298">
        <v>10.69</v>
      </c>
      <c r="AQ21" s="299">
        <v>-2.89</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524</v>
      </c>
      <c r="AL22" s="1137"/>
      <c r="AM22" s="1137"/>
      <c r="AN22" s="1138"/>
      <c r="AO22" s="302">
        <v>97.7</v>
      </c>
      <c r="AP22" s="303">
        <v>97.4</v>
      </c>
      <c r="AQ22" s="304">
        <v>0.3</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29" t="s">
        <v>525</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c r="A27" s="309"/>
      <c r="AO27" s="262"/>
      <c r="AP27" s="262"/>
      <c r="AQ27" s="262"/>
      <c r="AR27" s="262"/>
      <c r="AS27" s="262"/>
      <c r="AT27" s="262"/>
    </row>
    <row r="28" spans="1:46" ht="17.25">
      <c r="A28" s="263" t="s">
        <v>526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527</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506</v>
      </c>
      <c r="AP30" s="272"/>
      <c r="AQ30" s="273" t="s">
        <v>507</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508</v>
      </c>
      <c r="AQ31" s="279" t="s">
        <v>509</v>
      </c>
      <c r="AR31" s="280" t="s">
        <v>510</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528</v>
      </c>
      <c r="AL32" s="1121"/>
      <c r="AM32" s="1121"/>
      <c r="AN32" s="1122"/>
      <c r="AO32" s="312">
        <v>1491613</v>
      </c>
      <c r="AP32" s="312">
        <v>52870</v>
      </c>
      <c r="AQ32" s="313">
        <v>74824</v>
      </c>
      <c r="AR32" s="314">
        <v>-29.3</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529</v>
      </c>
      <c r="AL33" s="1121"/>
      <c r="AM33" s="1121"/>
      <c r="AN33" s="1122"/>
      <c r="AO33" s="312" t="s">
        <v>515</v>
      </c>
      <c r="AP33" s="312" t="s">
        <v>515</v>
      </c>
      <c r="AQ33" s="313" t="s">
        <v>515</v>
      </c>
      <c r="AR33" s="314" t="s">
        <v>515</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530</v>
      </c>
      <c r="AL34" s="1121"/>
      <c r="AM34" s="1121"/>
      <c r="AN34" s="1122"/>
      <c r="AO34" s="312" t="s">
        <v>515</v>
      </c>
      <c r="AP34" s="312" t="s">
        <v>515</v>
      </c>
      <c r="AQ34" s="313">
        <v>1</v>
      </c>
      <c r="AR34" s="314" t="s">
        <v>515</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531</v>
      </c>
      <c r="AL35" s="1121"/>
      <c r="AM35" s="1121"/>
      <c r="AN35" s="1122"/>
      <c r="AO35" s="312">
        <v>522356</v>
      </c>
      <c r="AP35" s="312">
        <v>18515</v>
      </c>
      <c r="AQ35" s="313">
        <v>17427</v>
      </c>
      <c r="AR35" s="314">
        <v>6.2</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532</v>
      </c>
      <c r="AL36" s="1121"/>
      <c r="AM36" s="1121"/>
      <c r="AN36" s="1122"/>
      <c r="AO36" s="312">
        <v>47668</v>
      </c>
      <c r="AP36" s="312">
        <v>1690</v>
      </c>
      <c r="AQ36" s="313">
        <v>2447</v>
      </c>
      <c r="AR36" s="314">
        <v>-30.9</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533</v>
      </c>
      <c r="AL37" s="1121"/>
      <c r="AM37" s="1121"/>
      <c r="AN37" s="1122"/>
      <c r="AO37" s="312" t="s">
        <v>515</v>
      </c>
      <c r="AP37" s="312" t="s">
        <v>515</v>
      </c>
      <c r="AQ37" s="313">
        <v>591</v>
      </c>
      <c r="AR37" s="314" t="s">
        <v>515</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534</v>
      </c>
      <c r="AL38" s="1124"/>
      <c r="AM38" s="1124"/>
      <c r="AN38" s="1125"/>
      <c r="AO38" s="315" t="s">
        <v>515</v>
      </c>
      <c r="AP38" s="315" t="s">
        <v>515</v>
      </c>
      <c r="AQ38" s="316">
        <v>2</v>
      </c>
      <c r="AR38" s="304" t="s">
        <v>515</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535</v>
      </c>
      <c r="AL39" s="1124"/>
      <c r="AM39" s="1124"/>
      <c r="AN39" s="1125"/>
      <c r="AO39" s="312">
        <v>-66575</v>
      </c>
      <c r="AP39" s="312">
        <v>-2360</v>
      </c>
      <c r="AQ39" s="313">
        <v>-3618</v>
      </c>
      <c r="AR39" s="314">
        <v>-34.799999999999997</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536</v>
      </c>
      <c r="AL40" s="1121"/>
      <c r="AM40" s="1121"/>
      <c r="AN40" s="1122"/>
      <c r="AO40" s="312">
        <v>-1435299</v>
      </c>
      <c r="AP40" s="312">
        <v>-50874</v>
      </c>
      <c r="AQ40" s="313">
        <v>-63812</v>
      </c>
      <c r="AR40" s="314">
        <v>-20.3</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303</v>
      </c>
      <c r="AL41" s="1127"/>
      <c r="AM41" s="1127"/>
      <c r="AN41" s="1128"/>
      <c r="AO41" s="312">
        <v>559763</v>
      </c>
      <c r="AP41" s="312">
        <v>19841</v>
      </c>
      <c r="AQ41" s="313">
        <v>27863</v>
      </c>
      <c r="AR41" s="314">
        <v>-28.8</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537</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538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539</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506</v>
      </c>
      <c r="AN49" s="1115" t="s">
        <v>540</v>
      </c>
      <c r="AO49" s="1116"/>
      <c r="AP49" s="1116"/>
      <c r="AQ49" s="1116"/>
      <c r="AR49" s="1117"/>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541</v>
      </c>
      <c r="AO50" s="329" t="s">
        <v>542</v>
      </c>
      <c r="AP50" s="330" t="s">
        <v>543</v>
      </c>
      <c r="AQ50" s="331" t="s">
        <v>544</v>
      </c>
      <c r="AR50" s="332" t="s">
        <v>545</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546</v>
      </c>
      <c r="AL51" s="325"/>
      <c r="AM51" s="333">
        <v>2140760</v>
      </c>
      <c r="AN51" s="334">
        <v>71927</v>
      </c>
      <c r="AO51" s="335">
        <v>-13.7</v>
      </c>
      <c r="AP51" s="336">
        <v>85173</v>
      </c>
      <c r="AQ51" s="337">
        <v>-4.3</v>
      </c>
      <c r="AR51" s="338">
        <v>-9.4</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547</v>
      </c>
      <c r="AM52" s="341">
        <v>1028124</v>
      </c>
      <c r="AN52" s="342">
        <v>34544</v>
      </c>
      <c r="AO52" s="343">
        <v>-7.9</v>
      </c>
      <c r="AP52" s="344">
        <v>43913</v>
      </c>
      <c r="AQ52" s="345">
        <v>-3.4</v>
      </c>
      <c r="AR52" s="346">
        <v>-4.5</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548</v>
      </c>
      <c r="AL53" s="325"/>
      <c r="AM53" s="333">
        <v>2892848</v>
      </c>
      <c r="AN53" s="334">
        <v>98601</v>
      </c>
      <c r="AO53" s="335">
        <v>37.1</v>
      </c>
      <c r="AP53" s="336">
        <v>94081</v>
      </c>
      <c r="AQ53" s="337">
        <v>10.5</v>
      </c>
      <c r="AR53" s="338">
        <v>26.6</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547</v>
      </c>
      <c r="AM54" s="341">
        <v>1510201</v>
      </c>
      <c r="AN54" s="342">
        <v>51474</v>
      </c>
      <c r="AO54" s="343">
        <v>49</v>
      </c>
      <c r="AP54" s="344">
        <v>48949</v>
      </c>
      <c r="AQ54" s="345">
        <v>11.5</v>
      </c>
      <c r="AR54" s="346">
        <v>37.5</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549</v>
      </c>
      <c r="AL55" s="325"/>
      <c r="AM55" s="333">
        <v>1494515</v>
      </c>
      <c r="AN55" s="334">
        <v>51685</v>
      </c>
      <c r="AO55" s="335">
        <v>-47.6</v>
      </c>
      <c r="AP55" s="336">
        <v>92632</v>
      </c>
      <c r="AQ55" s="337">
        <v>-1.5</v>
      </c>
      <c r="AR55" s="338">
        <v>-46.1</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547</v>
      </c>
      <c r="AM56" s="341">
        <v>928285</v>
      </c>
      <c r="AN56" s="342">
        <v>32103</v>
      </c>
      <c r="AO56" s="343">
        <v>-37.6</v>
      </c>
      <c r="AP56" s="344">
        <v>47978</v>
      </c>
      <c r="AQ56" s="345">
        <v>-2</v>
      </c>
      <c r="AR56" s="346">
        <v>-35.6</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550</v>
      </c>
      <c r="AL57" s="325"/>
      <c r="AM57" s="333">
        <v>1697068</v>
      </c>
      <c r="AN57" s="334">
        <v>59413</v>
      </c>
      <c r="AO57" s="335">
        <v>15</v>
      </c>
      <c r="AP57" s="336">
        <v>96469</v>
      </c>
      <c r="AQ57" s="337">
        <v>4.0999999999999996</v>
      </c>
      <c r="AR57" s="338">
        <v>10.9</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547</v>
      </c>
      <c r="AM58" s="341">
        <v>691321</v>
      </c>
      <c r="AN58" s="342">
        <v>24203</v>
      </c>
      <c r="AO58" s="343">
        <v>-24.6</v>
      </c>
      <c r="AP58" s="344">
        <v>49775</v>
      </c>
      <c r="AQ58" s="345">
        <v>3.7</v>
      </c>
      <c r="AR58" s="346">
        <v>-28.3</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551</v>
      </c>
      <c r="AL59" s="325"/>
      <c r="AM59" s="333">
        <v>1296393</v>
      </c>
      <c r="AN59" s="334">
        <v>45950</v>
      </c>
      <c r="AO59" s="335">
        <v>-22.7</v>
      </c>
      <c r="AP59" s="336">
        <v>85743</v>
      </c>
      <c r="AQ59" s="337">
        <v>-11.1</v>
      </c>
      <c r="AR59" s="338">
        <v>-11.6</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547</v>
      </c>
      <c r="AM60" s="341">
        <v>692836</v>
      </c>
      <c r="AN60" s="342">
        <v>24557</v>
      </c>
      <c r="AO60" s="343">
        <v>1.5</v>
      </c>
      <c r="AP60" s="344">
        <v>45231</v>
      </c>
      <c r="AQ60" s="345">
        <v>-9.1</v>
      </c>
      <c r="AR60" s="346">
        <v>10.6</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552</v>
      </c>
      <c r="AL61" s="347"/>
      <c r="AM61" s="348">
        <v>1904317</v>
      </c>
      <c r="AN61" s="349">
        <v>65515</v>
      </c>
      <c r="AO61" s="350">
        <v>-6.4</v>
      </c>
      <c r="AP61" s="351">
        <v>90820</v>
      </c>
      <c r="AQ61" s="352">
        <v>-0.5</v>
      </c>
      <c r="AR61" s="338">
        <v>-5.9</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547</v>
      </c>
      <c r="AM62" s="341">
        <v>970153</v>
      </c>
      <c r="AN62" s="342">
        <v>33376</v>
      </c>
      <c r="AO62" s="343">
        <v>-3.9</v>
      </c>
      <c r="AP62" s="344">
        <v>47169</v>
      </c>
      <c r="AQ62" s="345">
        <v>0.1</v>
      </c>
      <c r="AR62" s="346">
        <v>-4</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2iY8kmCIfoYgdUyBoTgQbCcSO1fDMXHQjcwUtgUCsZdoUBWD4yUx+eLvKEHZUXZva9BgN+xUO3BRxNuVGkv7HA==" saltValue="8s5XjAY9SD/hkPNPRtnd6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554</v>
      </c>
    </row>
    <row r="121" spans="125:125" ht="13.5" hidden="1" customHeight="1">
      <c r="DU121" s="259"/>
    </row>
  </sheetData>
  <sheetProtection algorithmName="SHA-512" hashValue="XSKWMNlY07BTTs08kfOvNk87rvg7zIVKx1Z2oMoigDikGXUyEpYcCUrYxTsgX2E95kNcoAraUIn9ojQEBUXdug==" saltValue="YCcmLeQR+kgRJQC0oaM3R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555</v>
      </c>
    </row>
  </sheetData>
  <sheetProtection algorithmName="SHA-512" hashValue="pK22YjJDrgfKZgrLTAuiSfSpQAVHFehcL8ENuo3Mh4YYAp812X9y94QtcWMdewkpWguSiyIV6k4nTlRo/G6k+g==" saltValue="g6uAml+cNYiSAWP+Aj2M1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556</v>
      </c>
      <c r="G46" s="8" t="s">
        <v>557</v>
      </c>
      <c r="H46" s="8" t="s">
        <v>558</v>
      </c>
      <c r="I46" s="8" t="s">
        <v>559</v>
      </c>
      <c r="J46" s="9" t="s">
        <v>560</v>
      </c>
    </row>
    <row r="47" spans="2:10" ht="57.75" customHeight="1">
      <c r="B47" s="10"/>
      <c r="C47" s="1139" t="s">
        <v>3</v>
      </c>
      <c r="D47" s="1139"/>
      <c r="E47" s="1140"/>
      <c r="F47" s="11">
        <v>58.6</v>
      </c>
      <c r="G47" s="12">
        <v>62.79</v>
      </c>
      <c r="H47" s="12">
        <v>63.08</v>
      </c>
      <c r="I47" s="12">
        <v>63.43</v>
      </c>
      <c r="J47" s="13">
        <v>65.209999999999994</v>
      </c>
    </row>
    <row r="48" spans="2:10" ht="57.75" customHeight="1">
      <c r="B48" s="14"/>
      <c r="C48" s="1141" t="s">
        <v>4</v>
      </c>
      <c r="D48" s="1141"/>
      <c r="E48" s="1142"/>
      <c r="F48" s="15">
        <v>1.98</v>
      </c>
      <c r="G48" s="16">
        <v>3.69</v>
      </c>
      <c r="H48" s="16">
        <v>7.86</v>
      </c>
      <c r="I48" s="16">
        <v>9.7200000000000006</v>
      </c>
      <c r="J48" s="17">
        <v>7.71</v>
      </c>
    </row>
    <row r="49" spans="2:10" ht="57.75" customHeight="1" thickBot="1">
      <c r="B49" s="18"/>
      <c r="C49" s="1143" t="s">
        <v>5</v>
      </c>
      <c r="D49" s="1143"/>
      <c r="E49" s="1144"/>
      <c r="F49" s="19" t="s">
        <v>561</v>
      </c>
      <c r="G49" s="20">
        <v>6.04</v>
      </c>
      <c r="H49" s="20">
        <v>6.47</v>
      </c>
      <c r="I49" s="20">
        <v>5.1100000000000003</v>
      </c>
      <c r="J49" s="21">
        <v>2.81</v>
      </c>
    </row>
    <row r="50" spans="2:10"/>
  </sheetData>
  <sheetProtection algorithmName="SHA-512" hashValue="j4jLOLG6vWn2Qog+CgZYIuAGPJgTO6ROIqDCowb+ObqMGx7iZefqSK1te2jqK3qjJbQstKl1xVctHJ54+r9mIA==" saltValue="hV/qSID9nD8aHj7g2h3+s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2024-03-13T02:02:26Z</cp:lastPrinted>
  <dcterms:created xsi:type="dcterms:W3CDTF">2024-02-05T03:21:20Z</dcterms:created>
  <dcterms:modified xsi:type="dcterms:W3CDTF">2024-03-28T11:56:16Z</dcterms:modified>
  <cp:category/>
</cp:coreProperties>
</file>