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s="1"/>
  <c r="U37" i="10" s="1"/>
  <c r="AM34" i="10" s="1"/>
  <c r="AM35"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<sst xmlns="http://schemas.openxmlformats.org/spreadsheetml/2006/main" count="1092" uniqueCount="609">
  <si>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</si>
  <si>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</si>
  <si>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</si>
  <si>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</si>
  <si>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</si>
  <si>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</si>
  <si>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</si>
  <si>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</si>
  <si>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</si>
  <si>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</si>
  <si>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</si>
  <si>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</si>
  <si>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</si>
  <si>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</si>
  <si>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</si>
  <si>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</si>
  <si>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</si>
  <si>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</si>
  <si>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</si>
  <si>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</si>
  <si>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</si>
  <si>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</si>
  <si>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</si>
  <si>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</si>
  <si>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</si>
  <si>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</si>
  <si>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</si>
  <si>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</si>
  <si>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</si>
  <si>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</si>
  <si>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</si>
  <si>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</si>
  <si>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</si>
  <si>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</si>
  <si>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</si>
  <si>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</si>
  <si>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</si>
  <si>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</si>
  <si>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</si>
  <si>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</si>
  <si>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</si>
  <si>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</si>
  <si>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</si>
  <si>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</si>
  <si>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</si>
  <si>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</si>
  <si>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</si>
  <si>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</si>
  <si>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</si>
  <si>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</si>
  <si>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</si>
  <si>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</si>
  <si>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</si>
  <si>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</si>
  <si>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</si>
  <si>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</si>
  <si>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</si>
  <si>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</si>
  <si>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</si>
  <si>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</si>
  <si>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</si>
  <si>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</si>
  <si>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</si>
  <si>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</si>
  <si>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</si>
  <si>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</si>
  <si>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</si>
  <si>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</si>
  <si>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</si>
  <si>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</si>
  <si>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</si>
  <si>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</si>
  <si>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</si>
  <si>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</si>
  <si>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</si>
  <si>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</si>
  <si>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</si>
  <si>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</si>
  <si>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</si>
  <si>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</si>
  <si>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</si>
  <si>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</si>
  <si>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</si>
  <si>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</si>
  <si>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</si>
  <si>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</si>
  <si>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</si>
  <si>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</si>
  <si>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</si>
  <si>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</si>
  <si>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</si>
  <si>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</si>
  <si>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</si>
  <si>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</si>
  <si>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</si>
  <si>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</si>
  <si>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</si>
  <si>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</si>
  <si>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</si>
  <si>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</si>
  <si>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</si>
  <si>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</si>
  <si>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</si>
  <si>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</si>
  <si>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</si>
  <si>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</si>
  <si>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</si>
  <si>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</si>
  <si>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</si>
  <si>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</si>
  <si>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</si>
  <si>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</si>
  <si>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</si>
  <si>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</si>
  <si>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</si>
  <si>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</si>
  <si>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</si>
  <si>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</si>
  <si>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</si>
  <si>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</si>
  <si>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</si>
  <si>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</si>
  <si>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</si>
  <si>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</si>
  <si>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</si>
  <si>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</si>
  <si>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</si>
  <si>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</si>
  <si>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</si>
  <si>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</si>
  <si>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</si>
  <si>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</si>
  <si>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</si>
  <si>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</si>
  <si>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</si>
  <si>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</si>
  <si>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</si>
  <si>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</si>
  <si>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</si>
  <si>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</si>
  <si>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</si>
  <si>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</si>
  <si>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</si>
  <si>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</si>
  <si>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</si>
  <si>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</si>
  <si>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</si>
  <si>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</si>
  <si>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</si>
  <si>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</si>
  <si>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</si>
  <si>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</si>
  <si>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</si>
  <si>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</si>
  <si>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</si>
  <si>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</si>
  <si>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</si>
  <si>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</si>
  <si>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</si>
  <si>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</si>
  <si>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</si>
  <si>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</si>
  <si>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</si>
  <si>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</si>
  <si>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</si>
  <si>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</si>
  <si>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</si>
  <si>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</si>
  <si>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</si>
  <si>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</si>
  <si>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</si>
  <si>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</si>
  <si>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</si>
  <si>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</si>
  <si>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</si>
  <si>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</si>
  <si>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</si>
  <si>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</si>
  <si>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</si>
  <si>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</si>
  <si>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</si>
  <si>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</si>
  <si>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</si>
  <si>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</si>
  <si>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</si>
  <si>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</si>
  <si>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</si>
  <si>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</si>
  <si>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</si>
  <si>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</si>
  <si>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</si>
  <si>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</si>
  <si>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</si>
  <si>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</si>
  <si>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</si>
  <si>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</si>
  <si>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</si>
  <si>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</si>
  <si>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</si>
  <si>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</si>
  <si>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</si>
  <si>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</si>
  <si>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</si>
  <si>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</si>
  <si>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</si>
  <si>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</si>
  <si>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</si>
  <si>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</si>
  <si>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</si>
  <si>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</si>
  <si>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</si>
  <si>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</si>
  <si>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</si>
  <si>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</si>
  <si>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</si>
  <si>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福岡県筑後市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</si>
  <si>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</si>
  <si>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</si>
  <si>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</si>
  <si>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</si>
  <si>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</si>
  <si>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</si>
  <si>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</si>
  <si>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</si>
  <si>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</si>
  <si>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</si>
  <si>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</si>
  <si>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</si>
  <si>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</si>
  <si>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</si>
  <si>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</si>
  <si>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</si>
  <si>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</si>
  <si>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</si>
  <si>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</si>
  <si>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</si>
  <si>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</si>
  <si>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</si>
  <si>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</si>
  <si>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</si>
  <si>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</si>
  <si>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</si>
  <si>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</si>
  <si>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</si>
  <si>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</si>
  <si>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</si>
  <si>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</si>
  <si>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</si>
  <si>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</si>
  <si>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</si>
  <si>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</si>
  <si>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</si>
  <si>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</si>
  <si>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</si>
  <si>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</si>
  <si>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</si>
  <si>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</si>
  <si>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</si>
  <si>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</si>
  <si>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</si>
  <si>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</si>
  <si>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</si>
  <si>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</si>
  <si>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</si>
  <si>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</si>
  <si>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</si>
  <si>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</si>
  <si>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</si>
  <si>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</si>
  <si>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</si>
  <si>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</si>
  <si>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</si>
  <si>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</si>
  <si>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</si>
  <si>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</si>
  <si>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</si>
  <si>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</si>
  <si>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</si>
  <si>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</si>
  <si>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</si>
  <si>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</si>
  <si>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</si>
  <si>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</si>
  <si>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</si>
  <si>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</si>
  <si>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</si>
  <si>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</si>
  <si>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</si>
  <si>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</si>
  <si>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</si>
  <si>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</si>
  <si>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</si>
  <si>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</si>
  <si>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</si>
  <si>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</si>
  <si>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</si>
  <si>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</si>
  <si>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</si>
  <si>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</si>
  <si>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</si>
  <si>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</si>
  <si>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</si>
  <si>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</si>
  <si>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</si>
  <si>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</si>
  <si>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</si>
  <si>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</si>
  <si>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</si>
  <si>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</si>
  <si>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</si>
  <si>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</si>
  <si>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</si>
  <si>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</si>
  <si>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</si>
  <si>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</si>
  <si>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</si>
  <si>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</si>
  <si>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</si>
  <si>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</si>
  <si>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</si>
  <si>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</si>
  <si>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</si>
  <si>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</si>
  <si>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</si>
  <si>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</si>
  <si>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</si>
  <si>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</si>
  <si>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</si>
  <si>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</si>
  <si>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</si>
  <si>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</si>
  <si>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</si>
  <si>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</si>
  <si>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</si>
  <si>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</si>
  <si>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</si>
  <si>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</si>
  <si>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</si>
  <si>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</si>
  <si>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</si>
  <si>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</si>
  <si>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</si>
  <si>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</si>
  <si>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</si>
  <si>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</si>
  <si>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</si>
  <si>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</si>
  <si>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</si>
  <si>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</si>
  <si>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</si>
  <si>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</si>
  <si>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</si>
  <si>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</si>
  <si>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</si>
  <si>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</si>
  <si>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</si>
  <si>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</si>
  <si>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</si>
  <si>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</si>
  <si>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</si>
  <si>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</si>
  <si>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</si>
  <si>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</si>
  <si>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</si>
  <si>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</si>
  <si>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</si>
  <si>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</si>
  <si>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</si>
  <si>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</si>
  <si>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福岡県筑後市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</si>
  <si>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</si>
  <si>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</si>
  <si>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</si>
  <si>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</si>
  <si>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</si>
  <si>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</si>
  <si>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</si>
  <si>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</si>
  <si>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</si>
  <si>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</si>
  <si>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</si>
  <si>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</si>
  <si>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</si>
  <si>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</si>
  <si>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</si>
  <si>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</si>
  <si>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</si>
  <si>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</si>
  <si>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</si>
  <si>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</si>
  <si>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</si>
  <si>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地方独立行政法人筑後市立病院貸付特別会計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</si>
  <si>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</si>
  <si>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</si>
  <si>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</si>
  <si>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</si>
  <si>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</si>
  <si>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</si>
  <si>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</si>
  <si>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</si>
  <si>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</si>
  <si>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</si>
  <si>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</si>
  <si>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</si>
  <si>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</si>
  <si>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</si>
  <si>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</si>
  <si>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</si>
  <si>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介護保険特別会計（地域包括支援センター事業勘定）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</si>
  <si>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</si>
  <si>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</si>
  <si>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</si>
  <si>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</si>
  <si>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</si>
  <si>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</si>
  <si>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</si>
  <si>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</si>
  <si>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</si>
  <si>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</si>
  <si>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</si>
  <si>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</si>
  <si>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</si>
  <si>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</si>
  <si>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</si>
  <si>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</si>
  <si>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</si>
  <si>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</si>
  <si>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</si>
  <si>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</si>
  <si>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</si>
  <si>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</si>
  <si>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</si>
  <si>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</si>
  <si>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</si>
  <si>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</si>
  <si>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</si>
  <si>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</si>
  <si>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</si>
  <si>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</si>
  <si>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</si>
  <si>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</si>
  <si>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</si>
  <si>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</si>
  <si>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</si>
  <si>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</si>
  <si>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</si>
  <si>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</si>
  <si>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</si>
  <si>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</si>
  <si>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</si>
  <si>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</si>
  <si>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</si>
  <si>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</si>
  <si>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</si>
  <si>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</si>
  <si>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</si>
  <si>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</si>
  <si>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</si>
  <si>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</si>
  <si>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</si>
  <si>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</si>
  <si>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</si>
  <si>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</si>
  <si>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</si>
  <si>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</si>
  <si>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</si>
  <si>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</si>
  <si>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</si>
  <si>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</si>
  <si>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</si>
  <si>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筑後市下水道事業会計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</si>
  <si>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</si>
  <si>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</si>
  <si>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筑後市水道事業会計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</si>
  <si>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</si>
  <si>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</si>
  <si>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</si>
  <si>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</si>
  <si>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</si>
  <si>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</si>
  <si>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</si>
  <si>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</si>
  <si>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</si>
  <si>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</si>
  <si>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</si>
  <si>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</si>
  <si>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</si>
  <si>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</si>
  <si>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</si>
  <si>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</si>
  <si>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</si>
  <si>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</si>
  <si>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</si>
  <si>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</si>
  <si>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</si>
  <si>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</si>
  <si>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</si>
  <si>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</si>
  <si>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</si>
  <si>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</si>
  <si>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</si>
  <si>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</si>
  <si>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</si>
  <si>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</si>
  <si>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</si>
  <si>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</si>
  <si>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</si>
  <si>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</si>
  <si>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</si>
  <si>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</si>
  <si>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</si>
  <si>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</si>
  <si>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</si>
  <si>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</si>
  <si>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</si>
  <si>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</si>
  <si>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</si>
  <si>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</si>
  <si>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</si>
  <si>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</si>
  <si>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</si>
  <si>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</si>
  <si>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</si>
  <si>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</si>
  <si>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</si>
  <si>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</si>
  <si>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</si>
  <si>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</si>
  <si>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</si>
  <si>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</si>
  <si>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</si>
  <si>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</si>
  <si>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</si>
  <si>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</si>
  <si>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</si>
  <si>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</si>
  <si>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</si>
  <si>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</si>
  <si>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</si>
  <si>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</si>
  <si>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</si>
  <si>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</si>
  <si>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</si>
  <si>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</si>
  <si>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</si>
  <si>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</si>
  <si>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</si>
  <si>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</si>
  <si>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</si>
  <si>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</si>
  <si>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</si>
  <si>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</si>
  <si>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</si>
  <si>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</si>
  <si>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</si>
  <si>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</si>
  <si>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</si>
  <si>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</si>
  <si>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</si>
  <si>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0.16</t>
  </si>
  <si>
    <t>▲ 2.07</t>
  </si>
  <si>
    <t>住宅新築資金等貸付特別会計</t>
  </si>
  <si>
    <t>▲ 0.43</t>
  </si>
  <si>
    <t>▲ 0.42</t>
  </si>
  <si>
    <t>▲ 0.40</t>
  </si>
  <si>
    <t>▲ 0.37</t>
  </si>
  <si>
    <t>▲ 0.35</t>
  </si>
  <si>
    <t>水道事業会計</t>
  </si>
  <si>
    <t>一般会計</t>
  </si>
  <si>
    <t>国民健康保険特別会計</t>
  </si>
  <si>
    <t>介護保険特別会計（保険事業勘定）</t>
  </si>
  <si>
    <t>下水道事業会計</t>
  </si>
  <si>
    <t>後期高齢者医療特別会計</t>
  </si>
  <si>
    <t>介護保険特別会計（地域包括支援センター事業勘定）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</si>
  <si>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</si>
  <si>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</si>
  <si>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</si>
  <si>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</si>
  <si>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</si>
  <si>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</si>
  <si>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</si>
  <si>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</si>
  <si>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</si>
  <si>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筑後市文化振興公社</t>
    <rPh sb="0" eb="3">
      <t>チクゴシ</t>
    </rPh>
    <rPh sb="3" eb="5">
      <t>ブンカ</t>
    </rPh>
    <rPh sb="5" eb="7">
      <t>シンコウ</t>
    </rPh>
    <rPh sb="7" eb="9">
      <t>コウシャ</t>
    </rPh>
    <phoneticPr fontId="2"/>
  </si>
  <si>
    <t>筑後市土地開発公社</t>
    <rPh sb="0" eb="3">
      <t>チクゴシ</t>
    </rPh>
    <rPh sb="3" eb="5">
      <t>トチ</t>
    </rPh>
    <rPh sb="5" eb="7">
      <t>カイハツ</t>
    </rPh>
    <rPh sb="7" eb="9">
      <t>コウシャ</t>
    </rPh>
    <phoneticPr fontId="2"/>
  </si>
  <si>
    <t>地方独立行政法人筑後市立病院</t>
    <rPh sb="0" eb="2">
      <t>チホウ</t>
    </rPh>
    <rPh sb="2" eb="4">
      <t>ドクリツ</t>
    </rPh>
    <rPh sb="4" eb="6">
      <t>ギョウセイ</t>
    </rPh>
    <rPh sb="6" eb="8">
      <t>ホウジン</t>
    </rPh>
    <rPh sb="8" eb="10">
      <t>チクゴ</t>
    </rPh>
    <rPh sb="10" eb="12">
      <t>シリツ</t>
    </rPh>
    <rPh sb="12" eb="14">
      <t>ビョウイン</t>
    </rPh>
    <phoneticPr fontId="2"/>
  </si>
  <si>
    <t>-</t>
    <phoneticPr fontId="2"/>
  </si>
  <si>
    <t>庁舎建設基金</t>
    <rPh sb="0" eb="2">
      <t>チョウシャ</t>
    </rPh>
    <rPh sb="2" eb="4">
      <t>ケンセツ</t>
    </rPh>
    <rPh sb="4" eb="6">
      <t>キキン</t>
    </rPh>
    <phoneticPr fontId="5"/>
  </si>
  <si>
    <t>公共施設建設基金</t>
    <rPh sb="0" eb="2">
      <t>コウキョウ</t>
    </rPh>
    <rPh sb="2" eb="4">
      <t>シセツ</t>
    </rPh>
    <rPh sb="4" eb="6">
      <t>ケンセツ</t>
    </rPh>
    <rPh sb="6" eb="8">
      <t>キキン</t>
    </rPh>
    <phoneticPr fontId="2"/>
  </si>
  <si>
    <t>ふるさと筑後市応援基金</t>
    <rPh sb="4" eb="7">
      <t>チクゴシ</t>
    </rPh>
    <rPh sb="7" eb="9">
      <t>オウエン</t>
    </rPh>
    <rPh sb="9" eb="11">
      <t>キキン</t>
    </rPh>
    <phoneticPr fontId="2"/>
  </si>
  <si>
    <t>塵芥処理施設等基金</t>
    <rPh sb="0" eb="2">
      <t>ジンカイ</t>
    </rPh>
    <rPh sb="2" eb="4">
      <t>ショリ</t>
    </rPh>
    <rPh sb="4" eb="6">
      <t>シセツ</t>
    </rPh>
    <rPh sb="6" eb="7">
      <t>トウ</t>
    </rPh>
    <rPh sb="7" eb="9">
      <t>キキン</t>
    </rPh>
    <phoneticPr fontId="2"/>
  </si>
  <si>
    <t>地域振興基金</t>
    <rPh sb="0" eb="2">
      <t>チイキ</t>
    </rPh>
    <rPh sb="2" eb="4">
      <t>シンコウ</t>
    </rPh>
    <rPh sb="4" eb="6">
      <t>キキン</t>
    </rPh>
    <phoneticPr fontId="2"/>
  </si>
  <si>
    <t xml:space="preserve"> </t>
    <phoneticPr fontId="5"/>
  </si>
  <si>
    <t>-</t>
    <phoneticPr fontId="2"/>
  </si>
  <si>
    <t>-</t>
    <phoneticPr fontId="2"/>
  </si>
  <si>
    <t>-</t>
    <phoneticPr fontId="2"/>
  </si>
  <si>
    <t>-</t>
    <phoneticPr fontId="2"/>
  </si>
  <si>
    <t>花宗用水組合</t>
    <rPh sb="0" eb="6">
      <t>ハナムネヨウスイクミアイ</t>
    </rPh>
    <phoneticPr fontId="2"/>
  </si>
  <si>
    <t>山の井用水組合</t>
    <rPh sb="0" eb="1">
      <t>ヤマ</t>
    </rPh>
    <rPh sb="3" eb="5">
      <t>ヨウスイ</t>
    </rPh>
    <rPh sb="5" eb="7">
      <t>クミアイ</t>
    </rPh>
    <phoneticPr fontId="2"/>
  </si>
  <si>
    <t>福岡県市町村消防団員等公務災害補償組合</t>
    <rPh sb="0" eb="3">
      <t>フクオカケン</t>
    </rPh>
    <rPh sb="3" eb="6">
      <t>シチョウソン</t>
    </rPh>
    <rPh sb="6" eb="10">
      <t>ショウボウダンイン</t>
    </rPh>
    <rPh sb="10" eb="11">
      <t>ナド</t>
    </rPh>
    <rPh sb="11" eb="15">
      <t>コウムサイガイ</t>
    </rPh>
    <rPh sb="15" eb="19">
      <t>ホショウクミアイ</t>
    </rPh>
    <phoneticPr fontId="2"/>
  </si>
  <si>
    <t>八女西部広域事務組合</t>
    <rPh sb="0" eb="2">
      <t>ヤメ</t>
    </rPh>
    <rPh sb="2" eb="4">
      <t>セイブ</t>
    </rPh>
    <rPh sb="4" eb="6">
      <t>コウイキ</t>
    </rPh>
    <rPh sb="6" eb="10">
      <t>ジムクミアイ</t>
    </rPh>
    <phoneticPr fontId="2"/>
  </si>
  <si>
    <t>福岡県南広域水道企業団</t>
    <rPh sb="0" eb="4">
      <t>フクオカケンナン</t>
    </rPh>
    <rPh sb="4" eb="6">
      <t>コウイキ</t>
    </rPh>
    <rPh sb="6" eb="11">
      <t>スイドウキギョウダン</t>
    </rPh>
    <phoneticPr fontId="2"/>
  </si>
  <si>
    <t>福岡県自治振興組合（一般会計）</t>
    <rPh sb="0" eb="3">
      <t>フクオカケン</t>
    </rPh>
    <rPh sb="3" eb="9">
      <t>ジチシンコウクミアイ</t>
    </rPh>
    <rPh sb="10" eb="12">
      <t>イッパン</t>
    </rPh>
    <rPh sb="12" eb="14">
      <t>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</si>
  <si>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</si>
  <si>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福岡県後期高齢者医療広域連合（一般会計）</t>
    <rPh sb="0" eb="3">
      <t>フクオカケン</t>
    </rPh>
    <rPh sb="3" eb="8">
      <t>コウキコウレイシャ</t>
    </rPh>
    <rPh sb="8" eb="10">
      <t>イリョウ</t>
    </rPh>
    <rPh sb="10" eb="14">
      <t>コウイキレンゴウ</t>
    </rPh>
    <rPh sb="15" eb="17">
      <t>イッパン</t>
    </rPh>
    <rPh sb="17" eb="19">
      <t>カイケイ</t>
    </rPh>
    <phoneticPr fontId="2"/>
  </si>
  <si>
    <t>福岡県後期高齢者医療広域連合（後期高齢者医療特別会計）</t>
    <rPh sb="0" eb="8">
      <t>フクオカケンコウキコウレイシャ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</si>
  <si>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法適用企業</t>
    <rPh sb="0" eb="5">
      <t>ホウテキヨウキギョウ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</si>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</sst>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B966-4F56-B210-97A181E5CB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55123</c:v>
                </c:pt>
                <c:pt idx="1">
                  <c:v>34886</c:v>
                </c:pt>
                <c:pt idx="2">
                  <c:v>38793</c:v>
                </c:pt>
                <c:pt idx="3">
                  <c:v>40831</c:v>
                </c:pt>
                <c:pt idx="4">
                  <c:v>36619</c:v>
                </c:pt>
              </c:numCache>
            </c:numRef>
          </c:val>
          <c:smooth val="0"/>
          <c:extLst xmlns:c16r2="http://schemas.microsoft.com/office/drawing/2015/06/chart">
            <c:ext xmlns:c16="http://schemas.microsoft.com/office/drawing/2014/chart" uri="{C3380CC4-5D6E-409C-BE32-E72D297353CC}">
              <c16:uniqueId val="{00000001-B966-4F56-B210-97A181E5CBBD}"/>
            </c:ext>
          </c:extLst>
        </c:ser>
        <c:dLbls>
          <c:showLegendKey val="0"/>
          <c:showVal val="0"/>
          <c:showCatName val="0"/>
          <c:showSerName val="0"/>
          <c:showPercent val="0"/>
          <c:showBubbleSize val="0"/>
        </c:dLbls>
        <c:marker val="1"/>
        <c:smooth val="0"/>
        <c:axId val="164983496"/>
        <c:axId val="165848032"/>
      </c:lineChart>
      <c:catAx>
        <c:axId val="164983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848032"/>
        <c:crosses val="autoZero"/>
        <c:auto val="1"/>
        <c:lblAlgn val="ctr"/>
        <c:lblOffset val="100"/>
        <c:tickLblSkip val="1"/>
        <c:tickMarkSkip val="1"/>
        <c:noMultiLvlLbl val="0"/>
      </c:catAx>
      <c:valAx>
        <c:axId val="1658480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983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c:v>
                </c:pt>
                <c:pt idx="1">
                  <c:v>7.26</c:v>
                </c:pt>
                <c:pt idx="2">
                  <c:v>8.16</c:v>
                </c:pt>
                <c:pt idx="3">
                  <c:v>15.53</c:v>
                </c:pt>
                <c:pt idx="4">
                  <c:v>11.77</c:v>
                </c:pt>
              </c:numCache>
            </c:numRef>
          </c:val>
          <c:extLst xmlns:c16r2="http://schemas.microsoft.com/office/drawing/2015/06/chart">
            <c:ext xmlns:c16="http://schemas.microsoft.com/office/drawing/2014/chart" uri="{C3380CC4-5D6E-409C-BE32-E72D297353CC}">
              <c16:uniqueId val="{00000000-4AF3-4B57-9AAB-1A74E90482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23.74</c:v>
                </c:pt>
                <c:pt idx="1">
                  <c:v>21.79</c:v>
                </c:pt>
                <c:pt idx="2">
                  <c:v>21.41</c:v>
                </c:pt>
                <c:pt idx="3">
                  <c:v>20.2</c:v>
                </c:pt>
                <c:pt idx="4">
                  <c:v>22.26</c:v>
                </c:pt>
              </c:numCache>
            </c:numRef>
          </c:val>
          <c:extLst xmlns:c16r2="http://schemas.microsoft.com/office/drawing/2015/06/chart">
            <c:ext xmlns:c16="http://schemas.microsoft.com/office/drawing/2014/chart" uri="{C3380CC4-5D6E-409C-BE32-E72D297353CC}">
              <c16:uniqueId val="{00000001-4AF3-4B57-9AAB-1A74E90482EC}"/>
            </c:ext>
          </c:extLst>
        </c:ser>
        <c:dLbls>
          <c:showLegendKey val="0"/>
          <c:showVal val="0"/>
          <c:showCatName val="0"/>
          <c:showSerName val="0"/>
          <c:showPercent val="0"/>
          <c:showBubbleSize val="0"/>
        </c:dLbls>
        <c:gapWidth val="250"/>
        <c:overlap val="100"/>
        <c:axId val="502539784"/>
        <c:axId val="502540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1.98</c:v>
                </c:pt>
                <c:pt idx="1">
                  <c:v>-0.16</c:v>
                </c:pt>
                <c:pt idx="2">
                  <c:v>1.07</c:v>
                </c:pt>
                <c:pt idx="3">
                  <c:v>7.88</c:v>
                </c:pt>
                <c:pt idx="4">
                  <c:v>-2.0699999999999998</c:v>
                </c:pt>
              </c:numCache>
            </c:numRef>
          </c:val>
          <c:smooth val="0"/>
          <c:extLst xmlns:c16r2="http://schemas.microsoft.com/office/drawing/2015/06/chart">
            <c:ext xmlns:c16="http://schemas.microsoft.com/office/drawing/2014/chart" uri="{C3380CC4-5D6E-409C-BE32-E72D297353CC}">
              <c16:uniqueId val="{00000002-4AF3-4B57-9AAB-1A74E90482EC}"/>
            </c:ext>
          </c:extLst>
        </c:ser>
        <c:dLbls>
          <c:showLegendKey val="0"/>
          <c:showVal val="0"/>
          <c:showCatName val="0"/>
          <c:showSerName val="0"/>
          <c:showPercent val="0"/>
          <c:showBubbleSize val="0"/>
        </c:dLbls>
        <c:marker val="1"/>
        <c:smooth val="0"/>
        <c:axId val="502539784"/>
        <c:axId val="502540168"/>
      </c:lineChart>
      <c:catAx>
        <c:axId val="50253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540168"/>
        <c:crosses val="autoZero"/>
        <c:auto val="1"/>
        <c:lblAlgn val="ctr"/>
        <c:lblOffset val="100"/>
        <c:tickLblSkip val="1"/>
        <c:tickMarkSkip val="1"/>
        <c:noMultiLvlLbl val="0"/>
      </c:catAx>
      <c:valAx>
        <c:axId val="502540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53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22F-4F83-8C18-00D165939D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22F-4F83-8C18-00D165939DDD}"/>
            </c:ext>
          </c:extLst>
        </c:ser>
        <c:ser>
          <c:idx val="2"/>
          <c:order val="2"/>
          <c:tx>
            <c:strRef>
              <c:f>データシート!$A$29</c:f>
              <c:strCache>
                <c:ptCount val="1"/>
                <c:pt idx="0">
                  <c:v>介護保険特別会計（地域包括支援センター事業勘定）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522F-4F83-8C18-00D165939DD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0.02</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522F-4F83-8C18-00D165939DD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0.53</c:v>
                </c:pt>
                <c:pt idx="4">
                  <c:v>#N/A</c:v>
                </c:pt>
                <c:pt idx="5">
                  <c:v>0.8</c:v>
                </c:pt>
                <c:pt idx="6">
                  <c:v>#N/A</c:v>
                </c:pt>
                <c:pt idx="7">
                  <c:v>0.73</c:v>
                </c:pt>
                <c:pt idx="8">
                  <c:v>#N/A</c:v>
                </c:pt>
                <c:pt idx="9">
                  <c:v>0.85</c:v>
                </c:pt>
              </c:numCache>
            </c:numRef>
          </c:val>
          <c:extLst xmlns:c16r2="http://schemas.microsoft.com/office/drawing/2015/06/chart">
            <c:ext xmlns:c16="http://schemas.microsoft.com/office/drawing/2014/chart" uri="{C3380CC4-5D6E-409C-BE32-E72D297353CC}">
              <c16:uniqueId val="{00000004-522F-4F83-8C18-00D165939DDD}"/>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1.83</c:v>
                </c:pt>
                <c:pt idx="2">
                  <c:v>#N/A</c:v>
                </c:pt>
                <c:pt idx="3">
                  <c:v>2.16</c:v>
                </c:pt>
                <c:pt idx="4">
                  <c:v>#N/A</c:v>
                </c:pt>
                <c:pt idx="5">
                  <c:v>2.0499999999999998</c:v>
                </c:pt>
                <c:pt idx="6">
                  <c:v>#N/A</c:v>
                </c:pt>
                <c:pt idx="7">
                  <c:v>1.69</c:v>
                </c:pt>
                <c:pt idx="8">
                  <c:v>#N/A</c:v>
                </c:pt>
                <c:pt idx="9">
                  <c:v>1.17</c:v>
                </c:pt>
              </c:numCache>
            </c:numRef>
          </c:val>
          <c:extLst xmlns:c16r2="http://schemas.microsoft.com/office/drawing/2015/06/chart">
            <c:ext xmlns:c16="http://schemas.microsoft.com/office/drawing/2014/chart" uri="{C3380CC4-5D6E-409C-BE32-E72D297353CC}">
              <c16:uniqueId val="{00000005-522F-4F83-8C18-00D165939D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0.1</c:v>
                </c:pt>
                <c:pt idx="4">
                  <c:v>#N/A</c:v>
                </c:pt>
                <c:pt idx="5">
                  <c:v>1.41</c:v>
                </c:pt>
                <c:pt idx="6">
                  <c:v>#N/A</c:v>
                </c:pt>
                <c:pt idx="7">
                  <c:v>1.53</c:v>
                </c:pt>
                <c:pt idx="8">
                  <c:v>#N/A</c:v>
                </c:pt>
                <c:pt idx="9">
                  <c:v>1.28</c:v>
                </c:pt>
              </c:numCache>
            </c:numRef>
          </c:val>
          <c:extLst xmlns:c16r2="http://schemas.microsoft.com/office/drawing/2015/06/chart">
            <c:ext xmlns:c16="http://schemas.microsoft.com/office/drawing/2014/chart" uri="{C3380CC4-5D6E-409C-BE32-E72D297353CC}">
              <c16:uniqueId val="{00000006-522F-4F83-8C18-00D165939DD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6.03</c:v>
                </c:pt>
                <c:pt idx="2">
                  <c:v>#N/A</c:v>
                </c:pt>
                <c:pt idx="3">
                  <c:v>7.67</c:v>
                </c:pt>
                <c:pt idx="4">
                  <c:v>#N/A</c:v>
                </c:pt>
                <c:pt idx="5">
                  <c:v>8.56</c:v>
                </c:pt>
                <c:pt idx="6">
                  <c:v>#N/A</c:v>
                </c:pt>
                <c:pt idx="7">
                  <c:v>15.9</c:v>
                </c:pt>
                <c:pt idx="8">
                  <c:v>#N/A</c:v>
                </c:pt>
                <c:pt idx="9">
                  <c:v>12.12</c:v>
                </c:pt>
              </c:numCache>
            </c:numRef>
          </c:val>
          <c:extLst xmlns:c16r2="http://schemas.microsoft.com/office/drawing/2015/06/chart">
            <c:ext xmlns:c16="http://schemas.microsoft.com/office/drawing/2014/chart" uri="{C3380CC4-5D6E-409C-BE32-E72D297353CC}">
              <c16:uniqueId val="{00000007-522F-4F83-8C18-00D165939D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21.69</c:v>
                </c:pt>
                <c:pt idx="2">
                  <c:v>#N/A</c:v>
                </c:pt>
                <c:pt idx="3">
                  <c:v>18.53</c:v>
                </c:pt>
                <c:pt idx="4">
                  <c:v>#N/A</c:v>
                </c:pt>
                <c:pt idx="5">
                  <c:v>18.03</c:v>
                </c:pt>
                <c:pt idx="6">
                  <c:v>#N/A</c:v>
                </c:pt>
                <c:pt idx="7">
                  <c:v>18</c:v>
                </c:pt>
                <c:pt idx="8">
                  <c:v>#N/A</c:v>
                </c:pt>
                <c:pt idx="9">
                  <c:v>17.59</c:v>
                </c:pt>
              </c:numCache>
            </c:numRef>
          </c:val>
          <c:extLst xmlns:c16r2="http://schemas.microsoft.com/office/drawing/2015/06/chart">
            <c:ext xmlns:c16="http://schemas.microsoft.com/office/drawing/2014/chart" uri="{C3380CC4-5D6E-409C-BE32-E72D297353CC}">
              <c16:uniqueId val="{00000008-522F-4F83-8C18-00D165939DDD}"/>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0.43</c:v>
                </c:pt>
                <c:pt idx="1">
                  <c:v>#N/A</c:v>
                </c:pt>
                <c:pt idx="2">
                  <c:v>0.42</c:v>
                </c:pt>
                <c:pt idx="3">
                  <c:v>#N/A</c:v>
                </c:pt>
                <c:pt idx="4">
                  <c:v>0.4</c:v>
                </c:pt>
                <c:pt idx="5">
                  <c:v>#N/A</c:v>
                </c:pt>
                <c:pt idx="6">
                  <c:v>0.37</c:v>
                </c:pt>
                <c:pt idx="7">
                  <c:v>#N/A</c:v>
                </c:pt>
                <c:pt idx="8">
                  <c:v>0.35</c:v>
                </c:pt>
                <c:pt idx="9">
                  <c:v>#N/A</c:v>
                </c:pt>
              </c:numCache>
            </c:numRef>
          </c:val>
          <c:extLst xmlns:c16r2="http://schemas.microsoft.com/office/drawing/2015/06/chart">
            <c:ext xmlns:c16="http://schemas.microsoft.com/office/drawing/2014/chart" uri="{C3380CC4-5D6E-409C-BE32-E72D297353CC}">
              <c16:uniqueId val="{00000009-522F-4F83-8C18-00D165939DDD}"/>
            </c:ext>
          </c:extLst>
        </c:ser>
        <c:dLbls>
          <c:showLegendKey val="0"/>
          <c:showVal val="0"/>
          <c:showCatName val="0"/>
          <c:showSerName val="0"/>
          <c:showPercent val="0"/>
          <c:showBubbleSize val="0"/>
        </c:dLbls>
        <c:gapWidth val="150"/>
        <c:overlap val="100"/>
        <c:axId val="502986784"/>
        <c:axId val="502987168"/>
      </c:barChart>
      <c:catAx>
        <c:axId val="5029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987168"/>
        <c:crosses val="autoZero"/>
        <c:auto val="1"/>
        <c:lblAlgn val="ctr"/>
        <c:lblOffset val="100"/>
        <c:tickLblSkip val="1"/>
        <c:tickMarkSkip val="1"/>
        <c:noMultiLvlLbl val="0"/>
      </c:catAx>
      <c:valAx>
        <c:axId val="5029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8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1529</c:v>
                </c:pt>
                <c:pt idx="5">
                  <c:v>1484</c:v>
                </c:pt>
                <c:pt idx="8">
                  <c:v>1464</c:v>
                </c:pt>
                <c:pt idx="11">
                  <c:v>1448</c:v>
                </c:pt>
                <c:pt idx="14">
                  <c:v>1569</c:v>
                </c:pt>
              </c:numCache>
            </c:numRef>
          </c:val>
          <c:extLst xmlns:c16r2="http://schemas.microsoft.com/office/drawing/2015/06/chart">
            <c:ext xmlns:c16="http://schemas.microsoft.com/office/drawing/2014/chart" uri="{C3380CC4-5D6E-409C-BE32-E72D297353CC}">
              <c16:uniqueId val="{00000000-44AD-4701-AF31-FA752A6EF0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AD-4701-AF31-FA752A6EF0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62</c:v>
                </c:pt>
                <c:pt idx="3">
                  <c:v>62</c:v>
                </c:pt>
                <c:pt idx="6">
                  <c:v>62</c:v>
                </c:pt>
                <c:pt idx="9">
                  <c:v>65</c:v>
                </c:pt>
                <c:pt idx="12">
                  <c:v>56</c:v>
                </c:pt>
              </c:numCache>
            </c:numRef>
          </c:val>
          <c:extLst xmlns:c16r2="http://schemas.microsoft.com/office/drawing/2015/06/chart">
            <c:ext xmlns:c16="http://schemas.microsoft.com/office/drawing/2014/chart" uri="{C3380CC4-5D6E-409C-BE32-E72D297353CC}">
              <c16:uniqueId val="{00000002-44AD-4701-AF31-FA752A6EF0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83</c:v>
                </c:pt>
                <c:pt idx="6">
                  <c:v>83</c:v>
                </c:pt>
                <c:pt idx="9">
                  <c:v>83</c:v>
                </c:pt>
                <c:pt idx="12">
                  <c:v>83</c:v>
                </c:pt>
              </c:numCache>
            </c:numRef>
          </c:val>
          <c:extLst xmlns:c16r2="http://schemas.microsoft.com/office/drawing/2015/06/chart">
            <c:ext xmlns:c16="http://schemas.microsoft.com/office/drawing/2014/chart" uri="{C3380CC4-5D6E-409C-BE32-E72D297353CC}">
              <c16:uniqueId val="{00000003-44AD-4701-AF31-FA752A6EF0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387</c:v>
                </c:pt>
                <c:pt idx="3">
                  <c:v>401</c:v>
                </c:pt>
                <c:pt idx="6">
                  <c:v>411</c:v>
                </c:pt>
                <c:pt idx="9">
                  <c:v>398</c:v>
                </c:pt>
                <c:pt idx="12">
                  <c:v>400</c:v>
                </c:pt>
              </c:numCache>
            </c:numRef>
          </c:val>
          <c:extLst xmlns:c16r2="http://schemas.microsoft.com/office/drawing/2015/06/chart">
            <c:ext xmlns:c16="http://schemas.microsoft.com/office/drawing/2014/chart" uri="{C3380CC4-5D6E-409C-BE32-E72D297353CC}">
              <c16:uniqueId val="{00000004-44AD-4701-AF31-FA752A6EF0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AD-4701-AF31-FA752A6EF0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AD-4701-AF31-FA752A6EF0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1680</c:v>
                </c:pt>
                <c:pt idx="3">
                  <c:v>1683</c:v>
                </c:pt>
                <c:pt idx="6">
                  <c:v>1747</c:v>
                </c:pt>
                <c:pt idx="9">
                  <c:v>1753</c:v>
                </c:pt>
                <c:pt idx="12">
                  <c:v>1870</c:v>
                </c:pt>
              </c:numCache>
            </c:numRef>
          </c:val>
          <c:extLst xmlns:c16r2="http://schemas.microsoft.com/office/drawing/2015/06/chart">
            <c:ext xmlns:c16="http://schemas.microsoft.com/office/drawing/2014/chart" uri="{C3380CC4-5D6E-409C-BE32-E72D297353CC}">
              <c16:uniqueId val="{00000007-44AD-4701-AF31-FA752A6EF040}"/>
            </c:ext>
          </c:extLst>
        </c:ser>
        <c:dLbls>
          <c:showLegendKey val="0"/>
          <c:showVal val="0"/>
          <c:showCatName val="0"/>
          <c:showSerName val="0"/>
          <c:showPercent val="0"/>
          <c:showBubbleSize val="0"/>
        </c:dLbls>
        <c:gapWidth val="100"/>
        <c:overlap val="100"/>
        <c:axId val="498152472"/>
        <c:axId val="49815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683</c:v>
                </c:pt>
                <c:pt idx="2">
                  <c:v>#N/A</c:v>
                </c:pt>
                <c:pt idx="3">
                  <c:v>#N/A</c:v>
                </c:pt>
                <c:pt idx="4">
                  <c:v>745</c:v>
                </c:pt>
                <c:pt idx="5">
                  <c:v>#N/A</c:v>
                </c:pt>
                <c:pt idx="6">
                  <c:v>#N/A</c:v>
                </c:pt>
                <c:pt idx="7">
                  <c:v>839</c:v>
                </c:pt>
                <c:pt idx="8">
                  <c:v>#N/A</c:v>
                </c:pt>
                <c:pt idx="9">
                  <c:v>#N/A</c:v>
                </c:pt>
                <c:pt idx="10">
                  <c:v>851</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44AD-4701-AF31-FA752A6EF040}"/>
            </c:ext>
          </c:extLst>
        </c:ser>
        <c:dLbls>
          <c:showLegendKey val="0"/>
          <c:showVal val="0"/>
          <c:showCatName val="0"/>
          <c:showSerName val="0"/>
          <c:showPercent val="0"/>
          <c:showBubbleSize val="0"/>
        </c:dLbls>
        <c:marker val="1"/>
        <c:smooth val="0"/>
        <c:axId val="498152472"/>
        <c:axId val="498152856"/>
      </c:lineChart>
      <c:catAx>
        <c:axId val="49815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52856"/>
        <c:crosses val="autoZero"/>
        <c:auto val="1"/>
        <c:lblAlgn val="ctr"/>
        <c:lblOffset val="100"/>
        <c:tickLblSkip val="1"/>
        <c:tickMarkSkip val="1"/>
        <c:noMultiLvlLbl val="0"/>
      </c:catAx>
      <c:valAx>
        <c:axId val="49815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5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14888</c:v>
                </c:pt>
                <c:pt idx="5">
                  <c:v>14614</c:v>
                </c:pt>
                <c:pt idx="8">
                  <c:v>14720</c:v>
                </c:pt>
                <c:pt idx="11">
                  <c:v>14739</c:v>
                </c:pt>
                <c:pt idx="14">
                  <c:v>14476</c:v>
                </c:pt>
              </c:numCache>
            </c:numRef>
          </c:val>
          <c:extLst xmlns:c16r2="http://schemas.microsoft.com/office/drawing/2015/06/chart">
            <c:ext xmlns:c16="http://schemas.microsoft.com/office/drawing/2014/chart" uri="{C3380CC4-5D6E-409C-BE32-E72D297353CC}">
              <c16:uniqueId val="{00000000-A5EE-48A9-A322-C06D55F96C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2604</c:v>
                </c:pt>
                <c:pt idx="5">
                  <c:v>2332</c:v>
                </c:pt>
                <c:pt idx="8">
                  <c:v>2180</c:v>
                </c:pt>
                <c:pt idx="11">
                  <c:v>1962</c:v>
                </c:pt>
                <c:pt idx="14">
                  <c:v>1916</c:v>
                </c:pt>
              </c:numCache>
            </c:numRef>
          </c:val>
          <c:extLst xmlns:c16r2="http://schemas.microsoft.com/office/drawing/2015/06/chart">
            <c:ext xmlns:c16="http://schemas.microsoft.com/office/drawing/2014/chart" uri="{C3380CC4-5D6E-409C-BE32-E72D297353CC}">
              <c16:uniqueId val="{00000001-A5EE-48A9-A322-C06D55F96C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6256</c:v>
                </c:pt>
                <c:pt idx="5">
                  <c:v>6550</c:v>
                </c:pt>
                <c:pt idx="8">
                  <c:v>6832</c:v>
                </c:pt>
                <c:pt idx="11">
                  <c:v>7474</c:v>
                </c:pt>
                <c:pt idx="14">
                  <c:v>8945</c:v>
                </c:pt>
              </c:numCache>
            </c:numRef>
          </c:val>
          <c:extLst xmlns:c16r2="http://schemas.microsoft.com/office/drawing/2015/06/chart">
            <c:ext xmlns:c16="http://schemas.microsoft.com/office/drawing/2014/chart" uri="{C3380CC4-5D6E-409C-BE32-E72D297353CC}">
              <c16:uniqueId val="{00000002-A5EE-48A9-A322-C06D55F96C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EE-48A9-A322-C06D55F96C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EE-48A9-A322-C06D55F96C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EE-48A9-A322-C06D55F96C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2494</c:v>
                </c:pt>
                <c:pt idx="3">
                  <c:v>2481</c:v>
                </c:pt>
                <c:pt idx="6">
                  <c:v>2513</c:v>
                </c:pt>
                <c:pt idx="9">
                  <c:v>2624</c:v>
                </c:pt>
                <c:pt idx="12">
                  <c:v>2534</c:v>
                </c:pt>
              </c:numCache>
            </c:numRef>
          </c:val>
          <c:extLst xmlns:c16r2="http://schemas.microsoft.com/office/drawing/2015/06/chart">
            <c:ext xmlns:c16="http://schemas.microsoft.com/office/drawing/2014/chart" uri="{C3380CC4-5D6E-409C-BE32-E72D297353CC}">
              <c16:uniqueId val="{00000006-A5EE-48A9-A322-C06D55F96C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657</c:v>
                </c:pt>
                <c:pt idx="3">
                  <c:v>576</c:v>
                </c:pt>
                <c:pt idx="6">
                  <c:v>496</c:v>
                </c:pt>
                <c:pt idx="9">
                  <c:v>415</c:v>
                </c:pt>
                <c:pt idx="12">
                  <c:v>333</c:v>
                </c:pt>
              </c:numCache>
            </c:numRef>
          </c:val>
          <c:extLst xmlns:c16r2="http://schemas.microsoft.com/office/drawing/2015/06/chart">
            <c:ext xmlns:c16="http://schemas.microsoft.com/office/drawing/2014/chart" uri="{C3380CC4-5D6E-409C-BE32-E72D297353CC}">
              <c16:uniqueId val="{00000007-A5EE-48A9-A322-C06D55F96C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5786</c:v>
                </c:pt>
                <c:pt idx="3">
                  <c:v>5570</c:v>
                </c:pt>
                <c:pt idx="6">
                  <c:v>5398</c:v>
                </c:pt>
                <c:pt idx="9">
                  <c:v>5217</c:v>
                </c:pt>
                <c:pt idx="12">
                  <c:v>4965</c:v>
                </c:pt>
              </c:numCache>
            </c:numRef>
          </c:val>
          <c:extLst xmlns:c16r2="http://schemas.microsoft.com/office/drawing/2015/06/chart">
            <c:ext xmlns:c16="http://schemas.microsoft.com/office/drawing/2014/chart" uri="{C3380CC4-5D6E-409C-BE32-E72D297353CC}">
              <c16:uniqueId val="{00000008-A5EE-48A9-A322-C06D55F96C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725</c:v>
                </c:pt>
                <c:pt idx="3">
                  <c:v>735</c:v>
                </c:pt>
                <c:pt idx="6">
                  <c:v>780</c:v>
                </c:pt>
                <c:pt idx="9">
                  <c:v>727</c:v>
                </c:pt>
                <c:pt idx="12">
                  <c:v>649</c:v>
                </c:pt>
              </c:numCache>
            </c:numRef>
          </c:val>
          <c:extLst xmlns:c16r2="http://schemas.microsoft.com/office/drawing/2015/06/chart">
            <c:ext xmlns:c16="http://schemas.microsoft.com/office/drawing/2014/chart" uri="{C3380CC4-5D6E-409C-BE32-E72D297353CC}">
              <c16:uniqueId val="{00000009-A5EE-48A9-A322-C06D55F96C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17755</c:v>
                </c:pt>
                <c:pt idx="3">
                  <c:v>17323</c:v>
                </c:pt>
                <c:pt idx="6">
                  <c:v>17386</c:v>
                </c:pt>
                <c:pt idx="9">
                  <c:v>17394</c:v>
                </c:pt>
                <c:pt idx="12">
                  <c:v>16894</c:v>
                </c:pt>
              </c:numCache>
            </c:numRef>
          </c:val>
          <c:extLst xmlns:c16r2="http://schemas.microsoft.com/office/drawing/2015/06/chart">
            <c:ext xmlns:c16="http://schemas.microsoft.com/office/drawing/2014/chart" uri="{C3380CC4-5D6E-409C-BE32-E72D297353CC}">
              <c16:uniqueId val="{0000000A-A5EE-48A9-A322-C06D55F96C69}"/>
            </c:ext>
          </c:extLst>
        </c:ser>
        <c:dLbls>
          <c:showLegendKey val="0"/>
          <c:showVal val="0"/>
          <c:showCatName val="0"/>
          <c:showSerName val="0"/>
          <c:showPercent val="0"/>
          <c:showBubbleSize val="0"/>
        </c:dLbls>
        <c:gapWidth val="100"/>
        <c:overlap val="100"/>
        <c:axId val="495420584"/>
        <c:axId val="49541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3668</c:v>
                </c:pt>
                <c:pt idx="2">
                  <c:v>#N/A</c:v>
                </c:pt>
                <c:pt idx="3">
                  <c:v>#N/A</c:v>
                </c:pt>
                <c:pt idx="4">
                  <c:v>3189</c:v>
                </c:pt>
                <c:pt idx="5">
                  <c:v>#N/A</c:v>
                </c:pt>
                <c:pt idx="6">
                  <c:v>#N/A</c:v>
                </c:pt>
                <c:pt idx="7">
                  <c:v>2841</c:v>
                </c:pt>
                <c:pt idx="8">
                  <c:v>#N/A</c:v>
                </c:pt>
                <c:pt idx="9">
                  <c:v>#N/A</c:v>
                </c:pt>
                <c:pt idx="10">
                  <c:v>2201</c:v>
                </c:pt>
                <c:pt idx="11">
                  <c:v>#N/A</c:v>
                </c:pt>
                <c:pt idx="12">
                  <c:v>#N/A</c:v>
                </c:pt>
                <c:pt idx="13">
                  <c:v>39</c:v>
                </c:pt>
                <c:pt idx="14">
                  <c:v>#N/A</c:v>
                </c:pt>
              </c:numCache>
            </c:numRef>
          </c:val>
          <c:smooth val="0"/>
          <c:extLst xmlns:c16r2="http://schemas.microsoft.com/office/drawing/2015/06/chart">
            <c:ext xmlns:c16="http://schemas.microsoft.com/office/drawing/2014/chart" uri="{C3380CC4-5D6E-409C-BE32-E72D297353CC}">
              <c16:uniqueId val="{0000000B-A5EE-48A9-A322-C06D55F96C69}"/>
            </c:ext>
          </c:extLst>
        </c:ser>
        <c:dLbls>
          <c:showLegendKey val="0"/>
          <c:showVal val="0"/>
          <c:showCatName val="0"/>
          <c:showSerName val="0"/>
          <c:showPercent val="0"/>
          <c:showBubbleSize val="0"/>
        </c:dLbls>
        <c:marker val="1"/>
        <c:smooth val="0"/>
        <c:axId val="495420584"/>
        <c:axId val="495415488"/>
      </c:lineChart>
      <c:catAx>
        <c:axId val="49542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415488"/>
        <c:crosses val="autoZero"/>
        <c:auto val="1"/>
        <c:lblAlgn val="ctr"/>
        <c:lblOffset val="100"/>
        <c:tickLblSkip val="1"/>
        <c:tickMarkSkip val="1"/>
        <c:noMultiLvlLbl val="0"/>
      </c:catAx>
      <c:valAx>
        <c:axId val="49541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42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2288</c:v>
                </c:pt>
                <c:pt idx="1">
                  <c:v>2294</c:v>
                </c:pt>
                <c:pt idx="2">
                  <c:v>2502</c:v>
                </c:pt>
              </c:numCache>
            </c:numRef>
          </c:val>
          <c:extLst xmlns:c16r2="http://schemas.microsoft.com/office/drawing/2015/06/chart">
            <c:ext xmlns:c16="http://schemas.microsoft.com/office/drawing/2014/chart" uri="{C3380CC4-5D6E-409C-BE32-E72D297353CC}">
              <c16:uniqueId val="{00000000-6493-4A46-AE3C-F897DB3280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482</c:v>
                </c:pt>
                <c:pt idx="1">
                  <c:v>487</c:v>
                </c:pt>
                <c:pt idx="2">
                  <c:v>490</c:v>
                </c:pt>
              </c:numCache>
            </c:numRef>
          </c:val>
          <c:extLst xmlns:c16r2="http://schemas.microsoft.com/office/drawing/2015/06/chart">
            <c:ext xmlns:c16="http://schemas.microsoft.com/office/drawing/2014/chart" uri="{C3380CC4-5D6E-409C-BE32-E72D297353CC}">
              <c16:uniqueId val="{00000001-6493-4A46-AE3C-F897DB3280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3529</c:v>
                </c:pt>
                <c:pt idx="1">
                  <c:v>4054</c:v>
                </c:pt>
                <c:pt idx="2">
                  <c:v>5177</c:v>
                </c:pt>
              </c:numCache>
            </c:numRef>
          </c:val>
          <c:extLst xmlns:c16r2="http://schemas.microsoft.com/office/drawing/2015/06/chart">
            <c:ext xmlns:c16="http://schemas.microsoft.com/office/drawing/2014/chart" uri="{C3380CC4-5D6E-409C-BE32-E72D297353CC}">
              <c16:uniqueId val="{00000002-6493-4A46-AE3C-F897DB3280BF}"/>
            </c:ext>
          </c:extLst>
        </c:ser>
        <c:dLbls>
          <c:showLegendKey val="0"/>
          <c:showVal val="0"/>
          <c:showCatName val="0"/>
          <c:showSerName val="0"/>
          <c:showPercent val="0"/>
          <c:showBubbleSize val="0"/>
        </c:dLbls>
        <c:gapWidth val="120"/>
        <c:overlap val="100"/>
        <c:axId val="495419016"/>
        <c:axId val="495419800"/>
      </c:barChart>
      <c:catAx>
        <c:axId val="49541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419800"/>
        <c:crosses val="autoZero"/>
        <c:auto val="1"/>
        <c:lblAlgn val="ctr"/>
        <c:lblOffset val="100"/>
        <c:tickLblSkip val="1"/>
        <c:tickMarkSkip val="1"/>
        <c:noMultiLvlLbl val="0"/>
      </c:catAx>
      <c:valAx>
        <c:axId val="495419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41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緊急防災・減災事業債などの防災対策関連を中心に、近年は積極的に地方債を活用した事業展開を行ってきたことから、元利償還金は年々増加傾向にある。交付税措置のある地方債を中心に活用しているため、実質公債費比率の分子は対前年度比で減少した。今後も大型の建設事業の実施に伴い、元利償還金が増加することが見込まれるが、基金の活用等も検討し、地方債だけに頼らない財政運営を行う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将来負担比率は年々改善しているが、令和４年度は対前年度比で△</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ポイントと大幅に減少した。要因として、地方債の新規発行額よりも償還額が上回ったことで地方債現在高が減少したことと、庁舎建設基金へ約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百万円の積立を行ったことで充当可能基金が大幅に増加したことが挙げられる。しかし、庁舎建設基金については、近い将来で取り崩すことが予定されており、一時的に将来負担比率が減少しているだけであることを鑑み、中長期的な財政収支に基づく将来負担のコントロール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令和４年度は後年度に控える庁舎建替えのため、庁舎建設基金に約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百万円、大規模災害等に備えるため財政調整基金に約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百万円を積み立てた。ふるさと筑後市応援基金については、ふるさと納税寄附額の伸びにより前年度以上の積立を行っている。また、消防車両更新等に備えるため、消防本部消防基金を新たに設置し、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百万円を積み立てた。このほか、ほとんどの基金において利子収入及び運用収入分の積立を行ったところである。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の使途に沿った活用に向け適正に積立・取崩しを行う方針である。このうち公共施設建設基金については、公共施設マネジメントの考え方に基づき、施設の長寿命化や更新等の経費に活用できるよう、一部基金設置条例の改正も視野に検討する必要がある。また、今後実質公債費比率の悪化が想定される中、減債基金を用いた繰上償還についても現実的に検討する段階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①庁舎建設基金：市庁舎の建設を行う。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②公共施設建設基金：公共施設の建設を行う。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③ふるさと筑後市応援基金：ふるさと納税によって寄附された寄附金を適正に管理・活用し、寄附目的に沿った事業に活用する。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①庁舎建設基金：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後年度に控える庁舎建替えのため約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百万円を積み立てた。このほか、利子収入及び運用収入（債券運用による売却益等）を積み立てた。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利子収入及び運用収入（債券運用による売却益等）を積み立てた。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③ふるさと筑後市応援基金：前年度の積み残し＋令和４年度寄附額＋利子収入分で合計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百万円を積み立てた。一方、寄附目的に沿った事業に充当するため、前年度積立額である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①庁舎建設基金：庁舎建替えに備え、財政状況を見ながら積立を行う。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公共施設マネジメントの考え方に基づき、施設の長寿命化や更新等の経費に活用できるよう、一部基金設置条例の改正も視野に検討する必要がある。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ふるさと筑後市応援基金：魅力ある返礼品の充実やより分かりやすい寄附目的の設定等により、基金の原資となるふるさと納税の寄附額増加を目指す。一方で、この財源は制度の在り方や社会情勢により大きく影響を受けることを意識し、経常的な経費への活用は制限するなど、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大規模災害や今般の新型コロナウイルス感染症など不測の事態に備えるため、約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百万円の積立を実施。このほか利子収入及び運用収入（債券運用による売却益等）を積み立てた。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好調な税収等により基金を取り崩す必要はなかったが、今後は物価高騰や義務的経費の増加、老朽化した公共施設の更新など財政状況が悪化する懸念があるため、先を見据えた財政運営を行い、可能な限り現在の水準を維持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利子収入及び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運用収入（債券運用による売却益等）を積み立てた。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控える庁舎建替えなどの大型建設事業により、公債費及び実質公債費比率の増加が想定されるため、減債基金を活用した繰上償還も検討する段階にある。例年利子収入等のみの積立を行っているが、繰上償還に向けた積立も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49,403
48,821
41.78
24,129,492
22,639,104
1,322,441
11,239,746
15,419,179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３か年平均では対前年度比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ポイント悪化しているが、単年度では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が見られた。前年度までの受診控え等の影響により生活保護費が大幅に増加するなど、基準財政需要額が増加した一方個人市民税及び法人市民税の伸びによる市民税の増加や、新築家屋や新規設備投資の伸びによる固定資産税の増加により、基準財政収入額の増加が上回ったことによるもの。社会保障経費や建設事業の増加が見込まれる中、選択と集中によりメリハリのある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59690</xdr:rowOff>
    </xdr:from>
    <xdr:to>
      <xdr:col>23</xdr:col>
      <xdr:colOff>133350</xdr:colOff>
      <xdr:row>38</xdr:row>
      <xdr:rowOff>83820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65747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35560</xdr:rowOff>
    </xdr:from>
    <xdr:to>
      <xdr:col>19</xdr:col>
      <xdr:colOff>133350</xdr:colOff>
      <xdr:row>38</xdr:row>
      <xdr:rowOff>59690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59690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2336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59690</xdr:rowOff>
    </xdr:from>
    <xdr:to>
      <xdr:col>11</xdr:col>
      <xdr:colOff>31750</xdr:colOff>
      <xdr:row>38</xdr:row>
      <xdr:rowOff>83820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1447800" y="657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33020</xdr:rowOff>
    </xdr:from>
    <xdr:to>
      <xdr:col>23</xdr:col>
      <xdr:colOff>184150</xdr:colOff>
      <xdr:row>38</xdr:row>
      <xdr:rowOff>134620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49547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8890</xdr:rowOff>
    </xdr:from>
    <xdr:to>
      <xdr:col>19</xdr:col>
      <xdr:colOff>184150</xdr:colOff>
      <xdr:row>38</xdr:row>
      <xdr:rowOff>110490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120667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156210</xdr:rowOff>
    </xdr:from>
    <xdr:to>
      <xdr:col>15</xdr:col>
      <xdr:colOff>133350</xdr:colOff>
      <xdr:row>38</xdr:row>
      <xdr:rowOff>86360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96537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8890</xdr:rowOff>
    </xdr:from>
    <xdr:to>
      <xdr:col>11</xdr:col>
      <xdr:colOff>82550</xdr:colOff>
      <xdr:row>38</xdr:row>
      <xdr:rowOff>110490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120667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人件費や公債費等の増加に伴い、経常収支比率は対前年度比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ポイント悪化した。これまで類似団体平均と概ね似た動きをしていたが、好調な税収の影響により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乖離する結果となった。扶助費を含めた義務的経費は今後も増加が見込まれるが、ＤＸによる事務効率化等により人件費をはじめとする経常経費の抑制を図りつつ、定住促進や企業誘致による税収の確保、ふるさと納税や広告収入など自主財源の確保に取り組む。</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79647</xdr:rowOff>
    </xdr:from>
    <xdr:to>
      <xdr:col>23</xdr:col>
      <xdr:colOff>133350</xdr:colOff>
      <xdr:row>59</xdr:row>
      <xdr:rowOff>117566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19519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79647</xdr:rowOff>
    </xdr:from>
    <xdr:to>
      <xdr:col>19</xdr:col>
      <xdr:colOff>133350</xdr:colOff>
      <xdr:row>60</xdr:row>
      <xdr:rowOff>52977</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019519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115026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3399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115026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3261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66766</xdr:rowOff>
    </xdr:from>
    <xdr:to>
      <xdr:col>23</xdr:col>
      <xdr:colOff>184150</xdr:colOff>
      <xdr:row>59</xdr:row>
      <xdr:rowOff>168366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83293</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28847</xdr:rowOff>
    </xdr:from>
    <xdr:to>
      <xdr:col>19</xdr:col>
      <xdr:colOff>184150</xdr:colOff>
      <xdr:row>59</xdr:row>
      <xdr:rowOff>130447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140624</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2177</xdr:rowOff>
    </xdr:from>
    <xdr:to>
      <xdr:col>15</xdr:col>
      <xdr:colOff>133350</xdr:colOff>
      <xdr:row>60</xdr:row>
      <xdr:rowOff>103777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113954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4553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行財政改革として人員削減を行ってきた結果、類似団体に比べ職員数が少なく、物件費についても行政評価による事業の見直しや、枠配分予算編成により抑制に努めてきた経過がある。このことにより、１人当たり人件費・物件費等の決算額は類似団体や県平均を下回っている。人件費は対前年度比で増加しており、人件費単価の増加傾向は今後も続くと思われるが、事務効率化等により可能な範囲で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60919</xdr:rowOff>
    </xdr:from>
    <xdr:to>
      <xdr:col>23</xdr:col>
      <xdr:colOff>133350</xdr:colOff>
      <xdr:row>81</xdr:row>
      <xdr:rowOff>63928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3948369"/>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48214</xdr:rowOff>
    </xdr:from>
    <xdr:to>
      <xdr:col>19</xdr:col>
      <xdr:colOff>133350</xdr:colOff>
      <xdr:row>81</xdr:row>
      <xdr:rowOff>63928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3935664"/>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31975</xdr:rowOff>
    </xdr:from>
    <xdr:to>
      <xdr:col>15</xdr:col>
      <xdr:colOff>82550</xdr:colOff>
      <xdr:row>81</xdr:row>
      <xdr:rowOff>48214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3919425"/>
          <a:ext cx="8890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27688</xdr:rowOff>
    </xdr:from>
    <xdr:to>
      <xdr:col>11</xdr:col>
      <xdr:colOff>31750</xdr:colOff>
      <xdr:row>81</xdr:row>
      <xdr:rowOff>31975</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3915138"/>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10119</xdr:rowOff>
    </xdr:from>
    <xdr:to>
      <xdr:col>23</xdr:col>
      <xdr:colOff>184150</xdr:colOff>
      <xdr:row>81</xdr:row>
      <xdr:rowOff>111719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38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102846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81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13128</xdr:rowOff>
    </xdr:from>
    <xdr:to>
      <xdr:col>19</xdr:col>
      <xdr:colOff>184150</xdr:colOff>
      <xdr:row>81</xdr:row>
      <xdr:rowOff>114728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39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124905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6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168864</xdr:rowOff>
    </xdr:from>
    <xdr:to>
      <xdr:col>15</xdr:col>
      <xdr:colOff>133350</xdr:colOff>
      <xdr:row>81</xdr:row>
      <xdr:rowOff>99014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38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109191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65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152625</xdr:rowOff>
    </xdr:from>
    <xdr:to>
      <xdr:col>11</xdr:col>
      <xdr:colOff>82550</xdr:colOff>
      <xdr:row>81</xdr:row>
      <xdr:rowOff>82775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38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92952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63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148338</xdr:rowOff>
    </xdr:from>
    <xdr:to>
      <xdr:col>7</xdr:col>
      <xdr:colOff>31750</xdr:colOff>
      <xdr:row>81</xdr:row>
      <xdr:rowOff>78488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8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88665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6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ポイント低下したが、引き続き類似団体平均を上回る結果となった。少ない職員数で行政を行ううえで優秀な人材を確保するため、高校卒初任給の給与水準が比較的高いことが影響しているものと思われる。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144639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503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506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67028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50876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89</xdr:row>
      <xdr:rowOff>2822</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ポイント増加したものの、類似団体平均を大きく下回り、全国平均、福岡県平均よりも低い水準となっている。職員が担うべき業務範囲と、職員数とのバランスを見ながら引き続き最適化に努める。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20138</xdr:rowOff>
    </xdr:from>
    <xdr:to>
      <xdr:col>81</xdr:col>
      <xdr:colOff>44450</xdr:colOff>
      <xdr:row>58</xdr:row>
      <xdr:rowOff>28182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996423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16691</xdr:rowOff>
    </xdr:from>
    <xdr:to>
      <xdr:col>77</xdr:col>
      <xdr:colOff>44450</xdr:colOff>
      <xdr:row>58</xdr:row>
      <xdr:rowOff>20138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99607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9797</xdr:rowOff>
    </xdr:from>
    <xdr:to>
      <xdr:col>72</xdr:col>
      <xdr:colOff>203200</xdr:colOff>
      <xdr:row>58</xdr:row>
      <xdr:rowOff>16691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99538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5201</xdr:rowOff>
    </xdr:from>
    <xdr:to>
      <xdr:col>68</xdr:col>
      <xdr:colOff>152400</xdr:colOff>
      <xdr:row>58</xdr:row>
      <xdr:rowOff>9797</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994930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148832</xdr:rowOff>
    </xdr:from>
    <xdr:to>
      <xdr:col>81</xdr:col>
      <xdr:colOff>95250</xdr:colOff>
      <xdr:row>58</xdr:row>
      <xdr:rowOff>78982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99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70109</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984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140788</xdr:rowOff>
    </xdr:from>
    <xdr:to>
      <xdr:col>77</xdr:col>
      <xdr:colOff>95250</xdr:colOff>
      <xdr:row>58</xdr:row>
      <xdr:rowOff>70938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81115</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968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137341</xdr:rowOff>
    </xdr:from>
    <xdr:to>
      <xdr:col>73</xdr:col>
      <xdr:colOff>44450</xdr:colOff>
      <xdr:row>58</xdr:row>
      <xdr:rowOff>67491</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77668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130447</xdr:rowOff>
    </xdr:from>
    <xdr:to>
      <xdr:col>68</xdr:col>
      <xdr:colOff>203200</xdr:colOff>
      <xdr:row>58</xdr:row>
      <xdr:rowOff>60597</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70774</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125851</xdr:rowOff>
    </xdr:from>
    <xdr:to>
      <xdr:col>64</xdr:col>
      <xdr:colOff>152400</xdr:colOff>
      <xdr:row>58</xdr:row>
      <xdr:rowOff>56001</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98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66178</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966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交付税措置のある地方債を積極的に活用し事業を実施してきたこともあり、実質公債費比率は緩やかに悪化し続けている。現在実施している再編新設小学校整備事業や、今後控える庁舎建替えなど大規模事業による地方債発行額の増加が見込まれており、数値も大幅に悪化する見込みである。地方債発行の抑制や減債基金を活用した繰上償還等も視野に、早期健全化基準を下回らないようコントロール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7938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34957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171344</xdr:rowOff>
    </xdr:from>
    <xdr:to>
      <xdr:col>77</xdr:col>
      <xdr:colOff>44450</xdr:colOff>
      <xdr:row>37</xdr:row>
      <xdr:rowOff>5927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34354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36</xdr:row>
      <xdr:rowOff>171344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33349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161290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3214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標準財政規模の減少により分母は減少したが、充当可能基金の大幅な増加により充当可能財源等が伸び、実質的な将来負担額が大きく減少したことで、対前年度比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要因となっている庁舎建設基金については、近い将来で取り崩すことが予定されており、一時的な数値となっている。今後予定される大型の建設事業に伴い地方債現在高の増加が想定されており、数値の悪化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1810</xdr:rowOff>
    </xdr:from>
    <xdr:to>
      <xdr:col>81</xdr:col>
      <xdr:colOff>44450</xdr:colOff>
      <xdr:row>15</xdr:row>
      <xdr:rowOff>130905</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573560"/>
          <a:ext cx="838200" cy="1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130905</xdr:rowOff>
    </xdr:from>
    <xdr:to>
      <xdr:col>77</xdr:col>
      <xdr:colOff>44450</xdr:colOff>
      <xdr:row>16</xdr:row>
      <xdr:rowOff>9525</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2702655"/>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9525</xdr:rowOff>
    </xdr:from>
    <xdr:to>
      <xdr:col>72</xdr:col>
      <xdr:colOff>203200</xdr:colOff>
      <xdr:row>16</xdr:row>
      <xdr:rowOff>36671</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75272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36671</xdr:rowOff>
    </xdr:from>
    <xdr:to>
      <xdr:col>68</xdr:col>
      <xdr:colOff>152400</xdr:colOff>
      <xdr:row>16</xdr:row>
      <xdr:rowOff>70453</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77987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122460</xdr:rowOff>
    </xdr:from>
    <xdr:to>
      <xdr:col>81</xdr:col>
      <xdr:colOff>95250</xdr:colOff>
      <xdr:row>15</xdr:row>
      <xdr:rowOff>52610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5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43737</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44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80105</xdr:rowOff>
    </xdr:from>
    <xdr:to>
      <xdr:col>77</xdr:col>
      <xdr:colOff>95250</xdr:colOff>
      <xdr:row>16</xdr:row>
      <xdr:rowOff>10255</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6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20432</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42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157321</xdr:rowOff>
    </xdr:from>
    <xdr:to>
      <xdr:col>68</xdr:col>
      <xdr:colOff>203200</xdr:colOff>
      <xdr:row>16</xdr:row>
      <xdr:rowOff>87471</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7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97648</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49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19653</xdr:rowOff>
    </xdr:from>
    <xdr:to>
      <xdr:col>64</xdr:col>
      <xdr:colOff>152400</xdr:colOff>
      <xdr:row>16</xdr:row>
      <xdr:rowOff>121253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7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131430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5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49,403
48,821
41.78
24,129,492
22,639,104
1,322,441
11,239,746
15,419,179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人件費については類似団体や全国、県と概ね同水準で推移している。令和４年度については対前年度比で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た。前年度に比べ退職者数が多く、退職手当が増加したことで、類似団体平均の増加幅を上回ることとなった。給与水準や職員数の最適化と併せ、職員の計画的な採用によって人件費のトータルコストの平準化を目指す。</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83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4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これは令和３年度のふるさと納税を原資とする繰入金を経常的な物件費に充当したことによるもの。また、事業の早期着手、事業量調整など、物価高騰の影響を鑑みた予算執行の取組を行ったことも一定程度影響している。今後も物価高騰等により経常経費の増加が想定されるが、真に必要な経費を見定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8103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897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4536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大きく上回っている。引き続き障害者自立支援給付や子育て支援関連給付が増加傾向にあるなか、施設入所者数の減少により養護老人ホームの措置に要する経費など、経常的な一般財源が減少したことにより若干減少することとなった。削減が難しい経費であるため、他の性質も含め全体として経常経費のコントロールを考え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114300</xdr:rowOff>
    </xdr:from>
    <xdr:to>
      <xdr:col>24</xdr:col>
      <xdr:colOff>25400</xdr:colOff>
      <xdr:row>61</xdr:row>
      <xdr:rowOff>44450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10401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133350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1050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120650</xdr:rowOff>
    </xdr:from>
    <xdr:to>
      <xdr:col>15</xdr:col>
      <xdr:colOff>98425</xdr:colOff>
      <xdr:row>61</xdr:row>
      <xdr:rowOff>133350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1057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19050</xdr:rowOff>
    </xdr:from>
    <xdr:to>
      <xdr:col>11</xdr:col>
      <xdr:colOff>9525</xdr:colOff>
      <xdr:row>61</xdr:row>
      <xdr:rowOff>120650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1047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63500</xdr:rowOff>
    </xdr:from>
    <xdr:to>
      <xdr:col>24</xdr:col>
      <xdr:colOff>76200</xdr:colOff>
      <xdr:row>60</xdr:row>
      <xdr:rowOff>165100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35577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165100</xdr:rowOff>
    </xdr:from>
    <xdr:to>
      <xdr:col>20</xdr:col>
      <xdr:colOff>38100</xdr:colOff>
      <xdr:row>61</xdr:row>
      <xdr:rowOff>95250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80027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53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82550</xdr:rowOff>
    </xdr:from>
    <xdr:to>
      <xdr:col>15</xdr:col>
      <xdr:colOff>149225</xdr:colOff>
      <xdr:row>62</xdr:row>
      <xdr:rowOff>12700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69850</xdr:rowOff>
    </xdr:from>
    <xdr:to>
      <xdr:col>11</xdr:col>
      <xdr:colOff>60325</xdr:colOff>
      <xdr:row>62</xdr:row>
      <xdr:rowOff>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156227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139700</xdr:rowOff>
    </xdr:from>
    <xdr:to>
      <xdr:col>6</xdr:col>
      <xdr:colOff>171450</xdr:colOff>
      <xdr:row>61</xdr:row>
      <xdr:rowOff>69850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54627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その他の経費については対前年度比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繰出金の増加が主な要因となっている。中でも、人件費単価の増加に伴う各特別会計への人件費繰出の増加、高齢化に伴う介護や医療に対する負担の増加によるものであり、今後も繰出金の増加が懸念されるところである。市全体の財政状況を鑑みた事業計画、料金設定等を行い、バランスを取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8890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46990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58</xdr:row>
      <xdr:rowOff>35560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819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類似団体平均と概ね同じ水準で推移しており、対前年度比で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子育て施策の一環として、障害児保育に係る保育士配置の要件緩和を実施したことで、対象補助金が大幅に増加したことが主な要因となっている。毎年のように新たな事業展開を行う中において、常態化している補助金については、目的・効果、必要性を十分検証したうえで、適宜見直しを行う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322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19558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60706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60706</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2534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や全国、県平均を下回る水準で推移している。現在実施している再編新設小学校整備事業や、今後控える庁舎建替えなど大規模事業による地方債発行額の増加が見込まれており、公債費の大幅な増加が想定される。近年、交付税措置のある地方債を積極的に活用することで事業を実施してきたが、優先度や緊急度をもとに事業量を調整するなど、一定の抑制が必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xmlns=""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xmlns=""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xmlns=""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43180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987800" y="12715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xmlns=""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41275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098800" y="127152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37465</xdr:rowOff>
    </xdr:from>
    <xdr:to>
      <xdr:col>15</xdr:col>
      <xdr:colOff>98425</xdr:colOff>
      <xdr:row>74</xdr:row>
      <xdr:rowOff>41275</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2209800" y="127247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33655</xdr:rowOff>
    </xdr:from>
    <xdr:to>
      <xdr:col>11</xdr:col>
      <xdr:colOff>9525</xdr:colOff>
      <xdr:row>74</xdr:row>
      <xdr:rowOff>37465</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1320800" y="12720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72407</xdr:rowOff>
    </xdr:from>
    <xdr:ext cx="762000" cy="259045"/>
    <xdr:sp macro="" textlink="">
      <xdr:nvSpPr>
        <xdr:cNvPr id="389" name="公債費該当値テキスト">
          <a:extLst>
            <a:ext uri="{FF2B5EF4-FFF2-40B4-BE49-F238E27FC236}">
              <a16:creationId xmlns:a16="http://schemas.microsoft.com/office/drawing/2014/main" xmlns="" id="{00000000-0008-0000-0400-000085010000}"/>
            </a:ext>
          </a:extLst>
        </xdr:cNvPr>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161925</xdr:rowOff>
    </xdr:from>
    <xdr:to>
      <xdr:col>15</xdr:col>
      <xdr:colOff>149225</xdr:colOff>
      <xdr:row>74</xdr:row>
      <xdr:rowOff>92075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048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102252</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717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158115</xdr:rowOff>
    </xdr:from>
    <xdr:to>
      <xdr:col>11</xdr:col>
      <xdr:colOff>60325</xdr:colOff>
      <xdr:row>74</xdr:row>
      <xdr:rowOff>88265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2159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98442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828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154305</xdr:rowOff>
    </xdr:from>
    <xdr:to>
      <xdr:col>6</xdr:col>
      <xdr:colOff>171450</xdr:colOff>
      <xdr:row>74</xdr:row>
      <xdr:rowOff>84455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1270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94632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939800" y="124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微増となっているが、公債費の比率が類似団体内で最も低いことから、その他の経常経費の割合が高いことが分かる。特に乖離の大きい扶助費が当市の課題であるが、その性質上、削減が難しく、大きな改善が見込めない現状である。今後は公債費も増加が見込まれることから経常収支比率の悪化が予想され、事業の統廃合など抜本的な見直しを行う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165863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3537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140715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3537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60706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893800" y="135138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60706</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5138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59888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3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47948</xdr:rowOff>
    </xdr:from>
    <xdr:to>
      <xdr:col>29</xdr:col>
      <xdr:colOff>127000</xdr:colOff>
      <xdr:row>20</xdr:row>
      <xdr:rowOff>49711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524573"/>
          <a:ext cx="647700" cy="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47948</xdr:rowOff>
    </xdr:from>
    <xdr:to>
      <xdr:col>26</xdr:col>
      <xdr:colOff>50800</xdr:colOff>
      <xdr:row>20</xdr:row>
      <xdr:rowOff>75075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524573"/>
          <a:ext cx="6985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74868</xdr:rowOff>
    </xdr:from>
    <xdr:to>
      <xdr:col>22</xdr:col>
      <xdr:colOff>114300</xdr:colOff>
      <xdr:row>20</xdr:row>
      <xdr:rowOff>75075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551493"/>
          <a:ext cx="698500" cy="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72397</xdr:rowOff>
    </xdr:from>
    <xdr:to>
      <xdr:col>18</xdr:col>
      <xdr:colOff>177800</xdr:colOff>
      <xdr:row>20</xdr:row>
      <xdr:rowOff>74868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549022"/>
          <a:ext cx="698500" cy="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170361</xdr:rowOff>
    </xdr:from>
    <xdr:to>
      <xdr:col>29</xdr:col>
      <xdr:colOff>177800</xdr:colOff>
      <xdr:row>20</xdr:row>
      <xdr:rowOff>100511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47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78938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38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168598</xdr:rowOff>
    </xdr:from>
    <xdr:to>
      <xdr:col>26</xdr:col>
      <xdr:colOff>101600</xdr:colOff>
      <xdr:row>20</xdr:row>
      <xdr:rowOff>98748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473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83525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56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24275</xdr:rowOff>
    </xdr:from>
    <xdr:to>
      <xdr:col>22</xdr:col>
      <xdr:colOff>165100</xdr:colOff>
      <xdr:row>20</xdr:row>
      <xdr:rowOff>125875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500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110652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5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24068</xdr:rowOff>
    </xdr:from>
    <xdr:to>
      <xdr:col>19</xdr:col>
      <xdr:colOff>38100</xdr:colOff>
      <xdr:row>20</xdr:row>
      <xdr:rowOff>125668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50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110445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5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21597</xdr:rowOff>
    </xdr:from>
    <xdr:to>
      <xdr:col>15</xdr:col>
      <xdr:colOff>101600</xdr:colOff>
      <xdr:row>20</xdr:row>
      <xdr:rowOff>123197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49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107974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5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22987</xdr:rowOff>
    </xdr:from>
    <xdr:to>
      <xdr:col>29</xdr:col>
      <xdr:colOff>127000</xdr:colOff>
      <xdr:row>38</xdr:row>
      <xdr:rowOff>24107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7490587"/>
          <a:ext cx="647700" cy="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22987</xdr:rowOff>
    </xdr:from>
    <xdr:to>
      <xdr:col>26</xdr:col>
      <xdr:colOff>50800</xdr:colOff>
      <xdr:row>38</xdr:row>
      <xdr:rowOff>24347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490587"/>
          <a:ext cx="698500" cy="1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24347</xdr:rowOff>
    </xdr:from>
    <xdr:to>
      <xdr:col>22</xdr:col>
      <xdr:colOff>114300</xdr:colOff>
      <xdr:row>38</xdr:row>
      <xdr:rowOff>31597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491947"/>
          <a:ext cx="6985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31597</xdr:rowOff>
    </xdr:from>
    <xdr:to>
      <xdr:col>18</xdr:col>
      <xdr:colOff>177800</xdr:colOff>
      <xdr:row>38</xdr:row>
      <xdr:rowOff>36055</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7499197"/>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316207</xdr:rowOff>
    </xdr:from>
    <xdr:to>
      <xdr:col>29</xdr:col>
      <xdr:colOff>177800</xdr:colOff>
      <xdr:row>38</xdr:row>
      <xdr:rowOff>74907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44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315087</xdr:rowOff>
    </xdr:from>
    <xdr:to>
      <xdr:col>26</xdr:col>
      <xdr:colOff>101600</xdr:colOff>
      <xdr:row>38</xdr:row>
      <xdr:rowOff>73787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43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58564</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52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316447</xdr:rowOff>
    </xdr:from>
    <xdr:to>
      <xdr:col>22</xdr:col>
      <xdr:colOff>165100</xdr:colOff>
      <xdr:row>38</xdr:row>
      <xdr:rowOff>75147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4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59924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5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323697</xdr:rowOff>
    </xdr:from>
    <xdr:to>
      <xdr:col>19</xdr:col>
      <xdr:colOff>38100</xdr:colOff>
      <xdr:row>38</xdr:row>
      <xdr:rowOff>82397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44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67174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53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328155</xdr:rowOff>
    </xdr:from>
    <xdr:to>
      <xdr:col>15</xdr:col>
      <xdr:colOff>101600</xdr:colOff>
      <xdr:row>38</xdr:row>
      <xdr:rowOff>86855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45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71632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5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49,403
48,821
41.78
24,129,492
22,639,104
1,322,441
11,239,746
15,419,179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118758</xdr:rowOff>
    </xdr:from>
    <xdr:to>
      <xdr:col>24</xdr:col>
      <xdr:colOff>63500</xdr:colOff>
      <xdr:row>38</xdr:row>
      <xdr:rowOff>144246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33858"/>
          <a:ext cx="8382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144246</xdr:rowOff>
    </xdr:from>
    <xdr:to>
      <xdr:col>19</xdr:col>
      <xdr:colOff>177800</xdr:colOff>
      <xdr:row>39</xdr:row>
      <xdr:rowOff>6197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59346"/>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6197</xdr:rowOff>
    </xdr:from>
    <xdr:to>
      <xdr:col>15</xdr:col>
      <xdr:colOff>50800</xdr:colOff>
      <xdr:row>39</xdr:row>
      <xdr:rowOff>22365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692747"/>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10999</xdr:rowOff>
    </xdr:from>
    <xdr:to>
      <xdr:col>10</xdr:col>
      <xdr:colOff>114300</xdr:colOff>
      <xdr:row>39</xdr:row>
      <xdr:rowOff>22365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697549"/>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67958</xdr:rowOff>
    </xdr:from>
    <xdr:to>
      <xdr:col>24</xdr:col>
      <xdr:colOff>114300</xdr:colOff>
      <xdr:row>38</xdr:row>
      <xdr:rowOff>169558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154335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93446</xdr:rowOff>
    </xdr:from>
    <xdr:to>
      <xdr:col>20</xdr:col>
      <xdr:colOff>38100</xdr:colOff>
      <xdr:row>39</xdr:row>
      <xdr:rowOff>23596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6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14723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7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126847</xdr:rowOff>
    </xdr:from>
    <xdr:to>
      <xdr:col>15</xdr:col>
      <xdr:colOff>101600</xdr:colOff>
      <xdr:row>39</xdr:row>
      <xdr:rowOff>56997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48124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143015</xdr:rowOff>
    </xdr:from>
    <xdr:to>
      <xdr:col>10</xdr:col>
      <xdr:colOff>165100</xdr:colOff>
      <xdr:row>39</xdr:row>
      <xdr:rowOff>73165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64292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131649</xdr:rowOff>
    </xdr:from>
    <xdr:to>
      <xdr:col>6</xdr:col>
      <xdr:colOff>38100</xdr:colOff>
      <xdr:row>39</xdr:row>
      <xdr:rowOff>61799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52926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115632</xdr:rowOff>
    </xdr:from>
    <xdr:to>
      <xdr:col>24</xdr:col>
      <xdr:colOff>63500</xdr:colOff>
      <xdr:row>58</xdr:row>
      <xdr:rowOff>118385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10059732"/>
          <a:ext cx="8382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115632</xdr:rowOff>
    </xdr:from>
    <xdr:to>
      <xdr:col>19</xdr:col>
      <xdr:colOff>177800</xdr:colOff>
      <xdr:row>58</xdr:row>
      <xdr:rowOff>127079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10059732"/>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127079</xdr:rowOff>
    </xdr:from>
    <xdr:to>
      <xdr:col>15</xdr:col>
      <xdr:colOff>50800</xdr:colOff>
      <xdr:row>58</xdr:row>
      <xdr:rowOff>136812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10071179"/>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136812</xdr:rowOff>
    </xdr:from>
    <xdr:to>
      <xdr:col>10</xdr:col>
      <xdr:colOff>114300</xdr:colOff>
      <xdr:row>58</xdr:row>
      <xdr:rowOff>141984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10080912"/>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67585</xdr:rowOff>
    </xdr:from>
    <xdr:to>
      <xdr:col>24</xdr:col>
      <xdr:colOff>114300</xdr:colOff>
      <xdr:row>58</xdr:row>
      <xdr:rowOff>169185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100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153962</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9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64832</xdr:rowOff>
    </xdr:from>
    <xdr:to>
      <xdr:col>20</xdr:col>
      <xdr:colOff>38100</xdr:colOff>
      <xdr:row>58</xdr:row>
      <xdr:rowOff>166432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100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157559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10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76279</xdr:rowOff>
    </xdr:from>
    <xdr:to>
      <xdr:col>15</xdr:col>
      <xdr:colOff>101600</xdr:colOff>
      <xdr:row>59</xdr:row>
      <xdr:rowOff>6429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100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169006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101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86012</xdr:rowOff>
    </xdr:from>
    <xdr:to>
      <xdr:col>10</xdr:col>
      <xdr:colOff>165100</xdr:colOff>
      <xdr:row>59</xdr:row>
      <xdr:rowOff>16162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100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7289</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101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91184</xdr:rowOff>
    </xdr:from>
    <xdr:to>
      <xdr:col>6</xdr:col>
      <xdr:colOff>38100</xdr:colOff>
      <xdr:row>59</xdr:row>
      <xdr:rowOff>21334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100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12461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1012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25465</xdr:rowOff>
    </xdr:from>
    <xdr:to>
      <xdr:col>24</xdr:col>
      <xdr:colOff>63500</xdr:colOff>
      <xdr:row>79</xdr:row>
      <xdr:rowOff>26984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570015"/>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25465</xdr:rowOff>
    </xdr:from>
    <xdr:to>
      <xdr:col>19</xdr:col>
      <xdr:colOff>177800</xdr:colOff>
      <xdr:row>79</xdr:row>
      <xdr:rowOff>36585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570015"/>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36585</xdr:rowOff>
    </xdr:from>
    <xdr:to>
      <xdr:col>15</xdr:col>
      <xdr:colOff>50800</xdr:colOff>
      <xdr:row>79</xdr:row>
      <xdr:rowOff>53191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581135"/>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53191</xdr:rowOff>
    </xdr:from>
    <xdr:to>
      <xdr:col>10</xdr:col>
      <xdr:colOff>114300</xdr:colOff>
      <xdr:row>79</xdr:row>
      <xdr:rowOff>54775</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97741"/>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147634</xdr:rowOff>
    </xdr:from>
    <xdr:to>
      <xdr:col>24</xdr:col>
      <xdr:colOff>114300</xdr:colOff>
      <xdr:row>79</xdr:row>
      <xdr:rowOff>77784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5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62561</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3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146115</xdr:rowOff>
    </xdr:from>
    <xdr:to>
      <xdr:col>20</xdr:col>
      <xdr:colOff>38100</xdr:colOff>
      <xdr:row>79</xdr:row>
      <xdr:rowOff>76265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67392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157235</xdr:rowOff>
    </xdr:from>
    <xdr:to>
      <xdr:col>15</xdr:col>
      <xdr:colOff>101600</xdr:colOff>
      <xdr:row>79</xdr:row>
      <xdr:rowOff>87385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5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78512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2391</xdr:rowOff>
    </xdr:from>
    <xdr:to>
      <xdr:col>10</xdr:col>
      <xdr:colOff>165100</xdr:colOff>
      <xdr:row>79</xdr:row>
      <xdr:rowOff>103991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95118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3975</xdr:rowOff>
    </xdr:from>
    <xdr:to>
      <xdr:col>6</xdr:col>
      <xdr:colOff>38100</xdr:colOff>
      <xdr:row>79</xdr:row>
      <xdr:rowOff>105575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5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96702</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64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17867</xdr:rowOff>
    </xdr:from>
    <xdr:to>
      <xdr:col>24</xdr:col>
      <xdr:colOff>63500</xdr:colOff>
      <xdr:row>95</xdr:row>
      <xdr:rowOff>41859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134167"/>
          <a:ext cx="838200" cy="1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17867</xdr:rowOff>
    </xdr:from>
    <xdr:to>
      <xdr:col>19</xdr:col>
      <xdr:colOff>177800</xdr:colOff>
      <xdr:row>96</xdr:row>
      <xdr:rowOff>11030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134167"/>
          <a:ext cx="889000" cy="3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11030</xdr:rowOff>
    </xdr:from>
    <xdr:to>
      <xdr:col>15</xdr:col>
      <xdr:colOff>50800</xdr:colOff>
      <xdr:row>96</xdr:row>
      <xdr:rowOff>51536</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470230"/>
          <a:ext cx="889000" cy="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51536</xdr:rowOff>
    </xdr:from>
    <xdr:to>
      <xdr:col>10</xdr:col>
      <xdr:colOff>114300</xdr:colOff>
      <xdr:row>96</xdr:row>
      <xdr:rowOff>98802</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510736"/>
          <a:ext cx="889000" cy="4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162509</xdr:rowOff>
    </xdr:from>
    <xdr:to>
      <xdr:col>24</xdr:col>
      <xdr:colOff>114300</xdr:colOff>
      <xdr:row>95</xdr:row>
      <xdr:rowOff>92659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2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13936</xdr:rowOff>
    </xdr:from>
    <xdr:ext cx="599010"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13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138517</xdr:rowOff>
    </xdr:from>
    <xdr:to>
      <xdr:col>20</xdr:col>
      <xdr:colOff>38100</xdr:colOff>
      <xdr:row>94</xdr:row>
      <xdr:rowOff>68667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0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85194</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497795" y="1585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131680</xdr:rowOff>
    </xdr:from>
    <xdr:to>
      <xdr:col>15</xdr:col>
      <xdr:colOff>101600</xdr:colOff>
      <xdr:row>96</xdr:row>
      <xdr:rowOff>61830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4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78357</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08795" y="161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736</xdr:rowOff>
    </xdr:from>
    <xdr:to>
      <xdr:col>10</xdr:col>
      <xdr:colOff>165100</xdr:colOff>
      <xdr:row>96</xdr:row>
      <xdr:rowOff>102336</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118863</xdr:rowOff>
    </xdr:from>
    <xdr:ext cx="599010"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19795" y="1623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48002</xdr:rowOff>
    </xdr:from>
    <xdr:to>
      <xdr:col>6</xdr:col>
      <xdr:colOff>38100</xdr:colOff>
      <xdr:row>96</xdr:row>
      <xdr:rowOff>149602</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5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166129</xdr:rowOff>
    </xdr:from>
    <xdr:ext cx="599010"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30795" y="1628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95283</xdr:rowOff>
    </xdr:from>
    <xdr:to>
      <xdr:col>55</xdr:col>
      <xdr:colOff>0</xdr:colOff>
      <xdr:row>38</xdr:row>
      <xdr:rowOff>123016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610383"/>
          <a:ext cx="8382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121729</xdr:rowOff>
    </xdr:from>
    <xdr:to>
      <xdr:col>50</xdr:col>
      <xdr:colOff>114300</xdr:colOff>
      <xdr:row>38</xdr:row>
      <xdr:rowOff>123016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293929"/>
          <a:ext cx="889000" cy="3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121729</xdr:rowOff>
    </xdr:from>
    <xdr:to>
      <xdr:col>45</xdr:col>
      <xdr:colOff>177800</xdr:colOff>
      <xdr:row>38</xdr:row>
      <xdr:rowOff>128404</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293929"/>
          <a:ext cx="889000" cy="3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128404</xdr:rowOff>
    </xdr:from>
    <xdr:to>
      <xdr:col>41</xdr:col>
      <xdr:colOff>50800</xdr:colOff>
      <xdr:row>38</xdr:row>
      <xdr:rowOff>156639</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643504"/>
          <a:ext cx="889000" cy="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44483</xdr:rowOff>
    </xdr:from>
    <xdr:to>
      <xdr:col>55</xdr:col>
      <xdr:colOff>50800</xdr:colOff>
      <xdr:row>38</xdr:row>
      <xdr:rowOff>146083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5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130860</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4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72216</xdr:rowOff>
    </xdr:from>
    <xdr:to>
      <xdr:col>50</xdr:col>
      <xdr:colOff>165100</xdr:colOff>
      <xdr:row>39</xdr:row>
      <xdr:rowOff>2366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5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164943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6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70929</xdr:rowOff>
    </xdr:from>
    <xdr:to>
      <xdr:col>46</xdr:col>
      <xdr:colOff>38100</xdr:colOff>
      <xdr:row>37</xdr:row>
      <xdr:rowOff>1079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163656</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33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77604</xdr:rowOff>
    </xdr:from>
    <xdr:to>
      <xdr:col>41</xdr:col>
      <xdr:colOff>101600</xdr:colOff>
      <xdr:row>39</xdr:row>
      <xdr:rowOff>7754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5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170331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6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105839</xdr:rowOff>
    </xdr:from>
    <xdr:to>
      <xdr:col>36</xdr:col>
      <xdr:colOff>165100</xdr:colOff>
      <xdr:row>39</xdr:row>
      <xdr:rowOff>35989</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6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27116</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7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136986</xdr:rowOff>
    </xdr:from>
    <xdr:to>
      <xdr:col>55</xdr:col>
      <xdr:colOff>0</xdr:colOff>
      <xdr:row>58</xdr:row>
      <xdr:rowOff>150741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9639300" y="10081086"/>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136986</xdr:rowOff>
    </xdr:from>
    <xdr:to>
      <xdr:col>50</xdr:col>
      <xdr:colOff>114300</xdr:colOff>
      <xdr:row>58</xdr:row>
      <xdr:rowOff>143642</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8750300" y="10081086"/>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143642</xdr:rowOff>
    </xdr:from>
    <xdr:to>
      <xdr:col>45</xdr:col>
      <xdr:colOff>177800</xdr:colOff>
      <xdr:row>58</xdr:row>
      <xdr:rowOff>156401</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10087742"/>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90312</xdr:rowOff>
    </xdr:from>
    <xdr:to>
      <xdr:col>41</xdr:col>
      <xdr:colOff>50800</xdr:colOff>
      <xdr:row>58</xdr:row>
      <xdr:rowOff>156401</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a:off x="6972300" y="10034412"/>
          <a:ext cx="889000" cy="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xmlns=""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99941</xdr:rowOff>
    </xdr:from>
    <xdr:to>
      <xdr:col>55</xdr:col>
      <xdr:colOff>50800</xdr:colOff>
      <xdr:row>59</xdr:row>
      <xdr:rowOff>30091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10426700" y="100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14868</xdr:rowOff>
    </xdr:from>
    <xdr:ext cx="534377"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995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86186</xdr:rowOff>
    </xdr:from>
    <xdr:to>
      <xdr:col>50</xdr:col>
      <xdr:colOff>165100</xdr:colOff>
      <xdr:row>59</xdr:row>
      <xdr:rowOff>16336</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9588500" y="100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7463</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372111" y="1012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92842</xdr:rowOff>
    </xdr:from>
    <xdr:to>
      <xdr:col>46</xdr:col>
      <xdr:colOff>38100</xdr:colOff>
      <xdr:row>59</xdr:row>
      <xdr:rowOff>22992</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8699500" y="100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14119</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83111" y="1012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105601</xdr:rowOff>
    </xdr:from>
    <xdr:to>
      <xdr:col>41</xdr:col>
      <xdr:colOff>101600</xdr:colOff>
      <xdr:row>59</xdr:row>
      <xdr:rowOff>35751</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7810500" y="10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26878</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94111" y="101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39512</xdr:rowOff>
    </xdr:from>
    <xdr:to>
      <xdr:col>36</xdr:col>
      <xdr:colOff>165100</xdr:colOff>
      <xdr:row>58</xdr:row>
      <xdr:rowOff>141112</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6921500" y="9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132239</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705111" y="100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89142</xdr:rowOff>
    </xdr:from>
    <xdr:to>
      <xdr:col>55</xdr:col>
      <xdr:colOff>0</xdr:colOff>
      <xdr:row>78</xdr:row>
      <xdr:rowOff>126479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9639300" y="13462242"/>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124664</xdr:rowOff>
    </xdr:from>
    <xdr:to>
      <xdr:col>50</xdr:col>
      <xdr:colOff>114300</xdr:colOff>
      <xdr:row>78</xdr:row>
      <xdr:rowOff>126479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8750300" y="13497764"/>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124664</xdr:rowOff>
    </xdr:from>
    <xdr:to>
      <xdr:col>45</xdr:col>
      <xdr:colOff>177800</xdr:colOff>
      <xdr:row>78</xdr:row>
      <xdr:rowOff>141909</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7861300" y="13497764"/>
          <a:ext cx="889000" cy="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77482</xdr:rowOff>
    </xdr:from>
    <xdr:to>
      <xdr:col>41</xdr:col>
      <xdr:colOff>50800</xdr:colOff>
      <xdr:row>78</xdr:row>
      <xdr:rowOff>141909</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a:off x="6972300" y="13450582"/>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xmlns=""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38342</xdr:rowOff>
    </xdr:from>
    <xdr:to>
      <xdr:col>55</xdr:col>
      <xdr:colOff>50800</xdr:colOff>
      <xdr:row>78</xdr:row>
      <xdr:rowOff>139942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104267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124719</xdr:rowOff>
    </xdr:from>
    <xdr:ext cx="469744" cy="259045"/>
    <xdr:sp macro="" textlink="">
      <xdr:nvSpPr>
        <xdr:cNvPr id="432" name="普通建設事業費 （ うち新規整備　）該当値テキスト">
          <a:extLst>
            <a:ext uri="{FF2B5EF4-FFF2-40B4-BE49-F238E27FC236}">
              <a16:creationId xmlns:a16="http://schemas.microsoft.com/office/drawing/2014/main" xmlns="" id="{00000000-0008-0000-0600-0000B0010000}"/>
            </a:ext>
          </a:extLst>
        </xdr:cNvPr>
        <xdr:cNvSpPr txBox="1"/>
      </xdr:nvSpPr>
      <xdr:spPr>
        <a:xfrm>
          <a:off x="10528300" y="133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75679</xdr:rowOff>
    </xdr:from>
    <xdr:to>
      <xdr:col>50</xdr:col>
      <xdr:colOff>165100</xdr:colOff>
      <xdr:row>79</xdr:row>
      <xdr:rowOff>5829</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9588500" y="13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168406</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9404428" y="1354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73864</xdr:rowOff>
    </xdr:from>
    <xdr:to>
      <xdr:col>46</xdr:col>
      <xdr:colOff>38100</xdr:colOff>
      <xdr:row>79</xdr:row>
      <xdr:rowOff>4014</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8699500" y="134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166591</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8515428" y="135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91109</xdr:rowOff>
    </xdr:from>
    <xdr:to>
      <xdr:col>41</xdr:col>
      <xdr:colOff>101600</xdr:colOff>
      <xdr:row>79</xdr:row>
      <xdr:rowOff>21259</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7810500" y="134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12386</xdr:rowOff>
    </xdr:from>
    <xdr:ext cx="469744"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7626428" y="1355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26682</xdr:rowOff>
    </xdr:from>
    <xdr:to>
      <xdr:col>36</xdr:col>
      <xdr:colOff>165100</xdr:colOff>
      <xdr:row>78</xdr:row>
      <xdr:rowOff>128282</xdr:rowOff>
    </xdr:to>
    <xdr:sp macro="" textlink="">
      <xdr:nvSpPr>
        <xdr:cNvPr id="439" name="楕円 438">
          <a:extLst>
            <a:ext uri="{FF2B5EF4-FFF2-40B4-BE49-F238E27FC236}">
              <a16:creationId xmlns:a16="http://schemas.microsoft.com/office/drawing/2014/main" xmlns="" id="{00000000-0008-0000-0600-0000B7010000}"/>
            </a:ext>
          </a:extLst>
        </xdr:cNvPr>
        <xdr:cNvSpPr/>
      </xdr:nvSpPr>
      <xdr:spPr>
        <a:xfrm>
          <a:off x="6921500" y="1339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119409</xdr:rowOff>
    </xdr:from>
    <xdr:ext cx="534377"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705111" y="134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xmlns=""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xmlns=""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xmlns=""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1688</xdr:rowOff>
    </xdr:from>
    <xdr:to>
      <xdr:col>55</xdr:col>
      <xdr:colOff>0</xdr:colOff>
      <xdr:row>99</xdr:row>
      <xdr:rowOff>37500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9639300" y="16975238"/>
          <a:ext cx="838200" cy="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xmlns=""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1688</xdr:rowOff>
    </xdr:from>
    <xdr:to>
      <xdr:col>50</xdr:col>
      <xdr:colOff>114300</xdr:colOff>
      <xdr:row>99</xdr:row>
      <xdr:rowOff>46637</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8750300" y="16975238"/>
          <a:ext cx="8890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46637</xdr:rowOff>
    </xdr:from>
    <xdr:to>
      <xdr:col>45</xdr:col>
      <xdr:colOff>177800</xdr:colOff>
      <xdr:row>99</xdr:row>
      <xdr:rowOff>59223</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flipV="1">
          <a:off x="7861300" y="17020187"/>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42356</xdr:rowOff>
    </xdr:from>
    <xdr:to>
      <xdr:col>41</xdr:col>
      <xdr:colOff>50800</xdr:colOff>
      <xdr:row>99</xdr:row>
      <xdr:rowOff>59223</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6972300" y="17015906"/>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xmlns=""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xmlns=""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158150</xdr:rowOff>
    </xdr:from>
    <xdr:to>
      <xdr:col>55</xdr:col>
      <xdr:colOff>50800</xdr:colOff>
      <xdr:row>99</xdr:row>
      <xdr:rowOff>88300</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10426700" y="1696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73077</xdr:rowOff>
    </xdr:from>
    <xdr:ext cx="534377" cy="259045"/>
    <xdr:sp macro="" textlink="">
      <xdr:nvSpPr>
        <xdr:cNvPr id="491" name="普通建設事業費 （ うち更新整備　）該当値テキスト">
          <a:extLst>
            <a:ext uri="{FF2B5EF4-FFF2-40B4-BE49-F238E27FC236}">
              <a16:creationId xmlns:a16="http://schemas.microsoft.com/office/drawing/2014/main" xmlns="" id="{00000000-0008-0000-0600-0000EB010000}"/>
            </a:ext>
          </a:extLst>
        </xdr:cNvPr>
        <xdr:cNvSpPr txBox="1"/>
      </xdr:nvSpPr>
      <xdr:spPr>
        <a:xfrm>
          <a:off x="10528300" y="168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122338</xdr:rowOff>
    </xdr:from>
    <xdr:to>
      <xdr:col>50</xdr:col>
      <xdr:colOff>165100</xdr:colOff>
      <xdr:row>99</xdr:row>
      <xdr:rowOff>52488</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9588500" y="169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43615</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9372111" y="170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167287</xdr:rowOff>
    </xdr:from>
    <xdr:to>
      <xdr:col>46</xdr:col>
      <xdr:colOff>38100</xdr:colOff>
      <xdr:row>99</xdr:row>
      <xdr:rowOff>97437</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8699500" y="169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88564</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8483111" y="170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8423</xdr:rowOff>
    </xdr:from>
    <xdr:to>
      <xdr:col>41</xdr:col>
      <xdr:colOff>101600</xdr:colOff>
      <xdr:row>99</xdr:row>
      <xdr:rowOff>110023</xdr:rowOff>
    </xdr:to>
    <xdr:sp macro="" textlink="">
      <xdr:nvSpPr>
        <xdr:cNvPr id="496" name="楕円 495">
          <a:extLst>
            <a:ext uri="{FF2B5EF4-FFF2-40B4-BE49-F238E27FC236}">
              <a16:creationId xmlns:a16="http://schemas.microsoft.com/office/drawing/2014/main" xmlns="" id="{00000000-0008-0000-0600-0000F0010000}"/>
            </a:ext>
          </a:extLst>
        </xdr:cNvPr>
        <xdr:cNvSpPr/>
      </xdr:nvSpPr>
      <xdr:spPr>
        <a:xfrm>
          <a:off x="7810500" y="169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101150</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7594111" y="170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163006</xdr:rowOff>
    </xdr:from>
    <xdr:to>
      <xdr:col>36</xdr:col>
      <xdr:colOff>165100</xdr:colOff>
      <xdr:row>99</xdr:row>
      <xdr:rowOff>93156</xdr:rowOff>
    </xdr:to>
    <xdr:sp macro="" textlink="">
      <xdr:nvSpPr>
        <xdr:cNvPr id="498" name="楕円 497">
          <a:extLst>
            <a:ext uri="{FF2B5EF4-FFF2-40B4-BE49-F238E27FC236}">
              <a16:creationId xmlns:a16="http://schemas.microsoft.com/office/drawing/2014/main" xmlns="" id="{00000000-0008-0000-0600-0000F2010000}"/>
            </a:ext>
          </a:extLst>
        </xdr:cNvPr>
        <xdr:cNvSpPr/>
      </xdr:nvSpPr>
      <xdr:spPr>
        <a:xfrm>
          <a:off x="6921500" y="16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84283</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6705111" y="170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xmlns=""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xmlns=""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xmlns=""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93556</xdr:rowOff>
    </xdr:from>
    <xdr:to>
      <xdr:col>85</xdr:col>
      <xdr:colOff>127000</xdr:colOff>
      <xdr:row>39</xdr:row>
      <xdr:rowOff>96200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5481300" y="6780106"/>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xmlns=""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91531</xdr:rowOff>
    </xdr:from>
    <xdr:to>
      <xdr:col>81</xdr:col>
      <xdr:colOff>50800</xdr:colOff>
      <xdr:row>39</xdr:row>
      <xdr:rowOff>93556</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4592300" y="677808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91531</xdr:rowOff>
    </xdr:from>
    <xdr:to>
      <xdr:col>76</xdr:col>
      <xdr:colOff>114300</xdr:colOff>
      <xdr:row>39</xdr:row>
      <xdr:rowOff>92592</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flipV="1">
          <a:off x="13703300" y="6778081"/>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92592</xdr:rowOff>
    </xdr:from>
    <xdr:to>
      <xdr:col>71</xdr:col>
      <xdr:colOff>177800</xdr:colOff>
      <xdr:row>39</xdr:row>
      <xdr:rowOff>97279</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flipV="1">
          <a:off x="12814300" y="6779142"/>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xmlns=""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xmlns=""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45400</xdr:rowOff>
    </xdr:from>
    <xdr:to>
      <xdr:col>85</xdr:col>
      <xdr:colOff>177800</xdr:colOff>
      <xdr:row>39</xdr:row>
      <xdr:rowOff>147000</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62687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131777</xdr:rowOff>
    </xdr:from>
    <xdr:ext cx="378565" cy="259045"/>
    <xdr:sp macro="" textlink="">
      <xdr:nvSpPr>
        <xdr:cNvPr id="550" name="災害復旧事業費該当値テキスト">
          <a:extLst>
            <a:ext uri="{FF2B5EF4-FFF2-40B4-BE49-F238E27FC236}">
              <a16:creationId xmlns:a16="http://schemas.microsoft.com/office/drawing/2014/main" xmlns="" id="{00000000-0008-0000-0600-000026020000}"/>
            </a:ext>
          </a:extLst>
        </xdr:cNvPr>
        <xdr:cNvSpPr txBox="1"/>
      </xdr:nvSpPr>
      <xdr:spPr>
        <a:xfrm>
          <a:off x="16370300" y="664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42756</xdr:rowOff>
    </xdr:from>
    <xdr:to>
      <xdr:col>81</xdr:col>
      <xdr:colOff>101600</xdr:colOff>
      <xdr:row>39</xdr:row>
      <xdr:rowOff>144356</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5430500" y="67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135483</xdr:rowOff>
    </xdr:from>
    <xdr:ext cx="378565"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5292017" y="682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40731</xdr:rowOff>
    </xdr:from>
    <xdr:to>
      <xdr:col>76</xdr:col>
      <xdr:colOff>165100</xdr:colOff>
      <xdr:row>39</xdr:row>
      <xdr:rowOff>142331</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45415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133458</xdr:rowOff>
    </xdr:from>
    <xdr:ext cx="378565"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4403017" y="6820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41792</xdr:rowOff>
    </xdr:from>
    <xdr:to>
      <xdr:col>72</xdr:col>
      <xdr:colOff>38100</xdr:colOff>
      <xdr:row>39</xdr:row>
      <xdr:rowOff>143392</xdr:rowOff>
    </xdr:to>
    <xdr:sp macro="" textlink="">
      <xdr:nvSpPr>
        <xdr:cNvPr id="555" name="楕円 554">
          <a:extLst>
            <a:ext uri="{FF2B5EF4-FFF2-40B4-BE49-F238E27FC236}">
              <a16:creationId xmlns:a16="http://schemas.microsoft.com/office/drawing/2014/main" xmlns="" id="{00000000-0008-0000-0600-00002B020000}"/>
            </a:ext>
          </a:extLst>
        </xdr:cNvPr>
        <xdr:cNvSpPr/>
      </xdr:nvSpPr>
      <xdr:spPr>
        <a:xfrm>
          <a:off x="13652500" y="6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134519</xdr:rowOff>
    </xdr:from>
    <xdr:ext cx="378565"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3514017" y="6821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46479</xdr:rowOff>
    </xdr:from>
    <xdr:to>
      <xdr:col>67</xdr:col>
      <xdr:colOff>101600</xdr:colOff>
      <xdr:row>39</xdr:row>
      <xdr:rowOff>148079</xdr:rowOff>
    </xdr:to>
    <xdr:sp macro="" textlink="">
      <xdr:nvSpPr>
        <xdr:cNvPr id="557" name="楕円 556">
          <a:extLst>
            <a:ext uri="{FF2B5EF4-FFF2-40B4-BE49-F238E27FC236}">
              <a16:creationId xmlns:a16="http://schemas.microsoft.com/office/drawing/2014/main" xmlns="" id="{00000000-0008-0000-0600-00002D020000}"/>
            </a:ext>
          </a:extLst>
        </xdr:cNvPr>
        <xdr:cNvSpPr/>
      </xdr:nvSpPr>
      <xdr:spPr>
        <a:xfrm>
          <a:off x="12763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139206</xdr:rowOff>
    </xdr:from>
    <xdr:ext cx="313932"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657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xmlns=""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xmlns=""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xmlns=""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xmlns=""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xmlns=""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xmlns=""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xmlns=""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xmlns=""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xmlns=""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xmlns=""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xmlns=""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xmlns=""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xmlns=""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166325</xdr:rowOff>
    </xdr:from>
    <xdr:to>
      <xdr:col>85</xdr:col>
      <xdr:colOff>127000</xdr:colOff>
      <xdr:row>79</xdr:row>
      <xdr:rowOff>2367</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5481300" y="13539425"/>
          <a:ext cx="8382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xmlns=""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2367</xdr:rowOff>
    </xdr:from>
    <xdr:to>
      <xdr:col>81</xdr:col>
      <xdr:colOff>50800</xdr:colOff>
      <xdr:row>79</xdr:row>
      <xdr:rowOff>3271</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4592300" y="13546917"/>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3271</xdr:rowOff>
    </xdr:from>
    <xdr:to>
      <xdr:col>76</xdr:col>
      <xdr:colOff>114300</xdr:colOff>
      <xdr:row>79</xdr:row>
      <xdr:rowOff>7448</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flipV="1">
          <a:off x="13703300" y="13547821"/>
          <a:ext cx="8890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xmlns=""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7272</xdr:rowOff>
    </xdr:from>
    <xdr:to>
      <xdr:col>71</xdr:col>
      <xdr:colOff>177800</xdr:colOff>
      <xdr:row>79</xdr:row>
      <xdr:rowOff>7448</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814300" y="1355182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xmlns=""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xmlns=""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115525</xdr:rowOff>
    </xdr:from>
    <xdr:to>
      <xdr:col>85</xdr:col>
      <xdr:colOff>177800</xdr:colOff>
      <xdr:row>79</xdr:row>
      <xdr:rowOff>45675</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6268700" y="134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30452</xdr:rowOff>
    </xdr:from>
    <xdr:ext cx="534377" cy="259045"/>
    <xdr:sp macro="" textlink="">
      <xdr:nvSpPr>
        <xdr:cNvPr id="660" name="公債費該当値テキスト">
          <a:extLst>
            <a:ext uri="{FF2B5EF4-FFF2-40B4-BE49-F238E27FC236}">
              <a16:creationId xmlns:a16="http://schemas.microsoft.com/office/drawing/2014/main" xmlns="" id="{00000000-0008-0000-0600-000094020000}"/>
            </a:ext>
          </a:extLst>
        </xdr:cNvPr>
        <xdr:cNvSpPr txBox="1"/>
      </xdr:nvSpPr>
      <xdr:spPr>
        <a:xfrm>
          <a:off x="16370300" y="134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123017</xdr:rowOff>
    </xdr:from>
    <xdr:to>
      <xdr:col>81</xdr:col>
      <xdr:colOff>101600</xdr:colOff>
      <xdr:row>79</xdr:row>
      <xdr:rowOff>53167</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5430500" y="134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44294</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5214111" y="135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123921</xdr:rowOff>
    </xdr:from>
    <xdr:to>
      <xdr:col>76</xdr:col>
      <xdr:colOff>165100</xdr:colOff>
      <xdr:row>79</xdr:row>
      <xdr:rowOff>54071</xdr:rowOff>
    </xdr:to>
    <xdr:sp macro="" textlink="">
      <xdr:nvSpPr>
        <xdr:cNvPr id="663" name="楕円 662">
          <a:extLst>
            <a:ext uri="{FF2B5EF4-FFF2-40B4-BE49-F238E27FC236}">
              <a16:creationId xmlns:a16="http://schemas.microsoft.com/office/drawing/2014/main" xmlns="" id="{00000000-0008-0000-0600-000097020000}"/>
            </a:ext>
          </a:extLst>
        </xdr:cNvPr>
        <xdr:cNvSpPr/>
      </xdr:nvSpPr>
      <xdr:spPr>
        <a:xfrm>
          <a:off x="14541500" y="134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45198</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4325111" y="135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128098</xdr:rowOff>
    </xdr:from>
    <xdr:to>
      <xdr:col>72</xdr:col>
      <xdr:colOff>38100</xdr:colOff>
      <xdr:row>79</xdr:row>
      <xdr:rowOff>58248</xdr:rowOff>
    </xdr:to>
    <xdr:sp macro="" textlink="">
      <xdr:nvSpPr>
        <xdr:cNvPr id="665" name="楕円 664">
          <a:extLst>
            <a:ext uri="{FF2B5EF4-FFF2-40B4-BE49-F238E27FC236}">
              <a16:creationId xmlns:a16="http://schemas.microsoft.com/office/drawing/2014/main" xmlns="" id="{00000000-0008-0000-0600-000099020000}"/>
            </a:ext>
          </a:extLst>
        </xdr:cNvPr>
        <xdr:cNvSpPr/>
      </xdr:nvSpPr>
      <xdr:spPr>
        <a:xfrm>
          <a:off x="13652500" y="135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49375</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436111" y="1359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127922</xdr:rowOff>
    </xdr:from>
    <xdr:to>
      <xdr:col>67</xdr:col>
      <xdr:colOff>101600</xdr:colOff>
      <xdr:row>79</xdr:row>
      <xdr:rowOff>58072</xdr:rowOff>
    </xdr:to>
    <xdr:sp macro="" textlink="">
      <xdr:nvSpPr>
        <xdr:cNvPr id="667" name="楕円 666">
          <a:extLst>
            <a:ext uri="{FF2B5EF4-FFF2-40B4-BE49-F238E27FC236}">
              <a16:creationId xmlns:a16="http://schemas.microsoft.com/office/drawing/2014/main" xmlns="" id="{00000000-0008-0000-0600-00009B020000}"/>
            </a:ext>
          </a:extLst>
        </xdr:cNvPr>
        <xdr:cNvSpPr/>
      </xdr:nvSpPr>
      <xdr:spPr>
        <a:xfrm>
          <a:off x="12763500" y="13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49199</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547111" y="135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xmlns=""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xmlns=""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xmlns=""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148529</xdr:rowOff>
    </xdr:from>
    <xdr:to>
      <xdr:col>85</xdr:col>
      <xdr:colOff>127000</xdr:colOff>
      <xdr:row>99</xdr:row>
      <xdr:rowOff>12525</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5481300" y="16950629"/>
          <a:ext cx="8382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xmlns=""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12525</xdr:rowOff>
    </xdr:from>
    <xdr:to>
      <xdr:col>81</xdr:col>
      <xdr:colOff>50800</xdr:colOff>
      <xdr:row>99</xdr:row>
      <xdr:rowOff>28749</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flipV="1">
          <a:off x="14592300" y="16986075"/>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144813</xdr:rowOff>
    </xdr:from>
    <xdr:to>
      <xdr:col>76</xdr:col>
      <xdr:colOff>114300</xdr:colOff>
      <xdr:row>99</xdr:row>
      <xdr:rowOff>28749</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3703300" y="16946913"/>
          <a:ext cx="8890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xmlns=""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144813</xdr:rowOff>
    </xdr:from>
    <xdr:to>
      <xdr:col>71</xdr:col>
      <xdr:colOff>177800</xdr:colOff>
      <xdr:row>99</xdr:row>
      <xdr:rowOff>36965</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flipV="1">
          <a:off x="12814300" y="16946913"/>
          <a:ext cx="889000" cy="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xmlns=""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xmlns=""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97729</xdr:rowOff>
    </xdr:from>
    <xdr:to>
      <xdr:col>85</xdr:col>
      <xdr:colOff>177800</xdr:colOff>
      <xdr:row>99</xdr:row>
      <xdr:rowOff>27879</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6268700" y="168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xmlns=""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133175</xdr:rowOff>
    </xdr:from>
    <xdr:to>
      <xdr:col>81</xdr:col>
      <xdr:colOff>101600</xdr:colOff>
      <xdr:row>99</xdr:row>
      <xdr:rowOff>63325</xdr:rowOff>
    </xdr:to>
    <xdr:sp macro="" textlink="">
      <xdr:nvSpPr>
        <xdr:cNvPr id="718" name="楕円 717">
          <a:extLst>
            <a:ext uri="{FF2B5EF4-FFF2-40B4-BE49-F238E27FC236}">
              <a16:creationId xmlns:a16="http://schemas.microsoft.com/office/drawing/2014/main" xmlns="" id="{00000000-0008-0000-0600-0000CE020000}"/>
            </a:ext>
          </a:extLst>
        </xdr:cNvPr>
        <xdr:cNvSpPr/>
      </xdr:nvSpPr>
      <xdr:spPr>
        <a:xfrm>
          <a:off x="15430500" y="169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54452</xdr:rowOff>
    </xdr:from>
    <xdr:ext cx="534377"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5214111" y="170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149399</xdr:rowOff>
    </xdr:from>
    <xdr:to>
      <xdr:col>76</xdr:col>
      <xdr:colOff>165100</xdr:colOff>
      <xdr:row>99</xdr:row>
      <xdr:rowOff>79549</xdr:rowOff>
    </xdr:to>
    <xdr:sp macro="" textlink="">
      <xdr:nvSpPr>
        <xdr:cNvPr id="720" name="楕円 719">
          <a:extLst>
            <a:ext uri="{FF2B5EF4-FFF2-40B4-BE49-F238E27FC236}">
              <a16:creationId xmlns:a16="http://schemas.microsoft.com/office/drawing/2014/main" xmlns="" id="{00000000-0008-0000-0600-0000D0020000}"/>
            </a:ext>
          </a:extLst>
        </xdr:cNvPr>
        <xdr:cNvSpPr/>
      </xdr:nvSpPr>
      <xdr:spPr>
        <a:xfrm>
          <a:off x="14541500" y="169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70676</xdr:rowOff>
    </xdr:from>
    <xdr:ext cx="469744"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4357428" y="170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94013</xdr:rowOff>
    </xdr:from>
    <xdr:to>
      <xdr:col>72</xdr:col>
      <xdr:colOff>38100</xdr:colOff>
      <xdr:row>99</xdr:row>
      <xdr:rowOff>24163</xdr:rowOff>
    </xdr:to>
    <xdr:sp macro="" textlink="">
      <xdr:nvSpPr>
        <xdr:cNvPr id="722" name="楕円 721">
          <a:extLst>
            <a:ext uri="{FF2B5EF4-FFF2-40B4-BE49-F238E27FC236}">
              <a16:creationId xmlns:a16="http://schemas.microsoft.com/office/drawing/2014/main" xmlns="" id="{00000000-0008-0000-0600-0000D2020000}"/>
            </a:ext>
          </a:extLst>
        </xdr:cNvPr>
        <xdr:cNvSpPr/>
      </xdr:nvSpPr>
      <xdr:spPr>
        <a:xfrm>
          <a:off x="13652500" y="168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40690</xdr:rowOff>
    </xdr:from>
    <xdr:ext cx="534377"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3436111" y="166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157615</xdr:rowOff>
    </xdr:from>
    <xdr:to>
      <xdr:col>67</xdr:col>
      <xdr:colOff>101600</xdr:colOff>
      <xdr:row>99</xdr:row>
      <xdr:rowOff>87765</xdr:rowOff>
    </xdr:to>
    <xdr:sp macro="" textlink="">
      <xdr:nvSpPr>
        <xdr:cNvPr id="724" name="楕円 723">
          <a:extLst>
            <a:ext uri="{FF2B5EF4-FFF2-40B4-BE49-F238E27FC236}">
              <a16:creationId xmlns:a16="http://schemas.microsoft.com/office/drawing/2014/main" xmlns="" id="{00000000-0008-0000-0600-0000D4020000}"/>
            </a:ext>
          </a:extLst>
        </xdr:cNvPr>
        <xdr:cNvSpPr/>
      </xdr:nvSpPr>
      <xdr:spPr>
        <a:xfrm>
          <a:off x="12763500" y="16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78892</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2579428" y="170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xmlns=""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xmlns=""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xmlns=""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69846</xdr:rowOff>
    </xdr:from>
    <xdr:to>
      <xdr:col>116</xdr:col>
      <xdr:colOff>63500</xdr:colOff>
      <xdr:row>39</xdr:row>
      <xdr:rowOff>75136</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flipV="1">
          <a:off x="21323300" y="6756396"/>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xmlns=""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69716</xdr:rowOff>
    </xdr:from>
    <xdr:to>
      <xdr:col>111</xdr:col>
      <xdr:colOff>177800</xdr:colOff>
      <xdr:row>39</xdr:row>
      <xdr:rowOff>75136</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20434300" y="6756266"/>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69716</xdr:rowOff>
    </xdr:from>
    <xdr:to>
      <xdr:col>107</xdr:col>
      <xdr:colOff>50800</xdr:colOff>
      <xdr:row>39</xdr:row>
      <xdr:rowOff>80787</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flipV="1">
          <a:off x="19545300" y="6756266"/>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xmlns=""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75170</xdr:rowOff>
    </xdr:from>
    <xdr:to>
      <xdr:col>102</xdr:col>
      <xdr:colOff>114300</xdr:colOff>
      <xdr:row>39</xdr:row>
      <xdr:rowOff>80787</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656300" y="67617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xmlns=""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xmlns=""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19046</xdr:rowOff>
    </xdr:from>
    <xdr:to>
      <xdr:col>116</xdr:col>
      <xdr:colOff>114300</xdr:colOff>
      <xdr:row>39</xdr:row>
      <xdr:rowOff>120646</xdr:rowOff>
    </xdr:to>
    <xdr:sp macro="" textlink="">
      <xdr:nvSpPr>
        <xdr:cNvPr id="775" name="楕円 774">
          <a:extLst>
            <a:ext uri="{FF2B5EF4-FFF2-40B4-BE49-F238E27FC236}">
              <a16:creationId xmlns:a16="http://schemas.microsoft.com/office/drawing/2014/main" xmlns="" id="{00000000-0008-0000-0600-000007030000}"/>
            </a:ext>
          </a:extLst>
        </xdr:cNvPr>
        <xdr:cNvSpPr/>
      </xdr:nvSpPr>
      <xdr:spPr>
        <a:xfrm>
          <a:off x="22110700" y="67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105423</xdr:rowOff>
    </xdr:from>
    <xdr:ext cx="378565" cy="259045"/>
    <xdr:sp macro="" textlink="">
      <xdr:nvSpPr>
        <xdr:cNvPr id="776" name="投資及び出資金該当値テキスト">
          <a:extLst>
            <a:ext uri="{FF2B5EF4-FFF2-40B4-BE49-F238E27FC236}">
              <a16:creationId xmlns:a16="http://schemas.microsoft.com/office/drawing/2014/main" xmlns="" id="{00000000-0008-0000-0600-000008030000}"/>
            </a:ext>
          </a:extLst>
        </xdr:cNvPr>
        <xdr:cNvSpPr txBox="1"/>
      </xdr:nvSpPr>
      <xdr:spPr>
        <a:xfrm>
          <a:off x="22212300" y="662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24336</xdr:rowOff>
    </xdr:from>
    <xdr:to>
      <xdr:col>112</xdr:col>
      <xdr:colOff>38100</xdr:colOff>
      <xdr:row>39</xdr:row>
      <xdr:rowOff>125936</xdr:rowOff>
    </xdr:to>
    <xdr:sp macro="" textlink="">
      <xdr:nvSpPr>
        <xdr:cNvPr id="777" name="楕円 776">
          <a:extLst>
            <a:ext uri="{FF2B5EF4-FFF2-40B4-BE49-F238E27FC236}">
              <a16:creationId xmlns:a16="http://schemas.microsoft.com/office/drawing/2014/main" xmlns="" id="{00000000-0008-0000-0600-000009030000}"/>
            </a:ext>
          </a:extLst>
        </xdr:cNvPr>
        <xdr:cNvSpPr/>
      </xdr:nvSpPr>
      <xdr:spPr>
        <a:xfrm>
          <a:off x="21272500" y="67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117063</xdr:rowOff>
    </xdr:from>
    <xdr:ext cx="378565"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1134017" y="680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18916</xdr:rowOff>
    </xdr:from>
    <xdr:to>
      <xdr:col>107</xdr:col>
      <xdr:colOff>101600</xdr:colOff>
      <xdr:row>39</xdr:row>
      <xdr:rowOff>120516</xdr:rowOff>
    </xdr:to>
    <xdr:sp macro="" textlink="">
      <xdr:nvSpPr>
        <xdr:cNvPr id="779" name="楕円 778">
          <a:extLst>
            <a:ext uri="{FF2B5EF4-FFF2-40B4-BE49-F238E27FC236}">
              <a16:creationId xmlns:a16="http://schemas.microsoft.com/office/drawing/2014/main" xmlns="" id="{00000000-0008-0000-0600-00000B030000}"/>
            </a:ext>
          </a:extLst>
        </xdr:cNvPr>
        <xdr:cNvSpPr/>
      </xdr:nvSpPr>
      <xdr:spPr>
        <a:xfrm>
          <a:off x="20383500" y="67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111643</xdr:rowOff>
    </xdr:from>
    <xdr:ext cx="378565"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20245017" y="679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29987</xdr:rowOff>
    </xdr:from>
    <xdr:to>
      <xdr:col>102</xdr:col>
      <xdr:colOff>165100</xdr:colOff>
      <xdr:row>39</xdr:row>
      <xdr:rowOff>131587</xdr:rowOff>
    </xdr:to>
    <xdr:sp macro="" textlink="">
      <xdr:nvSpPr>
        <xdr:cNvPr id="781" name="楕円 780">
          <a:extLst>
            <a:ext uri="{FF2B5EF4-FFF2-40B4-BE49-F238E27FC236}">
              <a16:creationId xmlns:a16="http://schemas.microsoft.com/office/drawing/2014/main" xmlns="" id="{00000000-0008-0000-0600-00000D030000}"/>
            </a:ext>
          </a:extLst>
        </xdr:cNvPr>
        <xdr:cNvSpPr/>
      </xdr:nvSpPr>
      <xdr:spPr>
        <a:xfrm>
          <a:off x="19494500" y="67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122714</xdr:rowOff>
    </xdr:from>
    <xdr:ext cx="378565"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9356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24370</xdr:rowOff>
    </xdr:from>
    <xdr:to>
      <xdr:col>98</xdr:col>
      <xdr:colOff>38100</xdr:colOff>
      <xdr:row>39</xdr:row>
      <xdr:rowOff>125970</xdr:rowOff>
    </xdr:to>
    <xdr:sp macro="" textlink="">
      <xdr:nvSpPr>
        <xdr:cNvPr id="783" name="楕円 782">
          <a:extLst>
            <a:ext uri="{FF2B5EF4-FFF2-40B4-BE49-F238E27FC236}">
              <a16:creationId xmlns:a16="http://schemas.microsoft.com/office/drawing/2014/main" xmlns="" id="{00000000-0008-0000-0600-00000F030000}"/>
            </a:ext>
          </a:extLst>
        </xdr:cNvPr>
        <xdr:cNvSpPr/>
      </xdr:nvSpPr>
      <xdr:spPr>
        <a:xfrm>
          <a:off x="18605500" y="6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117097</xdr:rowOff>
    </xdr:from>
    <xdr:ext cx="378565"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467017" y="6803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xmlns=""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xmlns=""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xmlns=""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xmlns=""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xmlns=""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142443</xdr:rowOff>
    </xdr:from>
    <xdr:to>
      <xdr:col>116</xdr:col>
      <xdr:colOff>63500</xdr:colOff>
      <xdr:row>58</xdr:row>
      <xdr:rowOff>27023</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flipV="1">
          <a:off x="21323300" y="9915093"/>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xmlns=""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78778</xdr:rowOff>
    </xdr:from>
    <xdr:to>
      <xdr:col>111</xdr:col>
      <xdr:colOff>177800</xdr:colOff>
      <xdr:row>58</xdr:row>
      <xdr:rowOff>27023</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20434300" y="9851428"/>
          <a:ext cx="889000" cy="1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78778</xdr:rowOff>
    </xdr:from>
    <xdr:to>
      <xdr:col>107</xdr:col>
      <xdr:colOff>50800</xdr:colOff>
      <xdr:row>58</xdr:row>
      <xdr:rowOff>29492</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flipV="1">
          <a:off x="19545300" y="9851428"/>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xmlns=""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29492</xdr:rowOff>
    </xdr:from>
    <xdr:to>
      <xdr:col>102</xdr:col>
      <xdr:colOff>114300</xdr:colOff>
      <xdr:row>58</xdr:row>
      <xdr:rowOff>37996</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flipV="1">
          <a:off x="18656300" y="9973592"/>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xmlns=""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xmlns=""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91643</xdr:rowOff>
    </xdr:from>
    <xdr:to>
      <xdr:col>116</xdr:col>
      <xdr:colOff>114300</xdr:colOff>
      <xdr:row>58</xdr:row>
      <xdr:rowOff>21793</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22110700" y="98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114520</xdr:rowOff>
    </xdr:from>
    <xdr:ext cx="469744" cy="259045"/>
    <xdr:sp macro="" textlink="">
      <xdr:nvSpPr>
        <xdr:cNvPr id="831" name="貸付金該当値テキスト">
          <a:extLst>
            <a:ext uri="{FF2B5EF4-FFF2-40B4-BE49-F238E27FC236}">
              <a16:creationId xmlns:a16="http://schemas.microsoft.com/office/drawing/2014/main" xmlns="" id="{00000000-0008-0000-0600-00003F030000}"/>
            </a:ext>
          </a:extLst>
        </xdr:cNvPr>
        <xdr:cNvSpPr txBox="1"/>
      </xdr:nvSpPr>
      <xdr:spPr>
        <a:xfrm>
          <a:off x="22212300" y="971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147673</xdr:rowOff>
    </xdr:from>
    <xdr:to>
      <xdr:col>112</xdr:col>
      <xdr:colOff>38100</xdr:colOff>
      <xdr:row>58</xdr:row>
      <xdr:rowOff>77823</xdr:rowOff>
    </xdr:to>
    <xdr:sp macro="" textlink="">
      <xdr:nvSpPr>
        <xdr:cNvPr id="832" name="楕円 831">
          <a:extLst>
            <a:ext uri="{FF2B5EF4-FFF2-40B4-BE49-F238E27FC236}">
              <a16:creationId xmlns:a16="http://schemas.microsoft.com/office/drawing/2014/main" xmlns="" id="{00000000-0008-0000-0600-000040030000}"/>
            </a:ext>
          </a:extLst>
        </xdr:cNvPr>
        <xdr:cNvSpPr/>
      </xdr:nvSpPr>
      <xdr:spPr>
        <a:xfrm>
          <a:off x="21272500" y="99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68950</xdr:rowOff>
    </xdr:from>
    <xdr:ext cx="469744"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21088428" y="1001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27978</xdr:rowOff>
    </xdr:from>
    <xdr:to>
      <xdr:col>107</xdr:col>
      <xdr:colOff>101600</xdr:colOff>
      <xdr:row>57</xdr:row>
      <xdr:rowOff>129578</xdr:rowOff>
    </xdr:to>
    <xdr:sp macro="" textlink="">
      <xdr:nvSpPr>
        <xdr:cNvPr id="834" name="楕円 833">
          <a:extLst>
            <a:ext uri="{FF2B5EF4-FFF2-40B4-BE49-F238E27FC236}">
              <a16:creationId xmlns:a16="http://schemas.microsoft.com/office/drawing/2014/main" xmlns="" id="{00000000-0008-0000-0600-000042030000}"/>
            </a:ext>
          </a:extLst>
        </xdr:cNvPr>
        <xdr:cNvSpPr/>
      </xdr:nvSpPr>
      <xdr:spPr>
        <a:xfrm>
          <a:off x="20383500" y="9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146105</xdr:rowOff>
    </xdr:from>
    <xdr:ext cx="534377"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0167111" y="95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150142</xdr:rowOff>
    </xdr:from>
    <xdr:to>
      <xdr:col>102</xdr:col>
      <xdr:colOff>165100</xdr:colOff>
      <xdr:row>58</xdr:row>
      <xdr:rowOff>80292</xdr:rowOff>
    </xdr:to>
    <xdr:sp macro="" textlink="">
      <xdr:nvSpPr>
        <xdr:cNvPr id="836" name="楕円 835">
          <a:extLst>
            <a:ext uri="{FF2B5EF4-FFF2-40B4-BE49-F238E27FC236}">
              <a16:creationId xmlns:a16="http://schemas.microsoft.com/office/drawing/2014/main" xmlns="" id="{00000000-0008-0000-0600-000044030000}"/>
            </a:ext>
          </a:extLst>
        </xdr:cNvPr>
        <xdr:cNvSpPr/>
      </xdr:nvSpPr>
      <xdr:spPr>
        <a:xfrm>
          <a:off x="19494500" y="99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71419</xdr:rowOff>
    </xdr:from>
    <xdr:ext cx="469744"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9310428" y="1001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158646</xdr:rowOff>
    </xdr:from>
    <xdr:to>
      <xdr:col>98</xdr:col>
      <xdr:colOff>38100</xdr:colOff>
      <xdr:row>58</xdr:row>
      <xdr:rowOff>88796</xdr:rowOff>
    </xdr:to>
    <xdr:sp macro="" textlink="">
      <xdr:nvSpPr>
        <xdr:cNvPr id="838" name="楕円 837">
          <a:extLst>
            <a:ext uri="{FF2B5EF4-FFF2-40B4-BE49-F238E27FC236}">
              <a16:creationId xmlns:a16="http://schemas.microsoft.com/office/drawing/2014/main" xmlns="" id="{00000000-0008-0000-0600-000046030000}"/>
            </a:ext>
          </a:extLst>
        </xdr:cNvPr>
        <xdr:cNvSpPr/>
      </xdr:nvSpPr>
      <xdr:spPr>
        <a:xfrm>
          <a:off x="18605500" y="99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79923</xdr:rowOff>
    </xdr:from>
    <xdr:ext cx="469744"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421428" y="1002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xmlns=""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xmlns=""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xmlns=""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xmlns=""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xmlns=""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xmlns=""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xmlns=""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100349</xdr:rowOff>
    </xdr:from>
    <xdr:to>
      <xdr:col>116</xdr:col>
      <xdr:colOff>63500</xdr:colOff>
      <xdr:row>77</xdr:row>
      <xdr:rowOff>111517</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flipV="1">
          <a:off x="21323300" y="13301999"/>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xmlns=""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111517</xdr:rowOff>
    </xdr:from>
    <xdr:to>
      <xdr:col>111</xdr:col>
      <xdr:colOff>177800</xdr:colOff>
      <xdr:row>77</xdr:row>
      <xdr:rowOff>128792</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flipV="1">
          <a:off x="20434300" y="1331316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xmlns=""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128792</xdr:rowOff>
    </xdr:from>
    <xdr:to>
      <xdr:col>107</xdr:col>
      <xdr:colOff>50800</xdr:colOff>
      <xdr:row>77</xdr:row>
      <xdr:rowOff>142590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flipV="1">
          <a:off x="19545300" y="13330442"/>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xmlns=""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141643</xdr:rowOff>
    </xdr:from>
    <xdr:to>
      <xdr:col>102</xdr:col>
      <xdr:colOff>114300</xdr:colOff>
      <xdr:row>77</xdr:row>
      <xdr:rowOff>142590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656300" y="13171843"/>
          <a:ext cx="889000" cy="1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xmlns=""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xmlns=""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49549</xdr:rowOff>
    </xdr:from>
    <xdr:to>
      <xdr:col>116</xdr:col>
      <xdr:colOff>114300</xdr:colOff>
      <xdr:row>77</xdr:row>
      <xdr:rowOff>151149</xdr:rowOff>
    </xdr:to>
    <xdr:sp macro="" textlink="">
      <xdr:nvSpPr>
        <xdr:cNvPr id="890" name="楕円 889">
          <a:extLst>
            <a:ext uri="{FF2B5EF4-FFF2-40B4-BE49-F238E27FC236}">
              <a16:creationId xmlns:a16="http://schemas.microsoft.com/office/drawing/2014/main" xmlns="" id="{00000000-0008-0000-0600-00007A030000}"/>
            </a:ext>
          </a:extLst>
        </xdr:cNvPr>
        <xdr:cNvSpPr/>
      </xdr:nvSpPr>
      <xdr:spPr>
        <a:xfrm>
          <a:off x="22110700" y="132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27976</xdr:rowOff>
    </xdr:from>
    <xdr:ext cx="534377" cy="259045"/>
    <xdr:sp macro="" textlink="">
      <xdr:nvSpPr>
        <xdr:cNvPr id="891" name="繰出金該当値テキスト">
          <a:extLst>
            <a:ext uri="{FF2B5EF4-FFF2-40B4-BE49-F238E27FC236}">
              <a16:creationId xmlns:a16="http://schemas.microsoft.com/office/drawing/2014/main" xmlns="" id="{00000000-0008-0000-0600-00007B030000}"/>
            </a:ext>
          </a:extLst>
        </xdr:cNvPr>
        <xdr:cNvSpPr txBox="1"/>
      </xdr:nvSpPr>
      <xdr:spPr>
        <a:xfrm>
          <a:off x="22212300" y="132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60717</xdr:rowOff>
    </xdr:from>
    <xdr:to>
      <xdr:col>112</xdr:col>
      <xdr:colOff>38100</xdr:colOff>
      <xdr:row>77</xdr:row>
      <xdr:rowOff>162317</xdr:rowOff>
    </xdr:to>
    <xdr:sp macro="" textlink="">
      <xdr:nvSpPr>
        <xdr:cNvPr id="892" name="楕円 891">
          <a:extLst>
            <a:ext uri="{FF2B5EF4-FFF2-40B4-BE49-F238E27FC236}">
              <a16:creationId xmlns:a16="http://schemas.microsoft.com/office/drawing/2014/main" xmlns="" id="{00000000-0008-0000-0600-00007C030000}"/>
            </a:ext>
          </a:extLst>
        </xdr:cNvPr>
        <xdr:cNvSpPr/>
      </xdr:nvSpPr>
      <xdr:spPr>
        <a:xfrm>
          <a:off x="21272500" y="132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153444</xdr:rowOff>
    </xdr:from>
    <xdr:ext cx="534377"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056111" y="1335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77992</xdr:rowOff>
    </xdr:from>
    <xdr:to>
      <xdr:col>107</xdr:col>
      <xdr:colOff>101600</xdr:colOff>
      <xdr:row>78</xdr:row>
      <xdr:rowOff>8142</xdr:rowOff>
    </xdr:to>
    <xdr:sp macro="" textlink="">
      <xdr:nvSpPr>
        <xdr:cNvPr id="894" name="楕円 893">
          <a:extLst>
            <a:ext uri="{FF2B5EF4-FFF2-40B4-BE49-F238E27FC236}">
              <a16:creationId xmlns:a16="http://schemas.microsoft.com/office/drawing/2014/main" xmlns="" id="{00000000-0008-0000-0600-00007E030000}"/>
            </a:ext>
          </a:extLst>
        </xdr:cNvPr>
        <xdr:cNvSpPr/>
      </xdr:nvSpPr>
      <xdr:spPr>
        <a:xfrm>
          <a:off x="20383500" y="13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170719</xdr:rowOff>
    </xdr:from>
    <xdr:ext cx="534377"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167111" y="133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91790</xdr:rowOff>
    </xdr:from>
    <xdr:to>
      <xdr:col>102</xdr:col>
      <xdr:colOff>165100</xdr:colOff>
      <xdr:row>78</xdr:row>
      <xdr:rowOff>21940</xdr:rowOff>
    </xdr:to>
    <xdr:sp macro="" textlink="">
      <xdr:nvSpPr>
        <xdr:cNvPr id="896" name="楕円 895">
          <a:extLst>
            <a:ext uri="{FF2B5EF4-FFF2-40B4-BE49-F238E27FC236}">
              <a16:creationId xmlns:a16="http://schemas.microsoft.com/office/drawing/2014/main" xmlns="" id="{00000000-0008-0000-0600-000080030000}"/>
            </a:ext>
          </a:extLst>
        </xdr:cNvPr>
        <xdr:cNvSpPr/>
      </xdr:nvSpPr>
      <xdr:spPr>
        <a:xfrm>
          <a:off x="19494500" y="132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13067</xdr:rowOff>
    </xdr:from>
    <xdr:ext cx="534377"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278111" y="133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90843</xdr:rowOff>
    </xdr:from>
    <xdr:to>
      <xdr:col>98</xdr:col>
      <xdr:colOff>38100</xdr:colOff>
      <xdr:row>77</xdr:row>
      <xdr:rowOff>20993</xdr:rowOff>
    </xdr:to>
    <xdr:sp macro="" textlink="">
      <xdr:nvSpPr>
        <xdr:cNvPr id="898" name="楕円 897">
          <a:extLst>
            <a:ext uri="{FF2B5EF4-FFF2-40B4-BE49-F238E27FC236}">
              <a16:creationId xmlns:a16="http://schemas.microsoft.com/office/drawing/2014/main" xmlns="" id="{00000000-0008-0000-0600-000082030000}"/>
            </a:ext>
          </a:extLst>
        </xdr:cNvPr>
        <xdr:cNvSpPr/>
      </xdr:nvSpPr>
      <xdr:spPr>
        <a:xfrm>
          <a:off x="18605500" y="13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12120</xdr:rowOff>
    </xdr:from>
    <xdr:ext cx="534377"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389111" y="132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xmlns=""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xmlns=""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xmlns=""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xmlns=""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xmlns=""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xmlns=""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xmlns=""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xmlns=""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xmlns=""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xmlns=""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xmlns=""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xmlns=""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xmlns=""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xmlns=""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xmlns=""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xmlns=""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xmlns=""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xmlns=""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xmlns=""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xmlns=""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xmlns=""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xmlns=""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xmlns=""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xmlns=""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xmlns=""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xmlns=""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xmlns=""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xmlns=""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xmlns=""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xmlns=""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xmlns=""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xmlns=""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xmlns=""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住民一人当たりの歳出総額は約</a:t>
          </a:r>
          <a:r>
            <a:rPr kumimoji="1" lang="en-US" altLang="ja-JP" sz="1300">
              <a:latin typeface="ＭＳ Ｐゴシック" panose="020B0600070205080204" pitchFamily="50" charset="-128"/>
              <a:ea typeface="ＭＳ Ｐゴシック" panose="020B0600070205080204" pitchFamily="50" charset="-128"/>
            </a:rPr>
            <a:t>458,254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現在人口／歳出総額）となっている。人件費をはじめ、ほとんどの経費が類似団体平均を下回る中、扶助費及び貸付金は上回っており、扶助費は一人当たりのコストに占める割合も高くなっている。住民税非課税世帯等臨時特別給付金や子育て世帯生活支援特別給付金、電力・ガス・食料品等価格高騰緊急支援給付金など、全国一律に実施した給付事業の影響でコロナ禍以前と比較して高くなっているが、経常的な扶助費も依然として高い水準で推移している。一方、普通建設事業費など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投資的経費が少ない傾向にあるが、令和４年度は</a:t>
          </a:r>
          <a:r>
            <a:rPr kumimoji="1" lang="ja-JP" altLang="en-US" sz="1300">
              <a:latin typeface="ＭＳ Ｐゴシック" panose="020B0600070205080204" pitchFamily="50" charset="-128"/>
              <a:ea typeface="ＭＳ Ｐゴシック" panose="020B0600070205080204" pitchFamily="50" charset="-128"/>
            </a:rPr>
            <a:t>普通建設事業のうち新規整備に係る費用が前年度に比べ増加している。これは再編新設小学校整備事業によるものであり、今後控える庁舎建替えも含め増加傾向にある。また、普通建設事業費の増加に伴い、その財源として活用する地方債の発行額も多額になることから、今後は公債費の割合も高くなるものと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49,403
48,821
41.78
24,129,492
22,639,104
1,322,441
11,239,746
15,419,179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90551</xdr:rowOff>
    </xdr:from>
    <xdr:to>
      <xdr:col>24</xdr:col>
      <xdr:colOff>63500</xdr:colOff>
      <xdr:row>37</xdr:row>
      <xdr:rowOff>95695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434201"/>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87693</xdr:rowOff>
    </xdr:from>
    <xdr:to>
      <xdr:col>19</xdr:col>
      <xdr:colOff>177800</xdr:colOff>
      <xdr:row>37</xdr:row>
      <xdr:rowOff>90551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4313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56071</xdr:rowOff>
    </xdr:from>
    <xdr:to>
      <xdr:col>15</xdr:col>
      <xdr:colOff>50800</xdr:colOff>
      <xdr:row>37</xdr:row>
      <xdr:rowOff>87693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99721"/>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161989</xdr:rowOff>
    </xdr:from>
    <xdr:to>
      <xdr:col>10</xdr:col>
      <xdr:colOff>114300</xdr:colOff>
      <xdr:row>37</xdr:row>
      <xdr:rowOff>56071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34189"/>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44895</xdr:rowOff>
    </xdr:from>
    <xdr:to>
      <xdr:col>24</xdr:col>
      <xdr:colOff>114300</xdr:colOff>
      <xdr:row>37</xdr:row>
      <xdr:rowOff>146495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131272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0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39751</xdr:rowOff>
    </xdr:from>
    <xdr:to>
      <xdr:col>20</xdr:col>
      <xdr:colOff>38100</xdr:colOff>
      <xdr:row>37</xdr:row>
      <xdr:rowOff>141351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132478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36893</xdr:rowOff>
    </xdr:from>
    <xdr:to>
      <xdr:col>15</xdr:col>
      <xdr:colOff>101600</xdr:colOff>
      <xdr:row>37</xdr:row>
      <xdr:rowOff>138493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129621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7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5271</xdr:rowOff>
    </xdr:from>
    <xdr:to>
      <xdr:col>10</xdr:col>
      <xdr:colOff>165100</xdr:colOff>
      <xdr:row>37</xdr:row>
      <xdr:rowOff>106871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97998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111189</xdr:rowOff>
    </xdr:from>
    <xdr:to>
      <xdr:col>6</xdr:col>
      <xdr:colOff>38100</xdr:colOff>
      <xdr:row>37</xdr:row>
      <xdr:rowOff>41339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32466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12250</xdr:rowOff>
    </xdr:from>
    <xdr:to>
      <xdr:col>24</xdr:col>
      <xdr:colOff>63500</xdr:colOff>
      <xdr:row>59</xdr:row>
      <xdr:rowOff>34555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127800"/>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108586</xdr:rowOff>
    </xdr:from>
    <xdr:to>
      <xdr:col>19</xdr:col>
      <xdr:colOff>177800</xdr:colOff>
      <xdr:row>59</xdr:row>
      <xdr:rowOff>34555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52686"/>
          <a:ext cx="889000" cy="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108586</xdr:rowOff>
    </xdr:from>
    <xdr:to>
      <xdr:col>15</xdr:col>
      <xdr:colOff>50800</xdr:colOff>
      <xdr:row>59</xdr:row>
      <xdr:rowOff>13909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52686"/>
          <a:ext cx="889000" cy="7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13909</xdr:rowOff>
    </xdr:from>
    <xdr:to>
      <xdr:col>10</xdr:col>
      <xdr:colOff>114300</xdr:colOff>
      <xdr:row>59</xdr:row>
      <xdr:rowOff>48267</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129459"/>
          <a:ext cx="8890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132900</xdr:rowOff>
    </xdr:from>
    <xdr:to>
      <xdr:col>24</xdr:col>
      <xdr:colOff>114300</xdr:colOff>
      <xdr:row>59</xdr:row>
      <xdr:rowOff>63050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155205</xdr:rowOff>
    </xdr:from>
    <xdr:to>
      <xdr:col>20</xdr:col>
      <xdr:colOff>38100</xdr:colOff>
      <xdr:row>59</xdr:row>
      <xdr:rowOff>85355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9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76482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57786</xdr:rowOff>
    </xdr:from>
    <xdr:to>
      <xdr:col>15</xdr:col>
      <xdr:colOff>101600</xdr:colOff>
      <xdr:row>58</xdr:row>
      <xdr:rowOff>159386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150513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1009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134559</xdr:rowOff>
    </xdr:from>
    <xdr:to>
      <xdr:col>10</xdr:col>
      <xdr:colOff>165100</xdr:colOff>
      <xdr:row>59</xdr:row>
      <xdr:rowOff>64709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55836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168917</xdr:rowOff>
    </xdr:from>
    <xdr:to>
      <xdr:col>6</xdr:col>
      <xdr:colOff>38100</xdr:colOff>
      <xdr:row>59</xdr:row>
      <xdr:rowOff>99067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1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90194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2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147830</xdr:rowOff>
    </xdr:from>
    <xdr:to>
      <xdr:col>24</xdr:col>
      <xdr:colOff>63500</xdr:colOff>
      <xdr:row>76</xdr:row>
      <xdr:rowOff>78994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006580"/>
          <a:ext cx="838200" cy="10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147830</xdr:rowOff>
    </xdr:from>
    <xdr:to>
      <xdr:col>19</xdr:col>
      <xdr:colOff>177800</xdr:colOff>
      <xdr:row>76</xdr:row>
      <xdr:rowOff>133336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006580"/>
          <a:ext cx="889000" cy="15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133336</xdr:rowOff>
    </xdr:from>
    <xdr:to>
      <xdr:col>15</xdr:col>
      <xdr:colOff>50800</xdr:colOff>
      <xdr:row>77</xdr:row>
      <xdr:rowOff>9714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63536"/>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170794</xdr:rowOff>
    </xdr:from>
    <xdr:to>
      <xdr:col>10</xdr:col>
      <xdr:colOff>114300</xdr:colOff>
      <xdr:row>77</xdr:row>
      <xdr:rowOff>9714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200994"/>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28194</xdr:rowOff>
    </xdr:from>
    <xdr:to>
      <xdr:col>24</xdr:col>
      <xdr:colOff>114300</xdr:colOff>
      <xdr:row>76</xdr:row>
      <xdr:rowOff>129794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6621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97029</xdr:rowOff>
    </xdr:from>
    <xdr:to>
      <xdr:col>20</xdr:col>
      <xdr:colOff>38100</xdr:colOff>
      <xdr:row>76</xdr:row>
      <xdr:rowOff>27180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557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18307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04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82536</xdr:rowOff>
    </xdr:from>
    <xdr:to>
      <xdr:col>15</xdr:col>
      <xdr:colOff>101600</xdr:colOff>
      <xdr:row>77</xdr:row>
      <xdr:rowOff>12686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3813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130364</xdr:rowOff>
    </xdr:from>
    <xdr:to>
      <xdr:col>10</xdr:col>
      <xdr:colOff>165100</xdr:colOff>
      <xdr:row>77</xdr:row>
      <xdr:rowOff>60514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51641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25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119994</xdr:rowOff>
    </xdr:from>
    <xdr:to>
      <xdr:col>6</xdr:col>
      <xdr:colOff>38100</xdr:colOff>
      <xdr:row>77</xdr:row>
      <xdr:rowOff>50144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1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41271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24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124988</xdr:rowOff>
    </xdr:from>
    <xdr:to>
      <xdr:col>24</xdr:col>
      <xdr:colOff>63500</xdr:colOff>
      <xdr:row>98</xdr:row>
      <xdr:rowOff>126660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27088"/>
          <a:ext cx="8382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126660</xdr:rowOff>
    </xdr:from>
    <xdr:to>
      <xdr:col>19</xdr:col>
      <xdr:colOff>177800</xdr:colOff>
      <xdr:row>98</xdr:row>
      <xdr:rowOff>139750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28760"/>
          <a:ext cx="8890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139750</xdr:rowOff>
    </xdr:from>
    <xdr:to>
      <xdr:col>15</xdr:col>
      <xdr:colOff>50800</xdr:colOff>
      <xdr:row>98</xdr:row>
      <xdr:rowOff>161891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41850"/>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157972</xdr:rowOff>
    </xdr:from>
    <xdr:to>
      <xdr:col>10</xdr:col>
      <xdr:colOff>114300</xdr:colOff>
      <xdr:row>98</xdr:row>
      <xdr:rowOff>161891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96007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74188</xdr:rowOff>
    </xdr:from>
    <xdr:to>
      <xdr:col>24</xdr:col>
      <xdr:colOff>114300</xdr:colOff>
      <xdr:row>99</xdr:row>
      <xdr:rowOff>4338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160565</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75860</xdr:rowOff>
    </xdr:from>
    <xdr:to>
      <xdr:col>20</xdr:col>
      <xdr:colOff>38100</xdr:colOff>
      <xdr:row>99</xdr:row>
      <xdr:rowOff>6010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168587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88950</xdr:rowOff>
    </xdr:from>
    <xdr:to>
      <xdr:col>15</xdr:col>
      <xdr:colOff>101600</xdr:colOff>
      <xdr:row>99</xdr:row>
      <xdr:rowOff>19100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10227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111091</xdr:rowOff>
    </xdr:from>
    <xdr:to>
      <xdr:col>10</xdr:col>
      <xdr:colOff>165100</xdr:colOff>
      <xdr:row>99</xdr:row>
      <xdr:rowOff>41241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32368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70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107172</xdr:rowOff>
    </xdr:from>
    <xdr:to>
      <xdr:col>6</xdr:col>
      <xdr:colOff>38100</xdr:colOff>
      <xdr:row>99</xdr:row>
      <xdr:rowOff>37322</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28449</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7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117493</xdr:rowOff>
    </xdr:from>
    <xdr:to>
      <xdr:col>55</xdr:col>
      <xdr:colOff>0</xdr:colOff>
      <xdr:row>38</xdr:row>
      <xdr:rowOff>146885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63259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117493</xdr:rowOff>
    </xdr:from>
    <xdr:to>
      <xdr:col>50</xdr:col>
      <xdr:colOff>114300</xdr:colOff>
      <xdr:row>38</xdr:row>
      <xdr:rowOff>146885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63259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146885</xdr:rowOff>
    </xdr:from>
    <xdr:to>
      <xdr:col>45</xdr:col>
      <xdr:colOff>177800</xdr:colOff>
      <xdr:row>38</xdr:row>
      <xdr:rowOff>153743</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66198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153743</xdr:rowOff>
    </xdr:from>
    <xdr:to>
      <xdr:col>41</xdr:col>
      <xdr:colOff>50800</xdr:colOff>
      <xdr:row>38</xdr:row>
      <xdr:rowOff>153743</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66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96085</xdr:rowOff>
    </xdr:from>
    <xdr:to>
      <xdr:col>55</xdr:col>
      <xdr:colOff>50800</xdr:colOff>
      <xdr:row>39</xdr:row>
      <xdr:rowOff>26235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11012</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26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66693</xdr:rowOff>
    </xdr:from>
    <xdr:to>
      <xdr:col>50</xdr:col>
      <xdr:colOff>165100</xdr:colOff>
      <xdr:row>38</xdr:row>
      <xdr:rowOff>168293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159420</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67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96085</xdr:rowOff>
    </xdr:from>
    <xdr:to>
      <xdr:col>46</xdr:col>
      <xdr:colOff>38100</xdr:colOff>
      <xdr:row>39</xdr:row>
      <xdr:rowOff>26235</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17362</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102943</xdr:rowOff>
    </xdr:from>
    <xdr:to>
      <xdr:col>41</xdr:col>
      <xdr:colOff>101600</xdr:colOff>
      <xdr:row>39</xdr:row>
      <xdr:rowOff>33093</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24220</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71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102943</xdr:rowOff>
    </xdr:from>
    <xdr:to>
      <xdr:col>36</xdr:col>
      <xdr:colOff>165100</xdr:colOff>
      <xdr:row>39</xdr:row>
      <xdr:rowOff>33093</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24220</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3017" y="671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118114</xdr:rowOff>
    </xdr:from>
    <xdr:to>
      <xdr:col>55</xdr:col>
      <xdr:colOff>0</xdr:colOff>
      <xdr:row>58</xdr:row>
      <xdr:rowOff>121314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1006221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110689</xdr:rowOff>
    </xdr:from>
    <xdr:to>
      <xdr:col>50</xdr:col>
      <xdr:colOff>114300</xdr:colOff>
      <xdr:row>58</xdr:row>
      <xdr:rowOff>121314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10054789"/>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65285</xdr:rowOff>
    </xdr:from>
    <xdr:to>
      <xdr:col>45</xdr:col>
      <xdr:colOff>177800</xdr:colOff>
      <xdr:row>58</xdr:row>
      <xdr:rowOff>110689</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7861300" y="10009385"/>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53746</xdr:rowOff>
    </xdr:from>
    <xdr:to>
      <xdr:col>41</xdr:col>
      <xdr:colOff>50800</xdr:colOff>
      <xdr:row>58</xdr:row>
      <xdr:rowOff>65285</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6972300" y="9997846"/>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67314</xdr:rowOff>
    </xdr:from>
    <xdr:to>
      <xdr:col>55</xdr:col>
      <xdr:colOff>50800</xdr:colOff>
      <xdr:row>58</xdr:row>
      <xdr:rowOff>168914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100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153691</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92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70514</xdr:rowOff>
    </xdr:from>
    <xdr:to>
      <xdr:col>50</xdr:col>
      <xdr:colOff>165100</xdr:colOff>
      <xdr:row>59</xdr:row>
      <xdr:rowOff>664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100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163241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101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59889</xdr:rowOff>
    </xdr:from>
    <xdr:to>
      <xdr:col>46</xdr:col>
      <xdr:colOff>38100</xdr:colOff>
      <xdr:row>58</xdr:row>
      <xdr:rowOff>161489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100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152616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1009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14485</xdr:rowOff>
    </xdr:from>
    <xdr:to>
      <xdr:col>41</xdr:col>
      <xdr:colOff>101600</xdr:colOff>
      <xdr:row>58</xdr:row>
      <xdr:rowOff>116085</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9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107212</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100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2946</xdr:rowOff>
    </xdr:from>
    <xdr:to>
      <xdr:col>36</xdr:col>
      <xdr:colOff>165100</xdr:colOff>
      <xdr:row>58</xdr:row>
      <xdr:rowOff>104546</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99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95673</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100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100302</xdr:rowOff>
    </xdr:from>
    <xdr:to>
      <xdr:col>55</xdr:col>
      <xdr:colOff>0</xdr:colOff>
      <xdr:row>78</xdr:row>
      <xdr:rowOff>103823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473402"/>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76392</xdr:rowOff>
    </xdr:from>
    <xdr:to>
      <xdr:col>50</xdr:col>
      <xdr:colOff>114300</xdr:colOff>
      <xdr:row>78</xdr:row>
      <xdr:rowOff>100302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449492"/>
          <a:ext cx="889000" cy="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76392</xdr:rowOff>
    </xdr:from>
    <xdr:to>
      <xdr:col>45</xdr:col>
      <xdr:colOff>177800</xdr:colOff>
      <xdr:row>78</xdr:row>
      <xdr:rowOff>102470</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449492"/>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102470</xdr:rowOff>
    </xdr:from>
    <xdr:to>
      <xdr:col>41</xdr:col>
      <xdr:colOff>50800</xdr:colOff>
      <xdr:row>78</xdr:row>
      <xdr:rowOff>113672</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47557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53023</xdr:rowOff>
    </xdr:from>
    <xdr:to>
      <xdr:col>55</xdr:col>
      <xdr:colOff>50800</xdr:colOff>
      <xdr:row>78</xdr:row>
      <xdr:rowOff>154623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4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139400</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49502</xdr:rowOff>
    </xdr:from>
    <xdr:to>
      <xdr:col>50</xdr:col>
      <xdr:colOff>165100</xdr:colOff>
      <xdr:row>78</xdr:row>
      <xdr:rowOff>151102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142229</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51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25592</xdr:rowOff>
    </xdr:from>
    <xdr:to>
      <xdr:col>46</xdr:col>
      <xdr:colOff>38100</xdr:colOff>
      <xdr:row>78</xdr:row>
      <xdr:rowOff>127192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3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118319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4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51670</xdr:rowOff>
    </xdr:from>
    <xdr:to>
      <xdr:col>41</xdr:col>
      <xdr:colOff>101600</xdr:colOff>
      <xdr:row>78</xdr:row>
      <xdr:rowOff>153270</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4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144397</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5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62872</xdr:rowOff>
    </xdr:from>
    <xdr:to>
      <xdr:col>36</xdr:col>
      <xdr:colOff>165100</xdr:colOff>
      <xdr:row>78</xdr:row>
      <xdr:rowOff>164472</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155599</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5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xmlns=""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xmlns=""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xmlns=""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4874</xdr:rowOff>
    </xdr:from>
    <xdr:to>
      <xdr:col>55</xdr:col>
      <xdr:colOff>0</xdr:colOff>
      <xdr:row>98</xdr:row>
      <xdr:rowOff>39069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9639300" y="16806974"/>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xmlns=""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30686</xdr:rowOff>
    </xdr:from>
    <xdr:to>
      <xdr:col>50</xdr:col>
      <xdr:colOff>114300</xdr:colOff>
      <xdr:row>98</xdr:row>
      <xdr:rowOff>39069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8750300" y="16832786"/>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25619</xdr:rowOff>
    </xdr:from>
    <xdr:to>
      <xdr:col>45</xdr:col>
      <xdr:colOff>177800</xdr:colOff>
      <xdr:row>98</xdr:row>
      <xdr:rowOff>30686</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a:off x="7861300" y="1682771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151416</xdr:rowOff>
    </xdr:from>
    <xdr:to>
      <xdr:col>41</xdr:col>
      <xdr:colOff>50800</xdr:colOff>
      <xdr:row>98</xdr:row>
      <xdr:rowOff>25619</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a:off x="6972300" y="16782066"/>
          <a:ext cx="889000" cy="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xmlns=""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125524</xdr:rowOff>
    </xdr:from>
    <xdr:to>
      <xdr:col>55</xdr:col>
      <xdr:colOff>50800</xdr:colOff>
      <xdr:row>98</xdr:row>
      <xdr:rowOff>55674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10426700" y="167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40451</xdr:rowOff>
    </xdr:from>
    <xdr:ext cx="534377" cy="259045"/>
    <xdr:sp macro="" textlink="">
      <xdr:nvSpPr>
        <xdr:cNvPr id="489" name="土木費該当値テキスト">
          <a:extLst>
            <a:ext uri="{FF2B5EF4-FFF2-40B4-BE49-F238E27FC236}">
              <a16:creationId xmlns:a16="http://schemas.microsoft.com/office/drawing/2014/main" xmlns="" id="{00000000-0008-0000-0700-0000E9010000}"/>
            </a:ext>
          </a:extLst>
        </xdr:cNvPr>
        <xdr:cNvSpPr txBox="1"/>
      </xdr:nvSpPr>
      <xdr:spPr>
        <a:xfrm>
          <a:off x="10528300" y="166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159719</xdr:rowOff>
    </xdr:from>
    <xdr:to>
      <xdr:col>50</xdr:col>
      <xdr:colOff>165100</xdr:colOff>
      <xdr:row>98</xdr:row>
      <xdr:rowOff>89869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9588500" y="167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80996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9372111" y="168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151336</xdr:rowOff>
    </xdr:from>
    <xdr:to>
      <xdr:col>46</xdr:col>
      <xdr:colOff>38100</xdr:colOff>
      <xdr:row>98</xdr:row>
      <xdr:rowOff>81486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8699500" y="1678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72613</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8483111" y="1687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146269</xdr:rowOff>
    </xdr:from>
    <xdr:to>
      <xdr:col>41</xdr:col>
      <xdr:colOff>101600</xdr:colOff>
      <xdr:row>98</xdr:row>
      <xdr:rowOff>76419</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7810500" y="167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67546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7594111" y="168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100616</xdr:rowOff>
    </xdr:from>
    <xdr:to>
      <xdr:col>36</xdr:col>
      <xdr:colOff>165100</xdr:colOff>
      <xdr:row>98</xdr:row>
      <xdr:rowOff>30766</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6921500" y="167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21893</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6705111" y="168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16104</xdr:rowOff>
    </xdr:from>
    <xdr:to>
      <xdr:col>85</xdr:col>
      <xdr:colOff>127000</xdr:colOff>
      <xdr:row>38</xdr:row>
      <xdr:rowOff>29134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5481300" y="653120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168122</xdr:rowOff>
    </xdr:from>
    <xdr:to>
      <xdr:col>81</xdr:col>
      <xdr:colOff>50800</xdr:colOff>
      <xdr:row>38</xdr:row>
      <xdr:rowOff>29134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4592300" y="651177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168122</xdr:rowOff>
    </xdr:from>
    <xdr:to>
      <xdr:col>76</xdr:col>
      <xdr:colOff>114300</xdr:colOff>
      <xdr:row>38</xdr:row>
      <xdr:rowOff>25038</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511772"/>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117354</xdr:rowOff>
    </xdr:from>
    <xdr:to>
      <xdr:col>71</xdr:col>
      <xdr:colOff>177800</xdr:colOff>
      <xdr:row>38</xdr:row>
      <xdr:rowOff>25038</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a:off x="12814300" y="6461004"/>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136754</xdr:rowOff>
    </xdr:from>
    <xdr:to>
      <xdr:col>85</xdr:col>
      <xdr:colOff>177800</xdr:colOff>
      <xdr:row>38</xdr:row>
      <xdr:rowOff>66904</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4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51681</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3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149784</xdr:rowOff>
    </xdr:from>
    <xdr:to>
      <xdr:col>81</xdr:col>
      <xdr:colOff>101600</xdr:colOff>
      <xdr:row>38</xdr:row>
      <xdr:rowOff>79934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64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71061</xdr:rowOff>
    </xdr:from>
    <xdr:ext cx="469744"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46428" y="65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117323</xdr:rowOff>
    </xdr:from>
    <xdr:to>
      <xdr:col>76</xdr:col>
      <xdr:colOff>165100</xdr:colOff>
      <xdr:row>38</xdr:row>
      <xdr:rowOff>47473</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4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38599</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5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145688</xdr:rowOff>
    </xdr:from>
    <xdr:to>
      <xdr:col>72</xdr:col>
      <xdr:colOff>38100</xdr:colOff>
      <xdr:row>38</xdr:row>
      <xdr:rowOff>75838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4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66965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5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66554</xdr:rowOff>
    </xdr:from>
    <xdr:to>
      <xdr:col>67</xdr:col>
      <xdr:colOff>101600</xdr:colOff>
      <xdr:row>37</xdr:row>
      <xdr:rowOff>168154</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4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159281</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5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19050</xdr:rowOff>
    </xdr:from>
    <xdr:to>
      <xdr:col>85</xdr:col>
      <xdr:colOff>127000</xdr:colOff>
      <xdr:row>58</xdr:row>
      <xdr:rowOff>101117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5481300" y="9963150"/>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101117</xdr:rowOff>
    </xdr:from>
    <xdr:to>
      <xdr:col>81</xdr:col>
      <xdr:colOff>50800</xdr:colOff>
      <xdr:row>58</xdr:row>
      <xdr:rowOff>112255</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4592300" y="10045217"/>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112255</xdr:rowOff>
    </xdr:from>
    <xdr:to>
      <xdr:col>76</xdr:col>
      <xdr:colOff>114300</xdr:colOff>
      <xdr:row>59</xdr:row>
      <xdr:rowOff>60351</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3703300" y="10056355"/>
          <a:ext cx="889000" cy="1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28639</xdr:rowOff>
    </xdr:from>
    <xdr:to>
      <xdr:col>71</xdr:col>
      <xdr:colOff>177800</xdr:colOff>
      <xdr:row>59</xdr:row>
      <xdr:rowOff>60351</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2814300" y="10144189"/>
          <a:ext cx="889000" cy="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118127</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50317</xdr:rowOff>
    </xdr:from>
    <xdr:to>
      <xdr:col>81</xdr:col>
      <xdr:colOff>101600</xdr:colOff>
      <xdr:row>58</xdr:row>
      <xdr:rowOff>151917</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9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143044</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100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61455</xdr:rowOff>
    </xdr:from>
    <xdr:to>
      <xdr:col>76</xdr:col>
      <xdr:colOff>165100</xdr:colOff>
      <xdr:row>58</xdr:row>
      <xdr:rowOff>163055</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100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154182</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100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9551</xdr:rowOff>
    </xdr:from>
    <xdr:to>
      <xdr:col>72</xdr:col>
      <xdr:colOff>38100</xdr:colOff>
      <xdr:row>59</xdr:row>
      <xdr:rowOff>111151</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101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102278</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10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149289</xdr:rowOff>
    </xdr:from>
    <xdr:to>
      <xdr:col>67</xdr:col>
      <xdr:colOff>101600</xdr:colOff>
      <xdr:row>59</xdr:row>
      <xdr:rowOff>79439</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100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70566</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101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xmlns=""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xmlns=""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xmlns=""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93556</xdr:rowOff>
    </xdr:from>
    <xdr:to>
      <xdr:col>85</xdr:col>
      <xdr:colOff>127000</xdr:colOff>
      <xdr:row>79</xdr:row>
      <xdr:rowOff>96200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5481300" y="13638106"/>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xmlns=""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91531</xdr:rowOff>
    </xdr:from>
    <xdr:to>
      <xdr:col>81</xdr:col>
      <xdr:colOff>50800</xdr:colOff>
      <xdr:row>79</xdr:row>
      <xdr:rowOff>93556</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4592300" y="1363608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91531</xdr:rowOff>
    </xdr:from>
    <xdr:to>
      <xdr:col>76</xdr:col>
      <xdr:colOff>114300</xdr:colOff>
      <xdr:row>79</xdr:row>
      <xdr:rowOff>92593</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flipV="1">
          <a:off x="13703300" y="1363608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92593</xdr:rowOff>
    </xdr:from>
    <xdr:to>
      <xdr:col>71</xdr:col>
      <xdr:colOff>177800</xdr:colOff>
      <xdr:row>79</xdr:row>
      <xdr:rowOff>97278</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flipV="1">
          <a:off x="12814300" y="13637143"/>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45400</xdr:rowOff>
    </xdr:from>
    <xdr:to>
      <xdr:col>85</xdr:col>
      <xdr:colOff>177800</xdr:colOff>
      <xdr:row>79</xdr:row>
      <xdr:rowOff>147000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62687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131777</xdr:rowOff>
    </xdr:from>
    <xdr:ext cx="378565" cy="259045"/>
    <xdr:sp macro="" textlink="">
      <xdr:nvSpPr>
        <xdr:cNvPr id="663" name="災害復旧費該当値テキスト">
          <a:extLst>
            <a:ext uri="{FF2B5EF4-FFF2-40B4-BE49-F238E27FC236}">
              <a16:creationId xmlns:a16="http://schemas.microsoft.com/office/drawing/2014/main" xmlns="" id="{00000000-0008-0000-0700-000097020000}"/>
            </a:ext>
          </a:extLst>
        </xdr:cNvPr>
        <xdr:cNvSpPr txBox="1"/>
      </xdr:nvSpPr>
      <xdr:spPr>
        <a:xfrm>
          <a:off x="16370300" y="13504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42756</xdr:rowOff>
    </xdr:from>
    <xdr:to>
      <xdr:col>81</xdr:col>
      <xdr:colOff>101600</xdr:colOff>
      <xdr:row>79</xdr:row>
      <xdr:rowOff>144356</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5430500" y="13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135483</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5292017" y="1368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40731</xdr:rowOff>
    </xdr:from>
    <xdr:to>
      <xdr:col>76</xdr:col>
      <xdr:colOff>165100</xdr:colOff>
      <xdr:row>79</xdr:row>
      <xdr:rowOff>142331</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45415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133458</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4403017" y="136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41793</xdr:rowOff>
    </xdr:from>
    <xdr:to>
      <xdr:col>72</xdr:col>
      <xdr:colOff>38100</xdr:colOff>
      <xdr:row>79</xdr:row>
      <xdr:rowOff>143393</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3652500" y="135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134520</xdr:rowOff>
    </xdr:from>
    <xdr:ext cx="378565"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3514017" y="1367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46478</xdr:rowOff>
    </xdr:from>
    <xdr:to>
      <xdr:col>67</xdr:col>
      <xdr:colOff>101600</xdr:colOff>
      <xdr:row>79</xdr:row>
      <xdr:rowOff>148078</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2763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139205</xdr:rowOff>
    </xdr:from>
    <xdr:ext cx="313932"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657333" y="1368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xmlns=""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xmlns=""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xmlns=""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166325</xdr:rowOff>
    </xdr:from>
    <xdr:to>
      <xdr:col>85</xdr:col>
      <xdr:colOff>127000</xdr:colOff>
      <xdr:row>99</xdr:row>
      <xdr:rowOff>2367</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5481300" y="16968425"/>
          <a:ext cx="8382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xmlns=""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2367</xdr:rowOff>
    </xdr:from>
    <xdr:to>
      <xdr:col>81</xdr:col>
      <xdr:colOff>50800</xdr:colOff>
      <xdr:row>99</xdr:row>
      <xdr:rowOff>3271</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4592300" y="16975917"/>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3271</xdr:rowOff>
    </xdr:from>
    <xdr:to>
      <xdr:col>76</xdr:col>
      <xdr:colOff>114300</xdr:colOff>
      <xdr:row>99</xdr:row>
      <xdr:rowOff>7448</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3703300" y="16976821"/>
          <a:ext cx="8890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7272</xdr:rowOff>
    </xdr:from>
    <xdr:to>
      <xdr:col>71</xdr:col>
      <xdr:colOff>177800</xdr:colOff>
      <xdr:row>99</xdr:row>
      <xdr:rowOff>7448</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2814300" y="1698082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115525</xdr:rowOff>
    </xdr:from>
    <xdr:to>
      <xdr:col>85</xdr:col>
      <xdr:colOff>177800</xdr:colOff>
      <xdr:row>99</xdr:row>
      <xdr:rowOff>45675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6268700" y="169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30452</xdr:rowOff>
    </xdr:from>
    <xdr:ext cx="534377" cy="259045"/>
    <xdr:sp macro="" textlink="">
      <xdr:nvSpPr>
        <xdr:cNvPr id="722" name="公債費該当値テキスト">
          <a:extLst>
            <a:ext uri="{FF2B5EF4-FFF2-40B4-BE49-F238E27FC236}">
              <a16:creationId xmlns:a16="http://schemas.microsoft.com/office/drawing/2014/main" xmlns="" id="{00000000-0008-0000-0700-0000D2020000}"/>
            </a:ext>
          </a:extLst>
        </xdr:cNvPr>
        <xdr:cNvSpPr txBox="1"/>
      </xdr:nvSpPr>
      <xdr:spPr>
        <a:xfrm>
          <a:off x="16370300" y="168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123017</xdr:rowOff>
    </xdr:from>
    <xdr:to>
      <xdr:col>81</xdr:col>
      <xdr:colOff>101600</xdr:colOff>
      <xdr:row>99</xdr:row>
      <xdr:rowOff>53167</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5430500" y="169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44294</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5214111" y="170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123921</xdr:rowOff>
    </xdr:from>
    <xdr:to>
      <xdr:col>76</xdr:col>
      <xdr:colOff>165100</xdr:colOff>
      <xdr:row>99</xdr:row>
      <xdr:rowOff>54071</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4541500" y="169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45198</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4325111" y="170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128098</xdr:rowOff>
    </xdr:from>
    <xdr:to>
      <xdr:col>72</xdr:col>
      <xdr:colOff>38100</xdr:colOff>
      <xdr:row>99</xdr:row>
      <xdr:rowOff>58248</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3652500" y="169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49375</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436111" y="170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127922</xdr:rowOff>
    </xdr:from>
    <xdr:to>
      <xdr:col>67</xdr:col>
      <xdr:colOff>101600</xdr:colOff>
      <xdr:row>99</xdr:row>
      <xdr:rowOff>58072</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2763500" y="169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49199</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2547111" y="170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xmlns=""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xmlns=""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xmlns=""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xmlns=""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xmlns=""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xmlns=""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xmlns=""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xmlns=""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xmlns=""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xmlns=""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xmlns=""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xmlns=""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xmlns=""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xmlns=""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xmlns=""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見た場合のコストは民生費が最も高く、次いで総務費、教育費、衛生費の順となっている。類似団体平均と比べると、民生費や教育費が占める割合が高く、公債費や商工費、農林水産業費が占める割合が低くなった。民生費は類似団体平均を大きく上回っており、扶助費などの社会保障関連経費の増大に加え、独自の子育て支援関連施策などによるもの。教育費については、再編新設小学校整備事業の影響で昨年度比で大幅な増加となっており、老朽化した教育施設の更新等で今後も同水準で推移する可能性がある。金額で比較すると、公債費と消防費は類似団体内で最低となっているが、公債費は今後の庁舎建替えなどの大型建設事業の影響により増加するものと見込まれる。消防費については、単独で消防本部を保持しているにも関わらず費用がかかっていない結果となっているが、これは市域</a:t>
          </a:r>
          <a:r>
            <a:rPr kumimoji="1" lang="en-US" altLang="ja-JP" sz="1300">
              <a:latin typeface="ＭＳ Ｐゴシック" panose="020B0600070205080204" pitchFamily="50" charset="-128"/>
              <a:ea typeface="ＭＳ Ｐゴシック" panose="020B0600070205080204" pitchFamily="50" charset="-128"/>
            </a:rPr>
            <a:t>41.78</a:t>
          </a:r>
          <a:r>
            <a:rPr kumimoji="1" lang="ja-JP" altLang="en-US" sz="1300">
              <a:latin typeface="ＭＳ Ｐゴシック" panose="020B0600070205080204" pitchFamily="50" charset="-128"/>
              <a:ea typeface="ＭＳ Ｐゴシック" panose="020B0600070205080204" pitchFamily="50" charset="-128"/>
            </a:rPr>
            <a:t>㎢と非常にコンパクトであることが影響しているものと推察される。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歳入総額</a:t>
          </a:r>
          <a:r>
            <a:rPr kumimoji="1" lang="en-US" altLang="ja-JP" sz="1400">
              <a:latin typeface="ＭＳ ゴシック" pitchFamily="49" charset="-128"/>
              <a:ea typeface="ＭＳ ゴシック" pitchFamily="49" charset="-128"/>
            </a:rPr>
            <a:t>24,129,492</a:t>
          </a:r>
          <a:r>
            <a:rPr kumimoji="1" lang="ja-JP" altLang="en-US" sz="1400">
              <a:latin typeface="ＭＳ ゴシック" pitchFamily="49" charset="-128"/>
              <a:ea typeface="ＭＳ ゴシック" pitchFamily="49" charset="-128"/>
            </a:rPr>
            <a:t>千円、歳出総額</a:t>
          </a:r>
          <a:r>
            <a:rPr kumimoji="1" lang="en-US" altLang="ja-JP" sz="1400">
              <a:latin typeface="ＭＳ ゴシック" pitchFamily="49" charset="-128"/>
              <a:ea typeface="ＭＳ ゴシック" pitchFamily="49" charset="-128"/>
            </a:rPr>
            <a:t>22,639,104</a:t>
          </a:r>
          <a:r>
            <a:rPr kumimoji="1" lang="ja-JP" altLang="en-US" sz="1400">
              <a:latin typeface="ＭＳ ゴシック" pitchFamily="49" charset="-128"/>
              <a:ea typeface="ＭＳ ゴシック" pitchFamily="49" charset="-128"/>
            </a:rPr>
            <a:t>千円で形式収支は</a:t>
          </a:r>
          <a:r>
            <a:rPr kumimoji="1" lang="en-US" altLang="ja-JP" sz="1400">
              <a:latin typeface="ＭＳ ゴシック" pitchFamily="49" charset="-128"/>
              <a:ea typeface="ＭＳ ゴシック" pitchFamily="49" charset="-128"/>
            </a:rPr>
            <a:t>1,490,388</a:t>
          </a:r>
          <a:r>
            <a:rPr kumimoji="1" lang="ja-JP" altLang="en-US" sz="1400">
              <a:latin typeface="ＭＳ ゴシック" pitchFamily="49" charset="-128"/>
              <a:ea typeface="ＭＳ ゴシック" pitchFamily="49" charset="-128"/>
            </a:rPr>
            <a:t>千円の黒字となった。実質収支も</a:t>
          </a:r>
          <a:r>
            <a:rPr kumimoji="1" lang="en-US" altLang="ja-JP" sz="1400">
              <a:latin typeface="ＭＳ ゴシック" pitchFamily="49" charset="-128"/>
              <a:ea typeface="ＭＳ ゴシック" pitchFamily="49" charset="-128"/>
            </a:rPr>
            <a:t>1,322,441</a:t>
          </a:r>
          <a:r>
            <a:rPr kumimoji="1" lang="ja-JP" altLang="en-US" sz="1400">
              <a:latin typeface="ＭＳ ゴシック" pitchFamily="49" charset="-128"/>
              <a:ea typeface="ＭＳ ゴシック" pitchFamily="49" charset="-128"/>
            </a:rPr>
            <a:t>千円の黒字となったが、単年度収支、実質単年度収支は赤字となった。これは、前年度の実質収支が大きかったことと、庁舎建設基金に約</a:t>
          </a:r>
          <a:r>
            <a:rPr kumimoji="1" lang="en-US" altLang="ja-JP" sz="1400">
              <a:latin typeface="ＭＳ ゴシック" pitchFamily="49" charset="-128"/>
              <a:ea typeface="ＭＳ ゴシック" pitchFamily="49" charset="-128"/>
            </a:rPr>
            <a:t>1,000,000</a:t>
          </a:r>
          <a:r>
            <a:rPr kumimoji="1" lang="ja-JP" altLang="en-US" sz="1400">
              <a:latin typeface="ＭＳ ゴシック" pitchFamily="49" charset="-128"/>
              <a:ea typeface="ＭＳ ゴシック" pitchFamily="49" charset="-128"/>
            </a:rPr>
            <a:t>千円の積立を行ったことが主な要因となっている。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住宅新築資金等貸付特別会計では、貸付金の滞納が多く赤字となっている。例年少額ずつ回収しているが、徴収強化など赤字解消に向けた取組が必要である。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の大きな割合を占めるのが水道事業会計であるが、水道供給施設や老朽管更新のため、継続的な資本投資が見込まれており、経営戦略に沿った計画的な企業運営が求められる。一方、下水道事業については、一般会計からの多額の繰入により黒字化しており、健全な運営状態にあるとは言い難い状況にある。下水道整備区域内における接続率が低く、十分な料金収入が得られていないこともあり、事業計画の見直しも含めた検討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24129492</v>
      </c>
      <c r="BO4" s="371"/>
      <c r="BP4" s="371"/>
      <c r="BQ4" s="371"/>
      <c r="BR4" s="371"/>
      <c r="BS4" s="371"/>
      <c r="BT4" s="371"/>
      <c r="BU4" s="372"/>
      <c r="BV4" s="370">
        <v>24095256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11.8</v>
      </c>
      <c r="CU4" s="377"/>
      <c r="CV4" s="377"/>
      <c r="CW4" s="377"/>
      <c r="CX4" s="377"/>
      <c r="CY4" s="377"/>
      <c r="CZ4" s="377"/>
      <c r="DA4" s="378"/>
      <c r="DB4" s="376">
        <v>15.5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22639104</v>
      </c>
      <c r="BO5" s="408"/>
      <c r="BP5" s="408"/>
      <c r="BQ5" s="408"/>
      <c r="BR5" s="408"/>
      <c r="BS5" s="408"/>
      <c r="BT5" s="408"/>
      <c r="BU5" s="409"/>
      <c r="BV5" s="407">
        <v>22050362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88.7</v>
      </c>
      <c r="CU5" s="405"/>
      <c r="CV5" s="405"/>
      <c r="CW5" s="405"/>
      <c r="CX5" s="405"/>
      <c r="CY5" s="405"/>
      <c r="CZ5" s="405"/>
      <c r="DA5" s="406"/>
      <c r="DB5" s="404">
        <v>87.6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1490388</v>
      </c>
      <c r="BO6" s="408"/>
      <c r="BP6" s="408"/>
      <c r="BQ6" s="408"/>
      <c r="BR6" s="408"/>
      <c r="BS6" s="408"/>
      <c r="BT6" s="408"/>
      <c r="BU6" s="409"/>
      <c r="BV6" s="407">
        <v>2044894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90.5</v>
      </c>
      <c r="CU6" s="445"/>
      <c r="CV6" s="445"/>
      <c r="CW6" s="445"/>
      <c r="CX6" s="445"/>
      <c r="CY6" s="445"/>
      <c r="CZ6" s="445"/>
      <c r="DA6" s="446"/>
      <c r="DB6" s="444">
        <v>92.3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167947</v>
      </c>
      <c r="BO7" s="408"/>
      <c r="BP7" s="408"/>
      <c r="BQ7" s="408"/>
      <c r="BR7" s="408"/>
      <c r="BS7" s="408"/>
      <c r="BT7" s="408"/>
      <c r="BU7" s="409"/>
      <c r="BV7" s="407">
        <v>281490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11239746</v>
      </c>
      <c r="CU7" s="408"/>
      <c r="CV7" s="408"/>
      <c r="CW7" s="408"/>
      <c r="CX7" s="408"/>
      <c r="CY7" s="408"/>
      <c r="CZ7" s="408"/>
      <c r="DA7" s="409"/>
      <c r="DB7" s="407">
        <v>11354223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1322441</v>
      </c>
      <c r="BO8" s="408"/>
      <c r="BP8" s="408"/>
      <c r="BQ8" s="408"/>
      <c r="BR8" s="408"/>
      <c r="BS8" s="408"/>
      <c r="BT8" s="408"/>
      <c r="BU8" s="409"/>
      <c r="BV8" s="407">
        <v>1763404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0.66</v>
      </c>
      <c r="CU8" s="448"/>
      <c r="CV8" s="448"/>
      <c r="CW8" s="448"/>
      <c r="CX8" s="448"/>
      <c r="CY8" s="448"/>
      <c r="CZ8" s="448"/>
      <c r="DA8" s="449"/>
      <c r="DB8" s="447">
        <v>0.67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48827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-440963</v>
      </c>
      <c r="BO9" s="408"/>
      <c r="BP9" s="408"/>
      <c r="BQ9" s="408"/>
      <c r="BR9" s="408"/>
      <c r="BS9" s="408"/>
      <c r="BT9" s="408"/>
      <c r="BU9" s="409"/>
      <c r="BV9" s="407">
        <v>891184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8.8000000000000007</v>
      </c>
      <c r="CU9" s="405"/>
      <c r="CV9" s="405"/>
      <c r="CW9" s="405"/>
      <c r="CX9" s="405"/>
      <c r="CY9" s="405"/>
      <c r="CZ9" s="405"/>
      <c r="DA9" s="406"/>
      <c r="DB9" s="404">
        <v>8.6999999999999993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48339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207987</v>
      </c>
      <c r="BO10" s="408"/>
      <c r="BP10" s="408"/>
      <c r="BQ10" s="408"/>
      <c r="BR10" s="408"/>
      <c r="BS10" s="408"/>
      <c r="BT10" s="408"/>
      <c r="BU10" s="409"/>
      <c r="BV10" s="407">
        <v>3778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49403</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48821</v>
      </c>
      <c r="S13" s="492"/>
      <c r="T13" s="492"/>
      <c r="U13" s="492"/>
      <c r="V13" s="493"/>
      <c r="W13" s="423" t="s">
        <v>140</v>
      </c>
      <c r="X13" s="424"/>
      <c r="Y13" s="424"/>
      <c r="Z13" s="424"/>
      <c r="AA13" s="424"/>
      <c r="AB13" s="414"/>
      <c r="AC13" s="458">
        <v>1423</v>
      </c>
      <c r="AD13" s="459"/>
      <c r="AE13" s="459"/>
      <c r="AF13" s="459"/>
      <c r="AG13" s="501"/>
      <c r="AH13" s="458">
        <v>1678</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-232976</v>
      </c>
      <c r="BO13" s="408"/>
      <c r="BP13" s="408"/>
      <c r="BQ13" s="408"/>
      <c r="BR13" s="408"/>
      <c r="BS13" s="408"/>
      <c r="BT13" s="408"/>
      <c r="BU13" s="409"/>
      <c r="BV13" s="407">
        <v>894962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8.5</v>
      </c>
      <c r="CU13" s="405"/>
      <c r="CV13" s="405"/>
      <c r="CW13" s="405"/>
      <c r="CX13" s="405"/>
      <c r="CY13" s="405"/>
      <c r="CZ13" s="405"/>
      <c r="DA13" s="406"/>
      <c r="DB13" s="404">
        <v>8.4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49283</v>
      </c>
      <c r="S14" s="492"/>
      <c r="T14" s="492"/>
      <c r="U14" s="492"/>
      <c r="V14" s="493"/>
      <c r="W14" s="397"/>
      <c r="X14" s="398"/>
      <c r="Y14" s="398"/>
      <c r="Z14" s="398"/>
      <c r="AA14" s="398"/>
      <c r="AB14" s="387"/>
      <c r="AC14" s="494">
        <v>6.2</v>
      </c>
      <c r="AD14" s="495"/>
      <c r="AE14" s="495"/>
      <c r="AF14" s="495"/>
      <c r="AG14" s="496"/>
      <c r="AH14" s="494">
        <v>7.6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0.3</v>
      </c>
      <c r="CU14" s="506"/>
      <c r="CV14" s="506"/>
      <c r="CW14" s="506"/>
      <c r="CX14" s="506"/>
      <c r="CY14" s="506"/>
      <c r="CZ14" s="506"/>
      <c r="DA14" s="507"/>
      <c r="DB14" s="505">
        <v>21.7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48791</v>
      </c>
      <c r="S15" s="492"/>
      <c r="T15" s="492"/>
      <c r="U15" s="492"/>
      <c r="V15" s="493"/>
      <c r="W15" s="423" t="s">
        <v>147</v>
      </c>
      <c r="X15" s="424"/>
      <c r="Y15" s="424"/>
      <c r="Z15" s="424"/>
      <c r="AA15" s="424"/>
      <c r="AB15" s="414"/>
      <c r="AC15" s="458">
        <v>5771</v>
      </c>
      <c r="AD15" s="459"/>
      <c r="AE15" s="459"/>
      <c r="AF15" s="459"/>
      <c r="AG15" s="501"/>
      <c r="AH15" s="458">
        <v>5720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6188250</v>
      </c>
      <c r="BO15" s="371"/>
      <c r="BP15" s="371"/>
      <c r="BQ15" s="371"/>
      <c r="BR15" s="371"/>
      <c r="BS15" s="371"/>
      <c r="BT15" s="371"/>
      <c r="BU15" s="372"/>
      <c r="BV15" s="370">
        <v>5755955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25.2</v>
      </c>
      <c r="AD16" s="495"/>
      <c r="AE16" s="495"/>
      <c r="AF16" s="495"/>
      <c r="AG16" s="496"/>
      <c r="AH16" s="494">
        <v>25.8</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9358686</v>
      </c>
      <c r="BO16" s="408"/>
      <c r="BP16" s="408"/>
      <c r="BQ16" s="408"/>
      <c r="BR16" s="408"/>
      <c r="BS16" s="408"/>
      <c r="BT16" s="408"/>
      <c r="BU16" s="409"/>
      <c r="BV16" s="407">
        <v>9009921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15712</v>
      </c>
      <c r="AD17" s="459"/>
      <c r="AE17" s="459"/>
      <c r="AF17" s="459"/>
      <c r="AG17" s="501"/>
      <c r="AH17" s="458">
        <v>14748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7834606</v>
      </c>
      <c r="BO17" s="408"/>
      <c r="BP17" s="408"/>
      <c r="BQ17" s="408"/>
      <c r="BR17" s="408"/>
      <c r="BS17" s="408"/>
      <c r="BT17" s="408"/>
      <c r="BU17" s="409"/>
      <c r="BV17" s="407">
        <v>7275094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41.78</v>
      </c>
      <c r="M18" s="531"/>
      <c r="N18" s="531"/>
      <c r="O18" s="531"/>
      <c r="P18" s="531"/>
      <c r="Q18" s="531"/>
      <c r="R18" s="532"/>
      <c r="S18" s="532"/>
      <c r="T18" s="532"/>
      <c r="U18" s="532"/>
      <c r="V18" s="533"/>
      <c r="W18" s="425"/>
      <c r="X18" s="426"/>
      <c r="Y18" s="426"/>
      <c r="Z18" s="426"/>
      <c r="AA18" s="426"/>
      <c r="AB18" s="417"/>
      <c r="AC18" s="534">
        <v>68.599999999999994</v>
      </c>
      <c r="AD18" s="535"/>
      <c r="AE18" s="535"/>
      <c r="AF18" s="535"/>
      <c r="AG18" s="536"/>
      <c r="AH18" s="534">
        <v>66.599999999999994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10447981</v>
      </c>
      <c r="BO18" s="408"/>
      <c r="BP18" s="408"/>
      <c r="BQ18" s="408"/>
      <c r="BR18" s="408"/>
      <c r="BS18" s="408"/>
      <c r="BT18" s="408"/>
      <c r="BU18" s="409"/>
      <c r="BV18" s="407">
        <v>10373040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1169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15592234</v>
      </c>
      <c r="BO19" s="408"/>
      <c r="BP19" s="408"/>
      <c r="BQ19" s="408"/>
      <c r="BR19" s="408"/>
      <c r="BS19" s="408"/>
      <c r="BT19" s="408"/>
      <c r="BU19" s="409"/>
      <c r="BV19" s="407">
        <v>14731442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18752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15419179</v>
      </c>
      <c r="BO22" s="371"/>
      <c r="BP22" s="371"/>
      <c r="BQ22" s="371"/>
      <c r="BR22" s="371"/>
      <c r="BS22" s="371"/>
      <c r="BT22" s="371"/>
      <c r="BU22" s="372"/>
      <c r="BV22" s="370">
        <v>15756839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13989733</v>
      </c>
      <c r="BO23" s="408"/>
      <c r="BP23" s="408"/>
      <c r="BQ23" s="408"/>
      <c r="BR23" s="408"/>
      <c r="BS23" s="408"/>
      <c r="BT23" s="408"/>
      <c r="BU23" s="409"/>
      <c r="BV23" s="407">
        <v>14303593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8800</v>
      </c>
      <c r="R24" s="459"/>
      <c r="S24" s="459"/>
      <c r="T24" s="459"/>
      <c r="U24" s="459"/>
      <c r="V24" s="501"/>
      <c r="W24" s="553"/>
      <c r="X24" s="554"/>
      <c r="Y24" s="555"/>
      <c r="Z24" s="457" t="s">
        <v>172</v>
      </c>
      <c r="AA24" s="437"/>
      <c r="AB24" s="437"/>
      <c r="AC24" s="437"/>
      <c r="AD24" s="437"/>
      <c r="AE24" s="437"/>
      <c r="AF24" s="437"/>
      <c r="AG24" s="438"/>
      <c r="AH24" s="458">
        <v>307</v>
      </c>
      <c r="AI24" s="459"/>
      <c r="AJ24" s="459"/>
      <c r="AK24" s="459"/>
      <c r="AL24" s="501"/>
      <c r="AM24" s="458">
        <v>991610</v>
      </c>
      <c r="AN24" s="459"/>
      <c r="AO24" s="459"/>
      <c r="AP24" s="459"/>
      <c r="AQ24" s="459"/>
      <c r="AR24" s="501"/>
      <c r="AS24" s="458">
        <v>3230</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7901255</v>
      </c>
      <c r="BO24" s="408"/>
      <c r="BP24" s="408"/>
      <c r="BQ24" s="408"/>
      <c r="BR24" s="408"/>
      <c r="BS24" s="408"/>
      <c r="BT24" s="408"/>
      <c r="BU24" s="409"/>
      <c r="BV24" s="407">
        <v>7832410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7100</v>
      </c>
      <c r="R25" s="459"/>
      <c r="S25" s="459"/>
      <c r="T25" s="459"/>
      <c r="U25" s="459"/>
      <c r="V25" s="501"/>
      <c r="W25" s="553"/>
      <c r="X25" s="554"/>
      <c r="Y25" s="555"/>
      <c r="Z25" s="457" t="s">
        <v>175</v>
      </c>
      <c r="AA25" s="437"/>
      <c r="AB25" s="437"/>
      <c r="AC25" s="437"/>
      <c r="AD25" s="437"/>
      <c r="AE25" s="437"/>
      <c r="AF25" s="437"/>
      <c r="AG25" s="438"/>
      <c r="AH25" s="458">
        <v>49</v>
      </c>
      <c r="AI25" s="459"/>
      <c r="AJ25" s="459"/>
      <c r="AK25" s="459"/>
      <c r="AL25" s="501"/>
      <c r="AM25" s="458">
        <v>151214</v>
      </c>
      <c r="AN25" s="459"/>
      <c r="AO25" s="459"/>
      <c r="AP25" s="459"/>
      <c r="AQ25" s="459"/>
      <c r="AR25" s="501"/>
      <c r="AS25" s="458">
        <v>3086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1812549</v>
      </c>
      <c r="BO25" s="371"/>
      <c r="BP25" s="371"/>
      <c r="BQ25" s="371"/>
      <c r="BR25" s="371"/>
      <c r="BS25" s="371"/>
      <c r="BT25" s="371"/>
      <c r="BU25" s="372"/>
      <c r="BV25" s="370">
        <v>2268130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6300</v>
      </c>
      <c r="R26" s="459"/>
      <c r="S26" s="459"/>
      <c r="T26" s="459"/>
      <c r="U26" s="459"/>
      <c r="V26" s="501"/>
      <c r="W26" s="553"/>
      <c r="X26" s="554"/>
      <c r="Y26" s="555"/>
      <c r="Z26" s="457" t="s">
        <v>178</v>
      </c>
      <c r="AA26" s="559"/>
      <c r="AB26" s="559"/>
      <c r="AC26" s="559"/>
      <c r="AD26" s="559"/>
      <c r="AE26" s="559"/>
      <c r="AF26" s="559"/>
      <c r="AG26" s="560"/>
      <c r="AH26" s="458">
        <v>19</v>
      </c>
      <c r="AI26" s="459"/>
      <c r="AJ26" s="459"/>
      <c r="AK26" s="459"/>
      <c r="AL26" s="501"/>
      <c r="AM26" s="458">
        <v>64999</v>
      </c>
      <c r="AN26" s="459"/>
      <c r="AO26" s="459"/>
      <c r="AP26" s="459"/>
      <c r="AQ26" s="459"/>
      <c r="AR26" s="501"/>
      <c r="AS26" s="458">
        <v>3421</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4520</v>
      </c>
      <c r="R27" s="459"/>
      <c r="S27" s="459"/>
      <c r="T27" s="459"/>
      <c r="U27" s="459"/>
      <c r="V27" s="501"/>
      <c r="W27" s="553"/>
      <c r="X27" s="554"/>
      <c r="Y27" s="555"/>
      <c r="Z27" s="457" t="s">
        <v>182</v>
      </c>
      <c r="AA27" s="437"/>
      <c r="AB27" s="437"/>
      <c r="AC27" s="437"/>
      <c r="AD27" s="437"/>
      <c r="AE27" s="437"/>
      <c r="AF27" s="437"/>
      <c r="AG27" s="438"/>
      <c r="AH27" s="458">
        <v>6</v>
      </c>
      <c r="AI27" s="459"/>
      <c r="AJ27" s="459"/>
      <c r="AK27" s="459"/>
      <c r="AL27" s="501"/>
      <c r="AM27" s="458">
        <v>18848</v>
      </c>
      <c r="AN27" s="459"/>
      <c r="AO27" s="459"/>
      <c r="AP27" s="459"/>
      <c r="AQ27" s="459"/>
      <c r="AR27" s="501"/>
      <c r="AS27" s="458">
        <v>3141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4040</v>
      </c>
      <c r="R28" s="459"/>
      <c r="S28" s="459"/>
      <c r="T28" s="459"/>
      <c r="U28" s="459"/>
      <c r="V28" s="501"/>
      <c r="W28" s="553"/>
      <c r="X28" s="554"/>
      <c r="Y28" s="555"/>
      <c r="Z28" s="457" t="s">
        <v>185</v>
      </c>
      <c r="AA28" s="437"/>
      <c r="AB28" s="437"/>
      <c r="AC28" s="437"/>
      <c r="AD28" s="437"/>
      <c r="AE28" s="437"/>
      <c r="AF28" s="437"/>
      <c r="AG28" s="438"/>
      <c r="AH28" s="458" t="s">
        <v>180</v>
      </c>
      <c r="AI28" s="459"/>
      <c r="AJ28" s="459"/>
      <c r="AK28" s="459"/>
      <c r="AL28" s="501"/>
      <c r="AM28" s="458" t="s">
        <v>180</v>
      </c>
      <c r="AN28" s="459"/>
      <c r="AO28" s="459"/>
      <c r="AP28" s="459"/>
      <c r="AQ28" s="459"/>
      <c r="AR28" s="501"/>
      <c r="AS28" s="458" t="s">
        <v>130</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2501620</v>
      </c>
      <c r="BO28" s="371"/>
      <c r="BP28" s="371"/>
      <c r="BQ28" s="371"/>
      <c r="BR28" s="371"/>
      <c r="BS28" s="371"/>
      <c r="BT28" s="371"/>
      <c r="BU28" s="372"/>
      <c r="BV28" s="370">
        <v>2293585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15</v>
      </c>
      <c r="M29" s="459"/>
      <c r="N29" s="459"/>
      <c r="O29" s="459"/>
      <c r="P29" s="501"/>
      <c r="Q29" s="458">
        <v>3850</v>
      </c>
      <c r="R29" s="459"/>
      <c r="S29" s="459"/>
      <c r="T29" s="459"/>
      <c r="U29" s="459"/>
      <c r="V29" s="501"/>
      <c r="W29" s="556"/>
      <c r="X29" s="557"/>
      <c r="Y29" s="558"/>
      <c r="Z29" s="457" t="s">
        <v>188</v>
      </c>
      <c r="AA29" s="437"/>
      <c r="AB29" s="437"/>
      <c r="AC29" s="437"/>
      <c r="AD29" s="437"/>
      <c r="AE29" s="437"/>
      <c r="AF29" s="437"/>
      <c r="AG29" s="438"/>
      <c r="AH29" s="458">
        <v>313</v>
      </c>
      <c r="AI29" s="459"/>
      <c r="AJ29" s="459"/>
      <c r="AK29" s="459"/>
      <c r="AL29" s="501"/>
      <c r="AM29" s="458">
        <v>1010458</v>
      </c>
      <c r="AN29" s="459"/>
      <c r="AO29" s="459"/>
      <c r="AP29" s="459"/>
      <c r="AQ29" s="459"/>
      <c r="AR29" s="501"/>
      <c r="AS29" s="458">
        <v>3228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489690</v>
      </c>
      <c r="BO29" s="408"/>
      <c r="BP29" s="408"/>
      <c r="BQ29" s="408"/>
      <c r="BR29" s="408"/>
      <c r="BS29" s="408"/>
      <c r="BT29" s="408"/>
      <c r="BU29" s="409"/>
      <c r="BV29" s="407">
        <v>487415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5177026</v>
      </c>
      <c r="BO30" s="527"/>
      <c r="BP30" s="527"/>
      <c r="BQ30" s="527"/>
      <c r="BR30" s="527"/>
      <c r="BS30" s="527"/>
      <c r="BT30" s="527"/>
      <c r="BU30" s="528"/>
      <c r="BV30" s="526">
        <v>4054313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199</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花宗用水組合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筑後市文化振興公社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山の井用水組合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筑後市土地開発公社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地方独立行政法人筑後市立病院貸付特別会計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介護保険特別会計（地域包括支援センター事業勘定）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福岡県市町村消防団員等公務災害補償組合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地方独立行政法人筑後市立病院</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八女西部広域事務組合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福岡県南広域水道企業団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福岡県自治振興組合（一般会計）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福岡県自治振興組合（公文書館事業特別会計）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福岡県後期高齢者医療広域連合（一般会計）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福岡県後期高齢者医療広域連合（後期高齢者医療特別会計）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0j+X/vAoWvsVrMmNbWqSd9TjRvoyfjAbNm493drh8FcwNwr6ELWeGCSAQ1YYsEUUBfx3Ok6F/fzI/fbZpgKDQ==" saltValue="TrI/vb9/t/Y7qsy9hXG8E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t="s">
        <v>562</v>
      </c>
      <c r="G34" s="33" t="s">
        <v>563</v>
      </c>
      <c r="H34" s="33" t="s">
        <v>564</v>
      </c>
      <c r="I34" s="33" t="s">
        <v>565</v>
      </c>
      <c r="J34" s="34" t="s">
        <v>566</v>
      </c>
      <c r="K34" s="22"/>
      <c r="L34" s="22"/>
      <c r="M34" s="22"/>
      <c r="N34" s="22"/>
      <c r="O34" s="22"/>
      <c r="P34" s="22"/>
    </row>
    <row r="35" spans="1:16" ht="39" customHeight="1" x14ac:dyDescent="0.15">
      <c r="A35" s="22"/>
      <c r="B35" s="35"/>
      <c r="C35" s="1145" t="s">
        <v>567</v>
      </c>
      <c r="D35" s="1146"/>
      <c r="E35" s="1147"/>
      <c r="F35" s="36">
        <v>21.69</v>
      </c>
      <c r="G35" s="37">
        <v>18.53</v>
      </c>
      <c r="H35" s="37">
        <v>18.03</v>
      </c>
      <c r="I35" s="37">
        <v>18</v>
      </c>
      <c r="J35" s="38">
        <v>17.59</v>
      </c>
      <c r="K35" s="22"/>
      <c r="L35" s="22"/>
      <c r="M35" s="22"/>
      <c r="N35" s="22"/>
      <c r="O35" s="22"/>
      <c r="P35" s="22"/>
    </row>
    <row r="36" spans="1:16" ht="39" customHeight="1" x14ac:dyDescent="0.15">
      <c r="A36" s="22"/>
      <c r="B36" s="35"/>
      <c r="C36" s="1145" t="s">
        <v>568</v>
      </c>
      <c r="D36" s="1146"/>
      <c r="E36" s="1147"/>
      <c r="F36" s="36">
        <v>6.03</v>
      </c>
      <c r="G36" s="37">
        <v>7.67</v>
      </c>
      <c r="H36" s="37">
        <v>8.56</v>
      </c>
      <c r="I36" s="37">
        <v>15.9</v>
      </c>
      <c r="J36" s="38">
        <v>12.12</v>
      </c>
      <c r="K36" s="22"/>
      <c r="L36" s="22"/>
      <c r="M36" s="22"/>
      <c r="N36" s="22"/>
      <c r="O36" s="22"/>
      <c r="P36" s="22"/>
    </row>
    <row r="37" spans="1:16" ht="39" customHeight="1" x14ac:dyDescent="0.15">
      <c r="A37" s="22"/>
      <c r="B37" s="35"/>
      <c r="C37" s="1145" t="s">
        <v>569</v>
      </c>
      <c r="D37" s="1146"/>
      <c r="E37" s="1147"/>
      <c r="F37" s="36">
        <v>0.72</v>
      </c>
      <c r="G37" s="37">
        <v>0.1</v>
      </c>
      <c r="H37" s="37">
        <v>1.41</v>
      </c>
      <c r="I37" s="37">
        <v>1.53</v>
      </c>
      <c r="J37" s="38">
        <v>1.28</v>
      </c>
      <c r="K37" s="22"/>
      <c r="L37" s="22"/>
      <c r="M37" s="22"/>
      <c r="N37" s="22"/>
      <c r="O37" s="22"/>
      <c r="P37" s="22"/>
    </row>
    <row r="38" spans="1:16" ht="39" customHeight="1" x14ac:dyDescent="0.15">
      <c r="A38" s="22"/>
      <c r="B38" s="35"/>
      <c r="C38" s="1145" t="s">
        <v>570</v>
      </c>
      <c r="D38" s="1146"/>
      <c r="E38" s="1147"/>
      <c r="F38" s="36">
        <v>1.83</v>
      </c>
      <c r="G38" s="37">
        <v>2.16</v>
      </c>
      <c r="H38" s="37">
        <v>2.0499999999999998</v>
      </c>
      <c r="I38" s="37">
        <v>1.69</v>
      </c>
      <c r="J38" s="38">
        <v>1.17</v>
      </c>
      <c r="K38" s="22"/>
      <c r="L38" s="22"/>
      <c r="M38" s="22"/>
      <c r="N38" s="22"/>
      <c r="O38" s="22"/>
      <c r="P38" s="22"/>
    </row>
    <row r="39" spans="1:16" ht="39" customHeight="1" x14ac:dyDescent="0.15">
      <c r="A39" s="22"/>
      <c r="B39" s="35"/>
      <c r="C39" s="1145" t="s">
        <v>571</v>
      </c>
      <c r="D39" s="1146"/>
      <c r="E39" s="1147"/>
      <c r="F39" s="36" t="s">
        <v>527</v>
      </c>
      <c r="G39" s="37">
        <v>0.53</v>
      </c>
      <c r="H39" s="37">
        <v>0.8</v>
      </c>
      <c r="I39" s="37">
        <v>0.73</v>
      </c>
      <c r="J39" s="38">
        <v>0.85</v>
      </c>
      <c r="K39" s="22"/>
      <c r="L39" s="22"/>
      <c r="M39" s="22"/>
      <c r="N39" s="22"/>
      <c r="O39" s="22"/>
      <c r="P39" s="22"/>
    </row>
    <row r="40" spans="1:16" ht="39" customHeight="1" x14ac:dyDescent="0.15">
      <c r="A40" s="22"/>
      <c r="B40" s="35"/>
      <c r="C40" s="1145" t="s">
        <v>572</v>
      </c>
      <c r="D40" s="1146"/>
      <c r="E40" s="1147"/>
      <c r="F40" s="36">
        <v>0.09</v>
      </c>
      <c r="G40" s="37">
        <v>0.02</v>
      </c>
      <c r="H40" s="37">
        <v>0.02</v>
      </c>
      <c r="I40" s="37">
        <v>0.02</v>
      </c>
      <c r="J40" s="38">
        <v>0.06</v>
      </c>
      <c r="K40" s="22"/>
      <c r="L40" s="22"/>
      <c r="M40" s="22"/>
      <c r="N40" s="22"/>
      <c r="O40" s="22"/>
      <c r="P40" s="22"/>
    </row>
    <row r="41" spans="1:16" ht="39" customHeight="1" x14ac:dyDescent="0.15">
      <c r="A41" s="22"/>
      <c r="B41" s="35"/>
      <c r="C41" s="1145" t="s">
        <v>573</v>
      </c>
      <c r="D41" s="1146"/>
      <c r="E41" s="1147"/>
      <c r="F41" s="36">
        <v>0.02</v>
      </c>
      <c r="G41" s="37">
        <v>0.02</v>
      </c>
      <c r="H41" s="37">
        <v>0.03</v>
      </c>
      <c r="I41" s="37">
        <v>0.02</v>
      </c>
      <c r="J41" s="38">
        <v>0.03</v>
      </c>
      <c r="K41" s="22"/>
      <c r="L41" s="22"/>
      <c r="M41" s="22"/>
      <c r="N41" s="22"/>
      <c r="O41" s="22"/>
      <c r="P41" s="22"/>
    </row>
    <row r="42" spans="1:16" ht="39" customHeight="1" x14ac:dyDescent="0.15">
      <c r="A42" s="22"/>
      <c r="B42" s="39"/>
      <c r="C42" s="1145" t="s">
        <v>574</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575</v>
      </c>
      <c r="D43" s="1149"/>
      <c r="E43" s="1150"/>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Tqb458aq7wnFRszJ7jYrsNhhc24pIWeDfSM66WCeVRUg0B2KMaKuZ7BmPiu1Sh/wI4bQDzAXwRiAy4fdBdFlg==" saltValue="sda77+fplaGEcamFeK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1680</v>
      </c>
      <c r="L45" s="60">
        <v>1683</v>
      </c>
      <c r="M45" s="60">
        <v>1747</v>
      </c>
      <c r="N45" s="60">
        <v>1753</v>
      </c>
      <c r="O45" s="61">
        <v>1870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15">
      <c r="A48" s="48"/>
      <c r="B48" s="1155"/>
      <c r="C48" s="1156"/>
      <c r="D48" s="62"/>
      <c r="E48" s="1161" t="s">
        <v>15</v>
      </c>
      <c r="F48" s="1161"/>
      <c r="G48" s="1161"/>
      <c r="H48" s="1161"/>
      <c r="I48" s="1161"/>
      <c r="J48" s="1162"/>
      <c r="K48" s="63">
        <v>387</v>
      </c>
      <c r="L48" s="64">
        <v>401</v>
      </c>
      <c r="M48" s="64">
        <v>411</v>
      </c>
      <c r="N48" s="64">
        <v>398</v>
      </c>
      <c r="O48" s="65">
        <v>400</v>
      </c>
      <c r="P48" s="48"/>
      <c r="Q48" s="48"/>
      <c r="R48" s="48"/>
      <c r="S48" s="48"/>
      <c r="T48" s="48"/>
      <c r="U48" s="48"/>
    </row>
    <row r="49" spans="1:21" ht="30.75" customHeight="1" x14ac:dyDescent="0.15">
      <c r="A49" s="48"/>
      <c r="B49" s="1155"/>
      <c r="C49" s="1156"/>
      <c r="D49" s="62"/>
      <c r="E49" s="1161" t="s">
        <v>16</v>
      </c>
      <c r="F49" s="1161"/>
      <c r="G49" s="1161"/>
      <c r="H49" s="1161"/>
      <c r="I49" s="1161"/>
      <c r="J49" s="1162"/>
      <c r="K49" s="63">
        <v>83</v>
      </c>
      <c r="L49" s="64">
        <v>83</v>
      </c>
      <c r="M49" s="64">
        <v>83</v>
      </c>
      <c r="N49" s="64">
        <v>83</v>
      </c>
      <c r="O49" s="65">
        <v>83</v>
      </c>
      <c r="P49" s="48"/>
      <c r="Q49" s="48"/>
      <c r="R49" s="48"/>
      <c r="S49" s="48"/>
      <c r="T49" s="48"/>
      <c r="U49" s="48"/>
    </row>
    <row r="50" spans="1:21" ht="30.75" customHeight="1" x14ac:dyDescent="0.15">
      <c r="A50" s="48"/>
      <c r="B50" s="1155"/>
      <c r="C50" s="1156"/>
      <c r="D50" s="62"/>
      <c r="E50" s="1161" t="s">
        <v>17</v>
      </c>
      <c r="F50" s="1161"/>
      <c r="G50" s="1161"/>
      <c r="H50" s="1161"/>
      <c r="I50" s="1161"/>
      <c r="J50" s="1162"/>
      <c r="K50" s="63">
        <v>62</v>
      </c>
      <c r="L50" s="64">
        <v>62</v>
      </c>
      <c r="M50" s="64">
        <v>62</v>
      </c>
      <c r="N50" s="64">
        <v>65</v>
      </c>
      <c r="O50" s="65">
        <v>56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1529</v>
      </c>
      <c r="L52" s="64">
        <v>1484</v>
      </c>
      <c r="M52" s="64">
        <v>1464</v>
      </c>
      <c r="N52" s="64">
        <v>1448</v>
      </c>
      <c r="O52" s="65">
        <v>1569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683</v>
      </c>
      <c r="L53" s="69">
        <v>745</v>
      </c>
      <c r="M53" s="69">
        <v>839</v>
      </c>
      <c r="N53" s="69">
        <v>851</v>
      </c>
      <c r="O53" s="70">
        <v>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607</v>
      </c>
      <c r="L58" s="84" t="s">
        <v>607</v>
      </c>
      <c r="M58" s="84" t="s">
        <v>607</v>
      </c>
      <c r="N58" s="84" t="s">
        <v>607</v>
      </c>
      <c r="O58" s="85" t="s">
        <v>607</v>
      </c>
    </row>
    <row r="59" spans="1:21" ht="31.5" customHeight="1" x14ac:dyDescent="0.15">
      <c r="B59" s="1171"/>
      <c r="C59" s="1172"/>
      <c r="D59" s="1178" t="s">
        <v>28</v>
      </c>
      <c r="E59" s="1179"/>
      <c r="F59" s="1179"/>
      <c r="G59" s="1179"/>
      <c r="H59" s="1179"/>
      <c r="I59" s="1179"/>
      <c r="J59" s="1180"/>
      <c r="K59" s="86" t="s">
        <v>607</v>
      </c>
      <c r="L59" s="87" t="s">
        <v>607</v>
      </c>
      <c r="M59" s="87" t="s">
        <v>607</v>
      </c>
      <c r="N59" s="87" t="s">
        <v>607</v>
      </c>
      <c r="O59" s="88" t="s">
        <v>607</v>
      </c>
    </row>
    <row r="60" spans="1:21" ht="31.5" customHeight="1" thickBot="1" x14ac:dyDescent="0.2">
      <c r="B60" s="1173"/>
      <c r="C60" s="1174"/>
      <c r="D60" s="1181" t="s">
        <v>29</v>
      </c>
      <c r="E60" s="1182"/>
      <c r="F60" s="1182"/>
      <c r="G60" s="1182"/>
      <c r="H60" s="1182"/>
      <c r="I60" s="1182"/>
      <c r="J60" s="1183"/>
      <c r="K60" s="89" t="s">
        <v>607</v>
      </c>
      <c r="L60" s="90" t="s">
        <v>607</v>
      </c>
      <c r="M60" s="90" t="s">
        <v>607</v>
      </c>
      <c r="N60" s="90" t="s">
        <v>607</v>
      </c>
      <c r="O60" s="91" t="s">
        <v>607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TC57cbfJoNQaQUHb1nZ5ikO2z7P82WcnCC9uAa37bkBQv4VOWJlecm+eLXg/ODBGj+GnR4Vsgv+rgsnKiD3hA==" saltValue="PW9NQ8wwG4itK7O3Nndg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17755</v>
      </c>
      <c r="J41" s="356">
        <v>17323</v>
      </c>
      <c r="K41" s="356">
        <v>17386</v>
      </c>
      <c r="L41" s="356">
        <v>17394</v>
      </c>
      <c r="M41" s="357">
        <v>16894</v>
      </c>
    </row>
    <row r="42" spans="2:13" ht="27.75" customHeight="1" x14ac:dyDescent="0.15">
      <c r="B42" s="1186"/>
      <c r="C42" s="1187"/>
      <c r="D42" s="106"/>
      <c r="E42" s="1192" t="s">
        <v>34</v>
      </c>
      <c r="F42" s="1192"/>
      <c r="G42" s="1192"/>
      <c r="H42" s="1193"/>
      <c r="I42" s="358">
        <v>725</v>
      </c>
      <c r="J42" s="359">
        <v>735</v>
      </c>
      <c r="K42" s="359">
        <v>780</v>
      </c>
      <c r="L42" s="359">
        <v>727</v>
      </c>
      <c r="M42" s="360">
        <v>649</v>
      </c>
    </row>
    <row r="43" spans="2:13" ht="27.75" customHeight="1" x14ac:dyDescent="0.15">
      <c r="B43" s="1186"/>
      <c r="C43" s="1187"/>
      <c r="D43" s="106"/>
      <c r="E43" s="1192" t="s">
        <v>35</v>
      </c>
      <c r="F43" s="1192"/>
      <c r="G43" s="1192"/>
      <c r="H43" s="1193"/>
      <c r="I43" s="358">
        <v>5786</v>
      </c>
      <c r="J43" s="359">
        <v>5570</v>
      </c>
      <c r="K43" s="359">
        <v>5398</v>
      </c>
      <c r="L43" s="359">
        <v>5217</v>
      </c>
      <c r="M43" s="360">
        <v>4965</v>
      </c>
    </row>
    <row r="44" spans="2:13" ht="27.75" customHeight="1" x14ac:dyDescent="0.15">
      <c r="B44" s="1186"/>
      <c r="C44" s="1187"/>
      <c r="D44" s="106"/>
      <c r="E44" s="1192" t="s">
        <v>36</v>
      </c>
      <c r="F44" s="1192"/>
      <c r="G44" s="1192"/>
      <c r="H44" s="1193"/>
      <c r="I44" s="358">
        <v>657</v>
      </c>
      <c r="J44" s="359">
        <v>576</v>
      </c>
      <c r="K44" s="359">
        <v>496</v>
      </c>
      <c r="L44" s="359">
        <v>415</v>
      </c>
      <c r="M44" s="360">
        <v>333</v>
      </c>
    </row>
    <row r="45" spans="2:13" ht="27.75" customHeight="1" x14ac:dyDescent="0.15">
      <c r="B45" s="1186"/>
      <c r="C45" s="1187"/>
      <c r="D45" s="106"/>
      <c r="E45" s="1192" t="s">
        <v>37</v>
      </c>
      <c r="F45" s="1192"/>
      <c r="G45" s="1192"/>
      <c r="H45" s="1193"/>
      <c r="I45" s="358">
        <v>2494</v>
      </c>
      <c r="J45" s="359">
        <v>2481</v>
      </c>
      <c r="K45" s="359">
        <v>2513</v>
      </c>
      <c r="L45" s="359">
        <v>2624</v>
      </c>
      <c r="M45" s="360">
        <v>2534</v>
      </c>
    </row>
    <row r="46" spans="2:13" ht="27.75" customHeight="1" x14ac:dyDescent="0.15">
      <c r="B46" s="1186"/>
      <c r="C46" s="1187"/>
      <c r="D46" s="107"/>
      <c r="E46" s="1192" t="s">
        <v>38</v>
      </c>
      <c r="F46" s="1192"/>
      <c r="G46" s="1192"/>
      <c r="H46" s="1193"/>
      <c r="I46" s="358" t="s">
        <v>527</v>
      </c>
      <c r="J46" s="359" t="s">
        <v>527</v>
      </c>
      <c r="K46" s="359" t="s">
        <v>527</v>
      </c>
      <c r="L46" s="359" t="s">
        <v>527</v>
      </c>
      <c r="M46" s="360" t="s">
        <v>527</v>
      </c>
    </row>
    <row r="47" spans="2:13" ht="27.75" customHeight="1" x14ac:dyDescent="0.15">
      <c r="B47" s="1186"/>
      <c r="C47" s="1187"/>
      <c r="D47" s="108"/>
      <c r="E47" s="1194" t="s">
        <v>39</v>
      </c>
      <c r="F47" s="1195"/>
      <c r="G47" s="1195"/>
      <c r="H47" s="1196"/>
      <c r="I47" s="358" t="s">
        <v>527</v>
      </c>
      <c r="J47" s="359" t="s">
        <v>527</v>
      </c>
      <c r="K47" s="359" t="s">
        <v>527</v>
      </c>
      <c r="L47" s="359" t="s">
        <v>527</v>
      </c>
      <c r="M47" s="360" t="s">
        <v>527</v>
      </c>
    </row>
    <row r="48" spans="2:13" ht="27.75" customHeight="1" x14ac:dyDescent="0.15">
      <c r="B48" s="1186"/>
      <c r="C48" s="1187"/>
      <c r="D48" s="106"/>
      <c r="E48" s="1192" t="s">
        <v>40</v>
      </c>
      <c r="F48" s="1192"/>
      <c r="G48" s="1192"/>
      <c r="H48" s="1193"/>
      <c r="I48" s="358" t="s">
        <v>527</v>
      </c>
      <c r="J48" s="359" t="s">
        <v>527</v>
      </c>
      <c r="K48" s="359" t="s">
        <v>527</v>
      </c>
      <c r="L48" s="359" t="s">
        <v>527</v>
      </c>
      <c r="M48" s="360" t="s">
        <v>527</v>
      </c>
    </row>
    <row r="49" spans="2:13" ht="27.75" customHeight="1" x14ac:dyDescent="0.15">
      <c r="B49" s="1188"/>
      <c r="C49" s="1189"/>
      <c r="D49" s="106"/>
      <c r="E49" s="1192" t="s">
        <v>41</v>
      </c>
      <c r="F49" s="1192"/>
      <c r="G49" s="1192"/>
      <c r="H49" s="1193"/>
      <c r="I49" s="358" t="s">
        <v>527</v>
      </c>
      <c r="J49" s="359" t="s">
        <v>527</v>
      </c>
      <c r="K49" s="359" t="s">
        <v>527</v>
      </c>
      <c r="L49" s="359" t="s">
        <v>527</v>
      </c>
      <c r="M49" s="360" t="s">
        <v>527</v>
      </c>
    </row>
    <row r="50" spans="2:13" ht="27.75" customHeight="1" x14ac:dyDescent="0.15">
      <c r="B50" s="1197" t="s">
        <v>42</v>
      </c>
      <c r="C50" s="1198"/>
      <c r="D50" s="109"/>
      <c r="E50" s="1192" t="s">
        <v>43</v>
      </c>
      <c r="F50" s="1192"/>
      <c r="G50" s="1192"/>
      <c r="H50" s="1193"/>
      <c r="I50" s="358">
        <v>6256</v>
      </c>
      <c r="J50" s="359">
        <v>6550</v>
      </c>
      <c r="K50" s="359">
        <v>6832</v>
      </c>
      <c r="L50" s="359">
        <v>7474</v>
      </c>
      <c r="M50" s="360">
        <v>8945</v>
      </c>
    </row>
    <row r="51" spans="2:13" ht="27.75" customHeight="1" x14ac:dyDescent="0.15">
      <c r="B51" s="1186"/>
      <c r="C51" s="1187"/>
      <c r="D51" s="106"/>
      <c r="E51" s="1192" t="s">
        <v>44</v>
      </c>
      <c r="F51" s="1192"/>
      <c r="G51" s="1192"/>
      <c r="H51" s="1193"/>
      <c r="I51" s="358">
        <v>2604</v>
      </c>
      <c r="J51" s="359">
        <v>2332</v>
      </c>
      <c r="K51" s="359">
        <v>2180</v>
      </c>
      <c r="L51" s="359">
        <v>1962</v>
      </c>
      <c r="M51" s="360">
        <v>1916</v>
      </c>
    </row>
    <row r="52" spans="2:13" ht="27.75" customHeight="1" x14ac:dyDescent="0.15">
      <c r="B52" s="1188"/>
      <c r="C52" s="1189"/>
      <c r="D52" s="106"/>
      <c r="E52" s="1192" t="s">
        <v>45</v>
      </c>
      <c r="F52" s="1192"/>
      <c r="G52" s="1192"/>
      <c r="H52" s="1193"/>
      <c r="I52" s="358">
        <v>14888</v>
      </c>
      <c r="J52" s="359">
        <v>14614</v>
      </c>
      <c r="K52" s="359">
        <v>14720</v>
      </c>
      <c r="L52" s="359">
        <v>14739</v>
      </c>
      <c r="M52" s="360">
        <v>14476</v>
      </c>
    </row>
    <row r="53" spans="2:13" ht="27.75" customHeight="1" thickBot="1" x14ac:dyDescent="0.2">
      <c r="B53" s="1199" t="s">
        <v>46</v>
      </c>
      <c r="C53" s="1200"/>
      <c r="D53" s="110"/>
      <c r="E53" s="1201" t="s">
        <v>47</v>
      </c>
      <c r="F53" s="1201"/>
      <c r="G53" s="1201"/>
      <c r="H53" s="1202"/>
      <c r="I53" s="361">
        <v>3668</v>
      </c>
      <c r="J53" s="362">
        <v>3189</v>
      </c>
      <c r="K53" s="362">
        <v>2841</v>
      </c>
      <c r="L53" s="362">
        <v>2201</v>
      </c>
      <c r="M53" s="363">
        <v>39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l0CTTg2svBloOuDOUmXJMJ15xCFLATTKEGtzvWwUotAcxerR+JKAF2D7PcHVUIdyFXmMksKizQ+EKvzPsD/kg==" saltValue="32MqLrctS9p0Y+8+oNgP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2288</v>
      </c>
      <c r="G55" s="122">
        <v>2294</v>
      </c>
      <c r="H55" s="123">
        <v>2502</v>
      </c>
    </row>
    <row r="56" spans="2:8" ht="52.5" customHeight="1" x14ac:dyDescent="0.15">
      <c r="B56" s="124"/>
      <c r="C56" s="1213" t="s">
        <v>51</v>
      </c>
      <c r="D56" s="1213"/>
      <c r="E56" s="1214"/>
      <c r="F56" s="125">
        <v>482</v>
      </c>
      <c r="G56" s="125">
        <v>487</v>
      </c>
      <c r="H56" s="126">
        <v>490</v>
      </c>
    </row>
    <row r="57" spans="2:8" ht="53.25" customHeight="1" x14ac:dyDescent="0.15">
      <c r="B57" s="124"/>
      <c r="C57" s="1215" t="s">
        <v>52</v>
      </c>
      <c r="D57" s="1215"/>
      <c r="E57" s="1216"/>
      <c r="F57" s="127">
        <v>3529</v>
      </c>
      <c r="G57" s="127">
        <v>4054</v>
      </c>
      <c r="H57" s="128">
        <v>5177</v>
      </c>
    </row>
    <row r="58" spans="2:8" ht="45.75" customHeight="1" x14ac:dyDescent="0.15">
      <c r="B58" s="129"/>
      <c r="C58" s="1203" t="s">
        <v>587</v>
      </c>
      <c r="D58" s="1204"/>
      <c r="E58" s="1205"/>
      <c r="F58" s="130">
        <v>1705</v>
      </c>
      <c r="G58" s="130">
        <v>1807</v>
      </c>
      <c r="H58" s="131">
        <v>2815</v>
      </c>
    </row>
    <row r="59" spans="2:8" ht="45.75" customHeight="1" x14ac:dyDescent="0.15">
      <c r="B59" s="129"/>
      <c r="C59" s="1203" t="s">
        <v>588</v>
      </c>
      <c r="D59" s="1204"/>
      <c r="E59" s="1205"/>
      <c r="F59" s="130">
        <v>1032</v>
      </c>
      <c r="G59" s="130">
        <v>1335</v>
      </c>
      <c r="H59" s="131">
        <v>1336</v>
      </c>
    </row>
    <row r="60" spans="2:8" ht="45.75" customHeight="1" x14ac:dyDescent="0.15">
      <c r="B60" s="129"/>
      <c r="C60" s="1203" t="s">
        <v>589</v>
      </c>
      <c r="D60" s="1204"/>
      <c r="E60" s="1205"/>
      <c r="F60" s="130">
        <v>293</v>
      </c>
      <c r="G60" s="130">
        <v>406</v>
      </c>
      <c r="H60" s="131">
        <v>494</v>
      </c>
    </row>
    <row r="61" spans="2:8" ht="45.75" customHeight="1" x14ac:dyDescent="0.15">
      <c r="B61" s="129"/>
      <c r="C61" s="1203" t="s">
        <v>590</v>
      </c>
      <c r="D61" s="1204"/>
      <c r="E61" s="1205"/>
      <c r="F61" s="130">
        <v>267</v>
      </c>
      <c r="G61" s="130">
        <v>268</v>
      </c>
      <c r="H61" s="131">
        <v>268</v>
      </c>
    </row>
    <row r="62" spans="2:8" ht="45.75" customHeight="1" thickBot="1" x14ac:dyDescent="0.2">
      <c r="B62" s="132"/>
      <c r="C62" s="1206" t="s">
        <v>591</v>
      </c>
      <c r="D62" s="1207"/>
      <c r="E62" s="1208"/>
      <c r="F62" s="133">
        <v>227</v>
      </c>
      <c r="G62" s="133">
        <v>227</v>
      </c>
      <c r="H62" s="134">
        <v>227</v>
      </c>
    </row>
    <row r="63" spans="2:8" ht="52.5" customHeight="1" thickBot="1" x14ac:dyDescent="0.2">
      <c r="B63" s="135"/>
      <c r="C63" s="1209" t="s">
        <v>53</v>
      </c>
      <c r="D63" s="1209"/>
      <c r="E63" s="1210"/>
      <c r="F63" s="136">
        <v>6300</v>
      </c>
      <c r="G63" s="136">
        <v>6835</v>
      </c>
      <c r="H63" s="137">
        <v>8168</v>
      </c>
    </row>
    <row r="64" spans="2:8" x14ac:dyDescent="0.15"/>
  </sheetData>
  <sheetProtection algorithmName="SHA-512" hashValue="TDLI+n7DiltRJYqgEtk8PihfmKhiDUR/kFDeY4gJsk5V9j//SZQmeD673arGdm2DYn+gnETseXtMWLOweohlzQ==" saltValue="p0C2bkzqCfXoKUmBDSNZ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55123</v>
      </c>
      <c r="E3" s="156"/>
      <c r="F3" s="157">
        <v>85173</v>
      </c>
      <c r="G3" s="158"/>
      <c r="H3" s="159"/>
    </row>
    <row r="4" spans="1:8" x14ac:dyDescent="0.15">
      <c r="A4" s="160"/>
      <c r="B4" s="161"/>
      <c r="C4" s="162"/>
      <c r="D4" s="163">
        <v>18545</v>
      </c>
      <c r="E4" s="164"/>
      <c r="F4" s="165">
        <v>43913</v>
      </c>
      <c r="G4" s="166"/>
      <c r="H4" s="167"/>
    </row>
    <row r="5" spans="1:8" x14ac:dyDescent="0.15">
      <c r="A5" s="148" t="s">
        <v>546</v>
      </c>
      <c r="B5" s="153"/>
      <c r="C5" s="154"/>
      <c r="D5" s="155">
        <v>34886</v>
      </c>
      <c r="E5" s="156"/>
      <c r="F5" s="157">
        <v>94081</v>
      </c>
      <c r="G5" s="158"/>
      <c r="H5" s="159"/>
    </row>
    <row r="6" spans="1:8" x14ac:dyDescent="0.15">
      <c r="A6" s="160"/>
      <c r="B6" s="161"/>
      <c r="C6" s="162"/>
      <c r="D6" s="163">
        <v>14487</v>
      </c>
      <c r="E6" s="164"/>
      <c r="F6" s="165">
        <v>48949</v>
      </c>
      <c r="G6" s="166"/>
      <c r="H6" s="167"/>
    </row>
    <row r="7" spans="1:8" x14ac:dyDescent="0.15">
      <c r="A7" s="148" t="s">
        <v>547</v>
      </c>
      <c r="B7" s="153"/>
      <c r="C7" s="154"/>
      <c r="D7" s="155">
        <v>38793</v>
      </c>
      <c r="E7" s="156"/>
      <c r="F7" s="157">
        <v>92632</v>
      </c>
      <c r="G7" s="158"/>
      <c r="H7" s="159"/>
    </row>
    <row r="8" spans="1:8" x14ac:dyDescent="0.15">
      <c r="A8" s="160"/>
      <c r="B8" s="161"/>
      <c r="C8" s="162"/>
      <c r="D8" s="163">
        <v>18834</v>
      </c>
      <c r="E8" s="164"/>
      <c r="F8" s="165">
        <v>47978</v>
      </c>
      <c r="G8" s="166"/>
      <c r="H8" s="167"/>
    </row>
    <row r="9" spans="1:8" x14ac:dyDescent="0.15">
      <c r="A9" s="148" t="s">
        <v>548</v>
      </c>
      <c r="B9" s="153"/>
      <c r="C9" s="154"/>
      <c r="D9" s="155">
        <v>40831</v>
      </c>
      <c r="E9" s="156"/>
      <c r="F9" s="157">
        <v>96469</v>
      </c>
      <c r="G9" s="158"/>
      <c r="H9" s="159"/>
    </row>
    <row r="10" spans="1:8" x14ac:dyDescent="0.15">
      <c r="A10" s="160"/>
      <c r="B10" s="161"/>
      <c r="C10" s="162"/>
      <c r="D10" s="163">
        <v>20003</v>
      </c>
      <c r="E10" s="164"/>
      <c r="F10" s="165">
        <v>49775</v>
      </c>
      <c r="G10" s="166"/>
      <c r="H10" s="167"/>
    </row>
    <row r="11" spans="1:8" x14ac:dyDescent="0.15">
      <c r="A11" s="148" t="s">
        <v>549</v>
      </c>
      <c r="B11" s="153"/>
      <c r="C11" s="154"/>
      <c r="D11" s="155">
        <v>36619</v>
      </c>
      <c r="E11" s="156"/>
      <c r="F11" s="157">
        <v>85743</v>
      </c>
      <c r="G11" s="158"/>
      <c r="H11" s="159"/>
    </row>
    <row r="12" spans="1:8" x14ac:dyDescent="0.15">
      <c r="A12" s="160"/>
      <c r="B12" s="161"/>
      <c r="C12" s="168"/>
      <c r="D12" s="163">
        <v>18506</v>
      </c>
      <c r="E12" s="164"/>
      <c r="F12" s="165">
        <v>45231</v>
      </c>
      <c r="G12" s="166"/>
      <c r="H12" s="167"/>
    </row>
    <row r="13" spans="1:8" x14ac:dyDescent="0.15">
      <c r="A13" s="148"/>
      <c r="B13" s="153"/>
      <c r="C13" s="169"/>
      <c r="D13" s="170">
        <v>41250</v>
      </c>
      <c r="E13" s="171"/>
      <c r="F13" s="172">
        <v>90820</v>
      </c>
      <c r="G13" s="173"/>
      <c r="H13" s="159"/>
    </row>
    <row r="14" spans="1:8" x14ac:dyDescent="0.15">
      <c r="A14" s="160"/>
      <c r="B14" s="161"/>
      <c r="C14" s="162"/>
      <c r="D14" s="163">
        <v>18075</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5.6</v>
      </c>
      <c r="C19" s="174">
        <f>ROUND(VALUE(SUBSTITUTE(実質収支比率等に係る経年分析!G$48,"▲","-")),2)</f>
        <v>7.26</v>
      </c>
      <c r="D19" s="174">
        <f>ROUND(VALUE(SUBSTITUTE(実質収支比率等に係る経年分析!H$48,"▲","-")),2)</f>
        <v>8.16</v>
      </c>
      <c r="E19" s="174">
        <f>ROUND(VALUE(SUBSTITUTE(実質収支比率等に係る経年分析!I$48,"▲","-")),2)</f>
        <v>15.53</v>
      </c>
      <c r="F19" s="174">
        <f>ROUND(VALUE(SUBSTITUTE(実質収支比率等に係る経年分析!J$48,"▲","-")),2)</f>
        <v>11.77</v>
      </c>
    </row>
    <row r="20" spans="1:11" x14ac:dyDescent="0.15">
      <c r="A20" s="174" t="s">
        <v>57</v>
      </c>
      <c r="B20" s="174">
        <f>ROUND(VALUE(SUBSTITUTE(実質収支比率等に係る経年分析!F$47,"▲","-")),2)</f>
        <v>23.74</v>
      </c>
      <c r="C20" s="174">
        <f>ROUND(VALUE(SUBSTITUTE(実質収支比率等に係る経年分析!G$47,"▲","-")),2)</f>
        <v>21.79</v>
      </c>
      <c r="D20" s="174">
        <f>ROUND(VALUE(SUBSTITUTE(実質収支比率等に係る経年分析!H$47,"▲","-")),2)</f>
        <v>21.41</v>
      </c>
      <c r="E20" s="174">
        <f>ROUND(VALUE(SUBSTITUTE(実質収支比率等に係る経年分析!I$47,"▲","-")),2)</f>
        <v>20.2</v>
      </c>
      <c r="F20" s="174">
        <f>ROUND(VALUE(SUBSTITUTE(実質収支比率等に係る経年分析!J$47,"▲","-")),2)</f>
        <v>22.26</v>
      </c>
    </row>
    <row r="21" spans="1:11" x14ac:dyDescent="0.15">
      <c r="A21" s="174" t="s">
        <v>58</v>
      </c>
      <c r="B21" s="174">
        <f>IF(ISNUMBER(VALUE(SUBSTITUTE(実質収支比率等に係る経年分析!F$49,"▲","-"))),ROUND(VALUE(SUBSTITUTE(実質収支比率等に係る経年分析!F$49,"▲","-")),2),NA())</f>
        <v>1.98</v>
      </c>
      <c r="C21" s="174">
        <f>IF(ISNUMBER(VALUE(SUBSTITUTE(実質収支比率等に係る経年分析!G$49,"▲","-"))),ROUND(VALUE(SUBSTITUTE(実質収支比率等に係る経年分析!G$49,"▲","-")),2),NA())</f>
        <v>-0.16</v>
      </c>
      <c r="D21" s="174">
        <f>IF(ISNUMBER(VALUE(SUBSTITUTE(実質収支比率等に係る経年分析!H$49,"▲","-"))),ROUND(VALUE(SUBSTITUTE(実質収支比率等に係る経年分析!H$49,"▲","-")),2),NA())</f>
        <v>1.07</v>
      </c>
      <c r="E21" s="174">
        <f>IF(ISNUMBER(VALUE(SUBSTITUTE(実質収支比率等に係る経年分析!I$49,"▲","-"))),ROUND(VALUE(SUBSTITUTE(実質収支比率等に係る経年分析!I$49,"▲","-")),2),NA())</f>
        <v>7.88</v>
      </c>
      <c r="F21" s="174">
        <f>IF(ISNUMBER(VALUE(SUBSTITUTE(実質収支比率等に係る経年分析!J$49,"▲","-"))),ROUND(VALUE(SUBSTITUTE(実質収支比率等に係る経年分析!J$49,"▲","-")),2),NA())</f>
        <v>-2.0699999999999998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介護保険特別会計（地域包括支援センター事業勘定）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0.85</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2.0499999999999998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1.17</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12.12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17.59</v>
      </c>
    </row>
    <row r="36" spans="1:16" x14ac:dyDescent="0.15">
      <c r="A36" s="175" t="str">
        <f>IF(連結実質赤字比率に係る赤字・黒字の構成分析!C$34="",NA(),連結実質赤字比率に係る赤字・黒字の構成分析!C$34)</f>
        <v>住宅新築資金等貸付特別会計</v>
      </c>
      <c r="B36" s="175">
        <f>IF(ROUND(VALUE(SUBSTITUTE(連結実質赤字比率に係る赤字・黒字の構成分析!F$34,"▲", "-")), 2) &lt; 0, ABS(ROUND(VALUE(SUBSTITUTE(連結実質赤字比率に係る赤字・黒字の構成分析!F$34,"▲", "-")), 2)), NA())</f>
        <v>0.43</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0.42</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0.4</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0.37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0.35</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1529</v>
      </c>
      <c r="E42" s="176"/>
      <c r="F42" s="176"/>
      <c r="G42" s="176">
        <f>'実質公債費比率（分子）の構造'!L$52</f>
        <v>1484</v>
      </c>
      <c r="H42" s="176"/>
      <c r="I42" s="176"/>
      <c r="J42" s="176">
        <f>'実質公債費比率（分子）の構造'!M$52</f>
        <v>1464</v>
      </c>
      <c r="K42" s="176"/>
      <c r="L42" s="176"/>
      <c r="M42" s="176">
        <f>'実質公債費比率（分子）の構造'!N$52</f>
        <v>1448</v>
      </c>
      <c r="N42" s="176"/>
      <c r="O42" s="176"/>
      <c r="P42" s="176">
        <f>'実質公債費比率（分子）の構造'!O$52</f>
        <v>1569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62</v>
      </c>
      <c r="C44" s="176"/>
      <c r="D44" s="176"/>
      <c r="E44" s="176">
        <f>'実質公債費比率（分子）の構造'!L$50</f>
        <v>62</v>
      </c>
      <c r="F44" s="176"/>
      <c r="G44" s="176"/>
      <c r="H44" s="176">
        <f>'実質公債費比率（分子）の構造'!M$50</f>
        <v>62</v>
      </c>
      <c r="I44" s="176"/>
      <c r="J44" s="176"/>
      <c r="K44" s="176">
        <f>'実質公債費比率（分子）の構造'!N$50</f>
        <v>65</v>
      </c>
      <c r="L44" s="176"/>
      <c r="M44" s="176"/>
      <c r="N44" s="176">
        <f>'実質公債費比率（分子）の構造'!O$50</f>
        <v>56</v>
      </c>
      <c r="O44" s="176"/>
      <c r="P44" s="176"/>
    </row>
    <row r="45" spans="1:16" x14ac:dyDescent="0.15">
      <c r="A45" s="176" t="s">
        <v>68</v>
      </c>
      <c r="B45" s="176">
        <f>'実質公債費比率（分子）の構造'!K$49</f>
        <v>83</v>
      </c>
      <c r="C45" s="176"/>
      <c r="D45" s="176"/>
      <c r="E45" s="176">
        <f>'実質公債費比率（分子）の構造'!L$49</f>
        <v>83</v>
      </c>
      <c r="F45" s="176"/>
      <c r="G45" s="176"/>
      <c r="H45" s="176">
        <f>'実質公債費比率（分子）の構造'!M$49</f>
        <v>83</v>
      </c>
      <c r="I45" s="176"/>
      <c r="J45" s="176"/>
      <c r="K45" s="176">
        <f>'実質公債費比率（分子）の構造'!N$49</f>
        <v>83</v>
      </c>
      <c r="L45" s="176"/>
      <c r="M45" s="176"/>
      <c r="N45" s="176">
        <f>'実質公債費比率（分子）の構造'!O$49</f>
        <v>83</v>
      </c>
      <c r="O45" s="176"/>
      <c r="P45" s="176"/>
    </row>
    <row r="46" spans="1:16" x14ac:dyDescent="0.15">
      <c r="A46" s="176" t="s">
        <v>69</v>
      </c>
      <c r="B46" s="176">
        <f>'実質公債費比率（分子）の構造'!K$48</f>
        <v>387</v>
      </c>
      <c r="C46" s="176"/>
      <c r="D46" s="176"/>
      <c r="E46" s="176">
        <f>'実質公債費比率（分子）の構造'!L$48</f>
        <v>401</v>
      </c>
      <c r="F46" s="176"/>
      <c r="G46" s="176"/>
      <c r="H46" s="176">
        <f>'実質公債費比率（分子）の構造'!M$48</f>
        <v>411</v>
      </c>
      <c r="I46" s="176"/>
      <c r="J46" s="176"/>
      <c r="K46" s="176">
        <f>'実質公債費比率（分子）の構造'!N$48</f>
        <v>398</v>
      </c>
      <c r="L46" s="176"/>
      <c r="M46" s="176"/>
      <c r="N46" s="176">
        <f>'実質公債費比率（分子）の構造'!O$48</f>
        <v>400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1680</v>
      </c>
      <c r="C49" s="176"/>
      <c r="D49" s="176"/>
      <c r="E49" s="176">
        <f>'実質公債費比率（分子）の構造'!L$45</f>
        <v>1683</v>
      </c>
      <c r="F49" s="176"/>
      <c r="G49" s="176"/>
      <c r="H49" s="176">
        <f>'実質公債費比率（分子）の構造'!M$45</f>
        <v>1747</v>
      </c>
      <c r="I49" s="176"/>
      <c r="J49" s="176"/>
      <c r="K49" s="176">
        <f>'実質公債費比率（分子）の構造'!N$45</f>
        <v>1753</v>
      </c>
      <c r="L49" s="176"/>
      <c r="M49" s="176"/>
      <c r="N49" s="176">
        <f>'実質公債費比率（分子）の構造'!O$45</f>
        <v>1870</v>
      </c>
      <c r="O49" s="176"/>
      <c r="P49" s="176"/>
    </row>
    <row r="50" spans="1:16" x14ac:dyDescent="0.15">
      <c r="A50" s="176" t="s">
        <v>73</v>
      </c>
      <c r="B50" s="176" t="e">
        <f>NA()</f>
        <v>#N/A</v>
      </c>
      <c r="C50" s="176">
        <f>IF(ISNUMBER('実質公債費比率（分子）の構造'!K$53),'実質公債費比率（分子）の構造'!K$53,NA())</f>
        <v>683</v>
      </c>
      <c r="D50" s="176" t="e">
        <f>NA()</f>
        <v>#N/A</v>
      </c>
      <c r="E50" s="176" t="e">
        <f>NA()</f>
        <v>#N/A</v>
      </c>
      <c r="F50" s="176">
        <f>IF(ISNUMBER('実質公債費比率（分子）の構造'!L$53),'実質公債費比率（分子）の構造'!L$53,NA())</f>
        <v>745</v>
      </c>
      <c r="G50" s="176" t="e">
        <f>NA()</f>
        <v>#N/A</v>
      </c>
      <c r="H50" s="176" t="e">
        <f>NA()</f>
        <v>#N/A</v>
      </c>
      <c r="I50" s="176">
        <f>IF(ISNUMBER('実質公債費比率（分子）の構造'!M$53),'実質公債費比率（分子）の構造'!M$53,NA())</f>
        <v>839</v>
      </c>
      <c r="J50" s="176" t="e">
        <f>NA()</f>
        <v>#N/A</v>
      </c>
      <c r="K50" s="176" t="e">
        <f>NA()</f>
        <v>#N/A</v>
      </c>
      <c r="L50" s="176">
        <f>IF(ISNUMBER('実質公債費比率（分子）の構造'!N$53),'実質公債費比率（分子）の構造'!N$53,NA())</f>
        <v>851</v>
      </c>
      <c r="M50" s="176" t="e">
        <f>NA()</f>
        <v>#N/A</v>
      </c>
      <c r="N50" s="176" t="e">
        <f>NA()</f>
        <v>#N/A</v>
      </c>
      <c r="O50" s="176">
        <f>IF(ISNUMBER('実質公債費比率（分子）の構造'!O$53),'実質公債費比率（分子）の構造'!O$53,NA())</f>
        <v>840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14888</v>
      </c>
      <c r="E56" s="175"/>
      <c r="F56" s="175"/>
      <c r="G56" s="175">
        <f>'将来負担比率（分子）の構造'!J$52</f>
        <v>14614</v>
      </c>
      <c r="H56" s="175"/>
      <c r="I56" s="175"/>
      <c r="J56" s="175">
        <f>'将来負担比率（分子）の構造'!K$52</f>
        <v>14720</v>
      </c>
      <c r="K56" s="175"/>
      <c r="L56" s="175"/>
      <c r="M56" s="175">
        <f>'将来負担比率（分子）の構造'!L$52</f>
        <v>14739</v>
      </c>
      <c r="N56" s="175"/>
      <c r="O56" s="175"/>
      <c r="P56" s="175">
        <f>'将来負担比率（分子）の構造'!M$52</f>
        <v>14476</v>
      </c>
    </row>
    <row r="57" spans="1:16" x14ac:dyDescent="0.15">
      <c r="A57" s="175" t="s">
        <v>44</v>
      </c>
      <c r="B57" s="175"/>
      <c r="C57" s="175"/>
      <c r="D57" s="175">
        <f>'将来負担比率（分子）の構造'!I$51</f>
        <v>2604</v>
      </c>
      <c r="E57" s="175"/>
      <c r="F57" s="175"/>
      <c r="G57" s="175">
        <f>'将来負担比率（分子）の構造'!J$51</f>
        <v>2332</v>
      </c>
      <c r="H57" s="175"/>
      <c r="I57" s="175"/>
      <c r="J57" s="175">
        <f>'将来負担比率（分子）の構造'!K$51</f>
        <v>2180</v>
      </c>
      <c r="K57" s="175"/>
      <c r="L57" s="175"/>
      <c r="M57" s="175">
        <f>'将来負担比率（分子）の構造'!L$51</f>
        <v>1962</v>
      </c>
      <c r="N57" s="175"/>
      <c r="O57" s="175"/>
      <c r="P57" s="175">
        <f>'将来負担比率（分子）の構造'!M$51</f>
        <v>1916</v>
      </c>
    </row>
    <row r="58" spans="1:16" x14ac:dyDescent="0.15">
      <c r="A58" s="175" t="s">
        <v>43</v>
      </c>
      <c r="B58" s="175"/>
      <c r="C58" s="175"/>
      <c r="D58" s="175">
        <f>'将来負担比率（分子）の構造'!I$50</f>
        <v>6256</v>
      </c>
      <c r="E58" s="175"/>
      <c r="F58" s="175"/>
      <c r="G58" s="175">
        <f>'将来負担比率（分子）の構造'!J$50</f>
        <v>6550</v>
      </c>
      <c r="H58" s="175"/>
      <c r="I58" s="175"/>
      <c r="J58" s="175">
        <f>'将来負担比率（分子）の構造'!K$50</f>
        <v>6832</v>
      </c>
      <c r="K58" s="175"/>
      <c r="L58" s="175"/>
      <c r="M58" s="175">
        <f>'将来負担比率（分子）の構造'!L$50</f>
        <v>7474</v>
      </c>
      <c r="N58" s="175"/>
      <c r="O58" s="175"/>
      <c r="P58" s="175">
        <f>'将来負担比率（分子）の構造'!M$50</f>
        <v>8945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2494</v>
      </c>
      <c r="C62" s="175"/>
      <c r="D62" s="175"/>
      <c r="E62" s="175">
        <f>'将来負担比率（分子）の構造'!J$45</f>
        <v>2481</v>
      </c>
      <c r="F62" s="175"/>
      <c r="G62" s="175"/>
      <c r="H62" s="175">
        <f>'将来負担比率（分子）の構造'!K$45</f>
        <v>2513</v>
      </c>
      <c r="I62" s="175"/>
      <c r="J62" s="175"/>
      <c r="K62" s="175">
        <f>'将来負担比率（分子）の構造'!L$45</f>
        <v>2624</v>
      </c>
      <c r="L62" s="175"/>
      <c r="M62" s="175"/>
      <c r="N62" s="175">
        <f>'将来負担比率（分子）の構造'!M$45</f>
        <v>2534</v>
      </c>
      <c r="O62" s="175"/>
      <c r="P62" s="175"/>
    </row>
    <row r="63" spans="1:16" x14ac:dyDescent="0.15">
      <c r="A63" s="175" t="s">
        <v>36</v>
      </c>
      <c r="B63" s="175">
        <f>'将来負担比率（分子）の構造'!I$44</f>
        <v>657</v>
      </c>
      <c r="C63" s="175"/>
      <c r="D63" s="175"/>
      <c r="E63" s="175">
        <f>'将来負担比率（分子）の構造'!J$44</f>
        <v>576</v>
      </c>
      <c r="F63" s="175"/>
      <c r="G63" s="175"/>
      <c r="H63" s="175">
        <f>'将来負担比率（分子）の構造'!K$44</f>
        <v>496</v>
      </c>
      <c r="I63" s="175"/>
      <c r="J63" s="175"/>
      <c r="K63" s="175">
        <f>'将来負担比率（分子）の構造'!L$44</f>
        <v>415</v>
      </c>
      <c r="L63" s="175"/>
      <c r="M63" s="175"/>
      <c r="N63" s="175">
        <f>'将来負担比率（分子）の構造'!M$44</f>
        <v>333</v>
      </c>
      <c r="O63" s="175"/>
      <c r="P63" s="175"/>
    </row>
    <row r="64" spans="1:16" x14ac:dyDescent="0.15">
      <c r="A64" s="175" t="s">
        <v>35</v>
      </c>
      <c r="B64" s="175">
        <f>'将来負担比率（分子）の構造'!I$43</f>
        <v>5786</v>
      </c>
      <c r="C64" s="175"/>
      <c r="D64" s="175"/>
      <c r="E64" s="175">
        <f>'将来負担比率（分子）の構造'!J$43</f>
        <v>5570</v>
      </c>
      <c r="F64" s="175"/>
      <c r="G64" s="175"/>
      <c r="H64" s="175">
        <f>'将来負担比率（分子）の構造'!K$43</f>
        <v>5398</v>
      </c>
      <c r="I64" s="175"/>
      <c r="J64" s="175"/>
      <c r="K64" s="175">
        <f>'将来負担比率（分子）の構造'!L$43</f>
        <v>5217</v>
      </c>
      <c r="L64" s="175"/>
      <c r="M64" s="175"/>
      <c r="N64" s="175">
        <f>'将来負担比率（分子）の構造'!M$43</f>
        <v>4965</v>
      </c>
      <c r="O64" s="175"/>
      <c r="P64" s="175"/>
    </row>
    <row r="65" spans="1:16" x14ac:dyDescent="0.15">
      <c r="A65" s="175" t="s">
        <v>34</v>
      </c>
      <c r="B65" s="175">
        <f>'将来負担比率（分子）の構造'!I$42</f>
        <v>725</v>
      </c>
      <c r="C65" s="175"/>
      <c r="D65" s="175"/>
      <c r="E65" s="175">
        <f>'将来負担比率（分子）の構造'!J$42</f>
        <v>735</v>
      </c>
      <c r="F65" s="175"/>
      <c r="G65" s="175"/>
      <c r="H65" s="175">
        <f>'将来負担比率（分子）の構造'!K$42</f>
        <v>780</v>
      </c>
      <c r="I65" s="175"/>
      <c r="J65" s="175"/>
      <c r="K65" s="175">
        <f>'将来負担比率（分子）の構造'!L$42</f>
        <v>727</v>
      </c>
      <c r="L65" s="175"/>
      <c r="M65" s="175"/>
      <c r="N65" s="175">
        <f>'将来負担比率（分子）の構造'!M$42</f>
        <v>649</v>
      </c>
      <c r="O65" s="175"/>
      <c r="P65" s="175"/>
    </row>
    <row r="66" spans="1:16" x14ac:dyDescent="0.15">
      <c r="A66" s="175" t="s">
        <v>33</v>
      </c>
      <c r="B66" s="175">
        <f>'将来負担比率（分子）の構造'!I$41</f>
        <v>17755</v>
      </c>
      <c r="C66" s="175"/>
      <c r="D66" s="175"/>
      <c r="E66" s="175">
        <f>'将来負担比率（分子）の構造'!J$41</f>
        <v>17323</v>
      </c>
      <c r="F66" s="175"/>
      <c r="G66" s="175"/>
      <c r="H66" s="175">
        <f>'将来負担比率（分子）の構造'!K$41</f>
        <v>17386</v>
      </c>
      <c r="I66" s="175"/>
      <c r="J66" s="175"/>
      <c r="K66" s="175">
        <f>'将来負担比率（分子）の構造'!L$41</f>
        <v>17394</v>
      </c>
      <c r="L66" s="175"/>
      <c r="M66" s="175"/>
      <c r="N66" s="175">
        <f>'将来負担比率（分子）の構造'!M$41</f>
        <v>16894</v>
      </c>
      <c r="O66" s="175"/>
      <c r="P66" s="175"/>
    </row>
    <row r="67" spans="1:16" x14ac:dyDescent="0.15">
      <c r="A67" s="175" t="s">
        <v>77</v>
      </c>
      <c r="B67" s="175" t="e">
        <f>NA()</f>
        <v>#N/A</v>
      </c>
      <c r="C67" s="175">
        <f>IF(ISNUMBER('将来負担比率（分子）の構造'!I$53), IF('将来負担比率（分子）の構造'!I$53 &lt; 0, 0, '将来負担比率（分子）の構造'!I$53), NA())</f>
        <v>3668</v>
      </c>
      <c r="D67" s="175" t="e">
        <f>NA()</f>
        <v>#N/A</v>
      </c>
      <c r="E67" s="175" t="e">
        <f>NA()</f>
        <v>#N/A</v>
      </c>
      <c r="F67" s="175">
        <f>IF(ISNUMBER('将来負担比率（分子）の構造'!J$53), IF('将来負担比率（分子）の構造'!J$53 &lt; 0, 0, '将来負担比率（分子）の構造'!J$53), NA())</f>
        <v>3189</v>
      </c>
      <c r="G67" s="175" t="e">
        <f>NA()</f>
        <v>#N/A</v>
      </c>
      <c r="H67" s="175" t="e">
        <f>NA()</f>
        <v>#N/A</v>
      </c>
      <c r="I67" s="175">
        <f>IF(ISNUMBER('将来負担比率（分子）の構造'!K$53), IF('将来負担比率（分子）の構造'!K$53 &lt; 0, 0, '将来負担比率（分子）の構造'!K$53), NA())</f>
        <v>2841</v>
      </c>
      <c r="J67" s="175" t="e">
        <f>NA()</f>
        <v>#N/A</v>
      </c>
      <c r="K67" s="175" t="e">
        <f>NA()</f>
        <v>#N/A</v>
      </c>
      <c r="L67" s="175">
        <f>IF(ISNUMBER('将来負担比率（分子）の構造'!L$53), IF('将来負担比率（分子）の構造'!L$53 &lt; 0, 0, '将来負担比率（分子）の構造'!L$53), NA())</f>
        <v>2201</v>
      </c>
      <c r="M67" s="175" t="e">
        <f>NA()</f>
        <v>#N/A</v>
      </c>
      <c r="N67" s="175" t="e">
        <f>NA()</f>
        <v>#N/A</v>
      </c>
      <c r="O67" s="175">
        <f>IF(ISNUMBER('将来負担比率（分子）の構造'!M$53), IF('将来負担比率（分子）の構造'!M$53 &lt; 0, 0, '将来負担比率（分子）の構造'!M$53), NA())</f>
        <v>39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2288</v>
      </c>
      <c r="C72" s="179">
        <f>基金残高に係る経年分析!G55</f>
        <v>2294</v>
      </c>
      <c r="D72" s="179">
        <f>基金残高に係る経年分析!H55</f>
        <v>2502</v>
      </c>
    </row>
    <row r="73" spans="1:16" x14ac:dyDescent="0.15">
      <c r="A73" s="178" t="s">
        <v>80</v>
      </c>
      <c r="B73" s="179">
        <f>基金残高に係る経年分析!F56</f>
        <v>482</v>
      </c>
      <c r="C73" s="179">
        <f>基金残高に係る経年分析!G56</f>
        <v>487</v>
      </c>
      <c r="D73" s="179">
        <f>基金残高に係る経年分析!H56</f>
        <v>490</v>
      </c>
    </row>
    <row r="74" spans="1:16" x14ac:dyDescent="0.15">
      <c r="A74" s="178" t="s">
        <v>81</v>
      </c>
      <c r="B74" s="179">
        <f>基金残高に係る経年分析!F57</f>
        <v>3529</v>
      </c>
      <c r="C74" s="179">
        <f>基金残高に係る経年分析!G57</f>
        <v>4054</v>
      </c>
      <c r="D74" s="179">
        <f>基金残高に係る経年分析!H57</f>
        <v>5177</v>
      </c>
    </row>
  </sheetData>
  <sheetProtection algorithmName="SHA-512" hashValue="/r/W0jaN/CgtRuo2/VAnllf42GVB3aJoeWS5YCuJNE4UDJzaxj9NwQsYIGoRCqA91sQ6EQDw+PgAfTvb7psXTg==" saltValue="AiusOFVZN9aNNlvMsIvX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6767788</v>
      </c>
      <c r="S5" s="613"/>
      <c r="T5" s="613"/>
      <c r="U5" s="613"/>
      <c r="V5" s="613"/>
      <c r="W5" s="613"/>
      <c r="X5" s="613"/>
      <c r="Y5" s="614"/>
      <c r="Z5" s="615">
        <v>28</v>
      </c>
      <c r="AA5" s="615"/>
      <c r="AB5" s="615"/>
      <c r="AC5" s="615"/>
      <c r="AD5" s="616">
        <v>6767788</v>
      </c>
      <c r="AE5" s="616"/>
      <c r="AF5" s="616"/>
      <c r="AG5" s="616"/>
      <c r="AH5" s="616"/>
      <c r="AI5" s="616"/>
      <c r="AJ5" s="616"/>
      <c r="AK5" s="616"/>
      <c r="AL5" s="617">
        <v>58.6</v>
      </c>
      <c r="AM5" s="618"/>
      <c r="AN5" s="618"/>
      <c r="AO5" s="619"/>
      <c r="AP5" s="609" t="s">
        <v>228</v>
      </c>
      <c r="AQ5" s="610"/>
      <c r="AR5" s="610"/>
      <c r="AS5" s="610"/>
      <c r="AT5" s="610"/>
      <c r="AU5" s="610"/>
      <c r="AV5" s="610"/>
      <c r="AW5" s="610"/>
      <c r="AX5" s="610"/>
      <c r="AY5" s="610"/>
      <c r="AZ5" s="610"/>
      <c r="BA5" s="610"/>
      <c r="BB5" s="610"/>
      <c r="BC5" s="610"/>
      <c r="BD5" s="610"/>
      <c r="BE5" s="610"/>
      <c r="BF5" s="611"/>
      <c r="BG5" s="623">
        <v>6764962</v>
      </c>
      <c r="BH5" s="624"/>
      <c r="BI5" s="624"/>
      <c r="BJ5" s="624"/>
      <c r="BK5" s="624"/>
      <c r="BL5" s="624"/>
      <c r="BM5" s="624"/>
      <c r="BN5" s="625"/>
      <c r="BO5" s="626">
        <v>100</v>
      </c>
      <c r="BP5" s="626"/>
      <c r="BQ5" s="626"/>
      <c r="BR5" s="626"/>
      <c r="BS5" s="627">
        <v>332237</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166633</v>
      </c>
      <c r="S6" s="624"/>
      <c r="T6" s="624"/>
      <c r="U6" s="624"/>
      <c r="V6" s="624"/>
      <c r="W6" s="624"/>
      <c r="X6" s="624"/>
      <c r="Y6" s="625"/>
      <c r="Z6" s="626">
        <v>0.7</v>
      </c>
      <c r="AA6" s="626"/>
      <c r="AB6" s="626"/>
      <c r="AC6" s="626"/>
      <c r="AD6" s="627">
        <v>166633</v>
      </c>
      <c r="AE6" s="627"/>
      <c r="AF6" s="627"/>
      <c r="AG6" s="627"/>
      <c r="AH6" s="627"/>
      <c r="AI6" s="627"/>
      <c r="AJ6" s="627"/>
      <c r="AK6" s="627"/>
      <c r="AL6" s="628">
        <v>1.4</v>
      </c>
      <c r="AM6" s="629"/>
      <c r="AN6" s="629"/>
      <c r="AO6" s="630"/>
      <c r="AP6" s="620" t="s">
        <v>233</v>
      </c>
      <c r="AQ6" s="621"/>
      <c r="AR6" s="621"/>
      <c r="AS6" s="621"/>
      <c r="AT6" s="621"/>
      <c r="AU6" s="621"/>
      <c r="AV6" s="621"/>
      <c r="AW6" s="621"/>
      <c r="AX6" s="621"/>
      <c r="AY6" s="621"/>
      <c r="AZ6" s="621"/>
      <c r="BA6" s="621"/>
      <c r="BB6" s="621"/>
      <c r="BC6" s="621"/>
      <c r="BD6" s="621"/>
      <c r="BE6" s="621"/>
      <c r="BF6" s="622"/>
      <c r="BG6" s="623">
        <v>6764962</v>
      </c>
      <c r="BH6" s="624"/>
      <c r="BI6" s="624"/>
      <c r="BJ6" s="624"/>
      <c r="BK6" s="624"/>
      <c r="BL6" s="624"/>
      <c r="BM6" s="624"/>
      <c r="BN6" s="625"/>
      <c r="BO6" s="626">
        <v>100</v>
      </c>
      <c r="BP6" s="626"/>
      <c r="BQ6" s="626"/>
      <c r="BR6" s="626"/>
      <c r="BS6" s="627">
        <v>332237</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174423</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174423</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1559</v>
      </c>
      <c r="S7" s="624"/>
      <c r="T7" s="624"/>
      <c r="U7" s="624"/>
      <c r="V7" s="624"/>
      <c r="W7" s="624"/>
      <c r="X7" s="624"/>
      <c r="Y7" s="625"/>
      <c r="Z7" s="626">
        <v>0</v>
      </c>
      <c r="AA7" s="626"/>
      <c r="AB7" s="626"/>
      <c r="AC7" s="626"/>
      <c r="AD7" s="627">
        <v>1559</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2743254</v>
      </c>
      <c r="BH7" s="624"/>
      <c r="BI7" s="624"/>
      <c r="BJ7" s="624"/>
      <c r="BK7" s="624"/>
      <c r="BL7" s="624"/>
      <c r="BM7" s="624"/>
      <c r="BN7" s="625"/>
      <c r="BO7" s="626">
        <v>40.5</v>
      </c>
      <c r="BP7" s="626"/>
      <c r="BQ7" s="626"/>
      <c r="BR7" s="626"/>
      <c r="BS7" s="627">
        <v>104623</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3931474</v>
      </c>
      <c r="CS7" s="624"/>
      <c r="CT7" s="624"/>
      <c r="CU7" s="624"/>
      <c r="CV7" s="624"/>
      <c r="CW7" s="624"/>
      <c r="CX7" s="624"/>
      <c r="CY7" s="625"/>
      <c r="CZ7" s="626">
        <v>17.399999999999999</v>
      </c>
      <c r="DA7" s="626"/>
      <c r="DB7" s="626"/>
      <c r="DC7" s="626"/>
      <c r="DD7" s="632">
        <v>29325</v>
      </c>
      <c r="DE7" s="624"/>
      <c r="DF7" s="624"/>
      <c r="DG7" s="624"/>
      <c r="DH7" s="624"/>
      <c r="DI7" s="624"/>
      <c r="DJ7" s="624"/>
      <c r="DK7" s="624"/>
      <c r="DL7" s="624"/>
      <c r="DM7" s="624"/>
      <c r="DN7" s="624"/>
      <c r="DO7" s="624"/>
      <c r="DP7" s="625"/>
      <c r="DQ7" s="632">
        <v>3604244</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25177</v>
      </c>
      <c r="S8" s="624"/>
      <c r="T8" s="624"/>
      <c r="U8" s="624"/>
      <c r="V8" s="624"/>
      <c r="W8" s="624"/>
      <c r="X8" s="624"/>
      <c r="Y8" s="625"/>
      <c r="Z8" s="626">
        <v>0.1</v>
      </c>
      <c r="AA8" s="626"/>
      <c r="AB8" s="626"/>
      <c r="AC8" s="626"/>
      <c r="AD8" s="627">
        <v>25177</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87874</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9301477</v>
      </c>
      <c r="CS8" s="624"/>
      <c r="CT8" s="624"/>
      <c r="CU8" s="624"/>
      <c r="CV8" s="624"/>
      <c r="CW8" s="624"/>
      <c r="CX8" s="624"/>
      <c r="CY8" s="625"/>
      <c r="CZ8" s="626">
        <v>41.1</v>
      </c>
      <c r="DA8" s="626"/>
      <c r="DB8" s="626"/>
      <c r="DC8" s="626"/>
      <c r="DD8" s="632">
        <v>11545</v>
      </c>
      <c r="DE8" s="624"/>
      <c r="DF8" s="624"/>
      <c r="DG8" s="624"/>
      <c r="DH8" s="624"/>
      <c r="DI8" s="624"/>
      <c r="DJ8" s="624"/>
      <c r="DK8" s="624"/>
      <c r="DL8" s="624"/>
      <c r="DM8" s="624"/>
      <c r="DN8" s="624"/>
      <c r="DO8" s="624"/>
      <c r="DP8" s="625"/>
      <c r="DQ8" s="632">
        <v>3949363</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20945</v>
      </c>
      <c r="S9" s="624"/>
      <c r="T9" s="624"/>
      <c r="U9" s="624"/>
      <c r="V9" s="624"/>
      <c r="W9" s="624"/>
      <c r="X9" s="624"/>
      <c r="Y9" s="625"/>
      <c r="Z9" s="626">
        <v>0.1</v>
      </c>
      <c r="AA9" s="626"/>
      <c r="AB9" s="626"/>
      <c r="AC9" s="626"/>
      <c r="AD9" s="627">
        <v>20945</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2152824</v>
      </c>
      <c r="BH9" s="624"/>
      <c r="BI9" s="624"/>
      <c r="BJ9" s="624"/>
      <c r="BK9" s="624"/>
      <c r="BL9" s="624"/>
      <c r="BM9" s="624"/>
      <c r="BN9" s="625"/>
      <c r="BO9" s="626">
        <v>31.8</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2198689</v>
      </c>
      <c r="CS9" s="624"/>
      <c r="CT9" s="624"/>
      <c r="CU9" s="624"/>
      <c r="CV9" s="624"/>
      <c r="CW9" s="624"/>
      <c r="CX9" s="624"/>
      <c r="CY9" s="625"/>
      <c r="CZ9" s="626">
        <v>9.6999999999999993</v>
      </c>
      <c r="DA9" s="626"/>
      <c r="DB9" s="626"/>
      <c r="DC9" s="626"/>
      <c r="DD9" s="632">
        <v>113498</v>
      </c>
      <c r="DE9" s="624"/>
      <c r="DF9" s="624"/>
      <c r="DG9" s="624"/>
      <c r="DH9" s="624"/>
      <c r="DI9" s="624"/>
      <c r="DJ9" s="624"/>
      <c r="DK9" s="624"/>
      <c r="DL9" s="624"/>
      <c r="DM9" s="624"/>
      <c r="DN9" s="624"/>
      <c r="DO9" s="624"/>
      <c r="DP9" s="625"/>
      <c r="DQ9" s="632">
        <v>1565014</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245</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135189</v>
      </c>
      <c r="BH10" s="624"/>
      <c r="BI10" s="624"/>
      <c r="BJ10" s="624"/>
      <c r="BK10" s="624"/>
      <c r="BL10" s="624"/>
      <c r="BM10" s="624"/>
      <c r="BN10" s="625"/>
      <c r="BO10" s="626">
        <v>2</v>
      </c>
      <c r="BP10" s="626"/>
      <c r="BQ10" s="626"/>
      <c r="BR10" s="626"/>
      <c r="BS10" s="627" t="s">
        <v>245</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18686</v>
      </c>
      <c r="CS10" s="624"/>
      <c r="CT10" s="624"/>
      <c r="CU10" s="624"/>
      <c r="CV10" s="624"/>
      <c r="CW10" s="624"/>
      <c r="CX10" s="624"/>
      <c r="CY10" s="625"/>
      <c r="CZ10" s="626">
        <v>0.1</v>
      </c>
      <c r="DA10" s="626"/>
      <c r="DB10" s="626"/>
      <c r="DC10" s="626"/>
      <c r="DD10" s="632" t="s">
        <v>245</v>
      </c>
      <c r="DE10" s="624"/>
      <c r="DF10" s="624"/>
      <c r="DG10" s="624"/>
      <c r="DH10" s="624"/>
      <c r="DI10" s="624"/>
      <c r="DJ10" s="624"/>
      <c r="DK10" s="624"/>
      <c r="DL10" s="624"/>
      <c r="DM10" s="624"/>
      <c r="DN10" s="624"/>
      <c r="DO10" s="624"/>
      <c r="DP10" s="625"/>
      <c r="DQ10" s="632">
        <v>18686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1181804</v>
      </c>
      <c r="S11" s="624"/>
      <c r="T11" s="624"/>
      <c r="U11" s="624"/>
      <c r="V11" s="624"/>
      <c r="W11" s="624"/>
      <c r="X11" s="624"/>
      <c r="Y11" s="625"/>
      <c r="Z11" s="628">
        <v>4.9000000000000004</v>
      </c>
      <c r="AA11" s="629"/>
      <c r="AB11" s="629"/>
      <c r="AC11" s="635"/>
      <c r="AD11" s="632">
        <v>1181804</v>
      </c>
      <c r="AE11" s="624"/>
      <c r="AF11" s="624"/>
      <c r="AG11" s="624"/>
      <c r="AH11" s="624"/>
      <c r="AI11" s="624"/>
      <c r="AJ11" s="624"/>
      <c r="AK11" s="625"/>
      <c r="AL11" s="628">
        <v>10.199999999999999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367367</v>
      </c>
      <c r="BH11" s="624"/>
      <c r="BI11" s="624"/>
      <c r="BJ11" s="624"/>
      <c r="BK11" s="624"/>
      <c r="BL11" s="624"/>
      <c r="BM11" s="624"/>
      <c r="BN11" s="625"/>
      <c r="BO11" s="626">
        <v>5.4</v>
      </c>
      <c r="BP11" s="626"/>
      <c r="BQ11" s="626"/>
      <c r="BR11" s="626"/>
      <c r="BS11" s="627">
        <v>104623</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690781</v>
      </c>
      <c r="CS11" s="624"/>
      <c r="CT11" s="624"/>
      <c r="CU11" s="624"/>
      <c r="CV11" s="624"/>
      <c r="CW11" s="624"/>
      <c r="CX11" s="624"/>
      <c r="CY11" s="625"/>
      <c r="CZ11" s="626">
        <v>3.1</v>
      </c>
      <c r="DA11" s="626"/>
      <c r="DB11" s="626"/>
      <c r="DC11" s="626"/>
      <c r="DD11" s="632">
        <v>293972</v>
      </c>
      <c r="DE11" s="624"/>
      <c r="DF11" s="624"/>
      <c r="DG11" s="624"/>
      <c r="DH11" s="624"/>
      <c r="DI11" s="624"/>
      <c r="DJ11" s="624"/>
      <c r="DK11" s="624"/>
      <c r="DL11" s="624"/>
      <c r="DM11" s="624"/>
      <c r="DN11" s="624"/>
      <c r="DO11" s="624"/>
      <c r="DP11" s="625"/>
      <c r="DQ11" s="632">
        <v>330518</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245</v>
      </c>
      <c r="S12" s="624"/>
      <c r="T12" s="624"/>
      <c r="U12" s="624"/>
      <c r="V12" s="624"/>
      <c r="W12" s="624"/>
      <c r="X12" s="624"/>
      <c r="Y12" s="625"/>
      <c r="Z12" s="626" t="s">
        <v>252</v>
      </c>
      <c r="AA12" s="626"/>
      <c r="AB12" s="626"/>
      <c r="AC12" s="626"/>
      <c r="AD12" s="627" t="s">
        <v>245</v>
      </c>
      <c r="AE12" s="627"/>
      <c r="AF12" s="627"/>
      <c r="AG12" s="627"/>
      <c r="AH12" s="627"/>
      <c r="AI12" s="627"/>
      <c r="AJ12" s="627"/>
      <c r="AK12" s="627"/>
      <c r="AL12" s="628" t="s">
        <v>130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3442394</v>
      </c>
      <c r="BH12" s="624"/>
      <c r="BI12" s="624"/>
      <c r="BJ12" s="624"/>
      <c r="BK12" s="624"/>
      <c r="BL12" s="624"/>
      <c r="BM12" s="624"/>
      <c r="BN12" s="625"/>
      <c r="BO12" s="626">
        <v>50.9</v>
      </c>
      <c r="BP12" s="626"/>
      <c r="BQ12" s="626"/>
      <c r="BR12" s="626"/>
      <c r="BS12" s="627">
        <v>227614</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387651</v>
      </c>
      <c r="CS12" s="624"/>
      <c r="CT12" s="624"/>
      <c r="CU12" s="624"/>
      <c r="CV12" s="624"/>
      <c r="CW12" s="624"/>
      <c r="CX12" s="624"/>
      <c r="CY12" s="625"/>
      <c r="CZ12" s="626">
        <v>1.7</v>
      </c>
      <c r="DA12" s="626"/>
      <c r="DB12" s="626"/>
      <c r="DC12" s="626"/>
      <c r="DD12" s="632">
        <v>5724</v>
      </c>
      <c r="DE12" s="624"/>
      <c r="DF12" s="624"/>
      <c r="DG12" s="624"/>
      <c r="DH12" s="624"/>
      <c r="DI12" s="624"/>
      <c r="DJ12" s="624"/>
      <c r="DK12" s="624"/>
      <c r="DL12" s="624"/>
      <c r="DM12" s="624"/>
      <c r="DN12" s="624"/>
      <c r="DO12" s="624"/>
      <c r="DP12" s="625"/>
      <c r="DQ12" s="632">
        <v>201749</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130</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3429396</v>
      </c>
      <c r="BH13" s="624"/>
      <c r="BI13" s="624"/>
      <c r="BJ13" s="624"/>
      <c r="BK13" s="624"/>
      <c r="BL13" s="624"/>
      <c r="BM13" s="624"/>
      <c r="BN13" s="625"/>
      <c r="BO13" s="626">
        <v>50.7</v>
      </c>
      <c r="BP13" s="626"/>
      <c r="BQ13" s="626"/>
      <c r="BR13" s="626"/>
      <c r="BS13" s="627">
        <v>227614</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1588545</v>
      </c>
      <c r="CS13" s="624"/>
      <c r="CT13" s="624"/>
      <c r="CU13" s="624"/>
      <c r="CV13" s="624"/>
      <c r="CW13" s="624"/>
      <c r="CX13" s="624"/>
      <c r="CY13" s="625"/>
      <c r="CZ13" s="626">
        <v>7</v>
      </c>
      <c r="DA13" s="626"/>
      <c r="DB13" s="626"/>
      <c r="DC13" s="626"/>
      <c r="DD13" s="632">
        <v>623883</v>
      </c>
      <c r="DE13" s="624"/>
      <c r="DF13" s="624"/>
      <c r="DG13" s="624"/>
      <c r="DH13" s="624"/>
      <c r="DI13" s="624"/>
      <c r="DJ13" s="624"/>
      <c r="DK13" s="624"/>
      <c r="DL13" s="624"/>
      <c r="DM13" s="624"/>
      <c r="DN13" s="624"/>
      <c r="DO13" s="624"/>
      <c r="DP13" s="625"/>
      <c r="DQ13" s="632">
        <v>1026968</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245</v>
      </c>
      <c r="S14" s="624"/>
      <c r="T14" s="624"/>
      <c r="U14" s="624"/>
      <c r="V14" s="624"/>
      <c r="W14" s="624"/>
      <c r="X14" s="624"/>
      <c r="Y14" s="625"/>
      <c r="Z14" s="626" t="s">
        <v>245</v>
      </c>
      <c r="AA14" s="626"/>
      <c r="AB14" s="626"/>
      <c r="AC14" s="626"/>
      <c r="AD14" s="627" t="s">
        <v>245</v>
      </c>
      <c r="AE14" s="627"/>
      <c r="AF14" s="627"/>
      <c r="AG14" s="627"/>
      <c r="AH14" s="627"/>
      <c r="AI14" s="627"/>
      <c r="AJ14" s="627"/>
      <c r="AK14" s="627"/>
      <c r="AL14" s="628" t="s">
        <v>245</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189539</v>
      </c>
      <c r="BH14" s="624"/>
      <c r="BI14" s="624"/>
      <c r="BJ14" s="624"/>
      <c r="BK14" s="624"/>
      <c r="BL14" s="624"/>
      <c r="BM14" s="624"/>
      <c r="BN14" s="625"/>
      <c r="BO14" s="626">
        <v>2.8</v>
      </c>
      <c r="BP14" s="626"/>
      <c r="BQ14" s="626"/>
      <c r="BR14" s="626"/>
      <c r="BS14" s="627" t="s">
        <v>245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518128</v>
      </c>
      <c r="CS14" s="624"/>
      <c r="CT14" s="624"/>
      <c r="CU14" s="624"/>
      <c r="CV14" s="624"/>
      <c r="CW14" s="624"/>
      <c r="CX14" s="624"/>
      <c r="CY14" s="625"/>
      <c r="CZ14" s="626">
        <v>2.2999999999999998</v>
      </c>
      <c r="DA14" s="626"/>
      <c r="DB14" s="626"/>
      <c r="DC14" s="626"/>
      <c r="DD14" s="632">
        <v>29299</v>
      </c>
      <c r="DE14" s="624"/>
      <c r="DF14" s="624"/>
      <c r="DG14" s="624"/>
      <c r="DH14" s="624"/>
      <c r="DI14" s="624"/>
      <c r="DJ14" s="624"/>
      <c r="DK14" s="624"/>
      <c r="DL14" s="624"/>
      <c r="DM14" s="624"/>
      <c r="DN14" s="624"/>
      <c r="DO14" s="624"/>
      <c r="DP14" s="625"/>
      <c r="DQ14" s="632">
        <v>480957</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245</v>
      </c>
      <c r="AE15" s="627"/>
      <c r="AF15" s="627"/>
      <c r="AG15" s="627"/>
      <c r="AH15" s="627"/>
      <c r="AI15" s="627"/>
      <c r="AJ15" s="627"/>
      <c r="AK15" s="627"/>
      <c r="AL15" s="628" t="s">
        <v>245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389775</v>
      </c>
      <c r="BH15" s="624"/>
      <c r="BI15" s="624"/>
      <c r="BJ15" s="624"/>
      <c r="BK15" s="624"/>
      <c r="BL15" s="624"/>
      <c r="BM15" s="624"/>
      <c r="BN15" s="625"/>
      <c r="BO15" s="626">
        <v>5.8</v>
      </c>
      <c r="BP15" s="626"/>
      <c r="BQ15" s="626"/>
      <c r="BR15" s="626"/>
      <c r="BS15" s="627" t="s">
        <v>245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2247834</v>
      </c>
      <c r="CS15" s="624"/>
      <c r="CT15" s="624"/>
      <c r="CU15" s="624"/>
      <c r="CV15" s="624"/>
      <c r="CW15" s="624"/>
      <c r="CX15" s="624"/>
      <c r="CY15" s="625"/>
      <c r="CZ15" s="626">
        <v>9.9</v>
      </c>
      <c r="DA15" s="626"/>
      <c r="DB15" s="626"/>
      <c r="DC15" s="626"/>
      <c r="DD15" s="632">
        <v>701846</v>
      </c>
      <c r="DE15" s="624"/>
      <c r="DF15" s="624"/>
      <c r="DG15" s="624"/>
      <c r="DH15" s="624"/>
      <c r="DI15" s="624"/>
      <c r="DJ15" s="624"/>
      <c r="DK15" s="624"/>
      <c r="DL15" s="624"/>
      <c r="DM15" s="624"/>
      <c r="DN15" s="624"/>
      <c r="DO15" s="624"/>
      <c r="DP15" s="625"/>
      <c r="DQ15" s="632">
        <v>1373039</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24633</v>
      </c>
      <c r="S16" s="624"/>
      <c r="T16" s="624"/>
      <c r="U16" s="624"/>
      <c r="V16" s="624"/>
      <c r="W16" s="624"/>
      <c r="X16" s="624"/>
      <c r="Y16" s="625"/>
      <c r="Z16" s="626">
        <v>0.1</v>
      </c>
      <c r="AA16" s="626"/>
      <c r="AB16" s="626"/>
      <c r="AC16" s="626"/>
      <c r="AD16" s="627">
        <v>24633</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245</v>
      </c>
      <c r="BP16" s="626"/>
      <c r="BQ16" s="626"/>
      <c r="BR16" s="626"/>
      <c r="BS16" s="627" t="s">
        <v>245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8084</v>
      </c>
      <c r="CS16" s="624"/>
      <c r="CT16" s="624"/>
      <c r="CU16" s="624"/>
      <c r="CV16" s="624"/>
      <c r="CW16" s="624"/>
      <c r="CX16" s="624"/>
      <c r="CY16" s="625"/>
      <c r="CZ16" s="626">
        <v>0</v>
      </c>
      <c r="DA16" s="626"/>
      <c r="DB16" s="626"/>
      <c r="DC16" s="626"/>
      <c r="DD16" s="632" t="s">
        <v>245</v>
      </c>
      <c r="DE16" s="624"/>
      <c r="DF16" s="624"/>
      <c r="DG16" s="624"/>
      <c r="DH16" s="624"/>
      <c r="DI16" s="624"/>
      <c r="DJ16" s="624"/>
      <c r="DK16" s="624"/>
      <c r="DL16" s="624"/>
      <c r="DM16" s="624"/>
      <c r="DN16" s="624"/>
      <c r="DO16" s="624"/>
      <c r="DP16" s="625"/>
      <c r="DQ16" s="632">
        <v>8084</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101162</v>
      </c>
      <c r="S17" s="624"/>
      <c r="T17" s="624"/>
      <c r="U17" s="624"/>
      <c r="V17" s="624"/>
      <c r="W17" s="624"/>
      <c r="X17" s="624"/>
      <c r="Y17" s="625"/>
      <c r="Z17" s="626">
        <v>0.4</v>
      </c>
      <c r="AA17" s="626"/>
      <c r="AB17" s="626"/>
      <c r="AC17" s="626"/>
      <c r="AD17" s="627">
        <v>101162</v>
      </c>
      <c r="AE17" s="627"/>
      <c r="AF17" s="627"/>
      <c r="AG17" s="627"/>
      <c r="AH17" s="627"/>
      <c r="AI17" s="627"/>
      <c r="AJ17" s="627"/>
      <c r="AK17" s="627"/>
      <c r="AL17" s="628">
        <v>0.9</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245</v>
      </c>
      <c r="BP17" s="626"/>
      <c r="BQ17" s="626"/>
      <c r="BR17" s="626"/>
      <c r="BS17" s="627" t="s">
        <v>245</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1573332</v>
      </c>
      <c r="CS17" s="624"/>
      <c r="CT17" s="624"/>
      <c r="CU17" s="624"/>
      <c r="CV17" s="624"/>
      <c r="CW17" s="624"/>
      <c r="CX17" s="624"/>
      <c r="CY17" s="625"/>
      <c r="CZ17" s="626">
        <v>6.9</v>
      </c>
      <c r="DA17" s="626"/>
      <c r="DB17" s="626"/>
      <c r="DC17" s="626"/>
      <c r="DD17" s="632" t="s">
        <v>130</v>
      </c>
      <c r="DE17" s="624"/>
      <c r="DF17" s="624"/>
      <c r="DG17" s="624"/>
      <c r="DH17" s="624"/>
      <c r="DI17" s="624"/>
      <c r="DJ17" s="624"/>
      <c r="DK17" s="624"/>
      <c r="DL17" s="624"/>
      <c r="DM17" s="624"/>
      <c r="DN17" s="624"/>
      <c r="DO17" s="624"/>
      <c r="DP17" s="625"/>
      <c r="DQ17" s="632">
        <v>1368801</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64891</v>
      </c>
      <c r="S18" s="624"/>
      <c r="T18" s="624"/>
      <c r="U18" s="624"/>
      <c r="V18" s="624"/>
      <c r="W18" s="624"/>
      <c r="X18" s="624"/>
      <c r="Y18" s="625"/>
      <c r="Z18" s="626">
        <v>0.3</v>
      </c>
      <c r="AA18" s="626"/>
      <c r="AB18" s="626"/>
      <c r="AC18" s="626"/>
      <c r="AD18" s="627">
        <v>64891</v>
      </c>
      <c r="AE18" s="627"/>
      <c r="AF18" s="627"/>
      <c r="AG18" s="627"/>
      <c r="AH18" s="627"/>
      <c r="AI18" s="627"/>
      <c r="AJ18" s="627"/>
      <c r="AK18" s="627"/>
      <c r="AL18" s="628">
        <v>0.6</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245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245</v>
      </c>
      <c r="DA18" s="626"/>
      <c r="DB18" s="626"/>
      <c r="DC18" s="626"/>
      <c r="DD18" s="632" t="s">
        <v>245</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64036</v>
      </c>
      <c r="S19" s="624"/>
      <c r="T19" s="624"/>
      <c r="U19" s="624"/>
      <c r="V19" s="624"/>
      <c r="W19" s="624"/>
      <c r="X19" s="624"/>
      <c r="Y19" s="625"/>
      <c r="Z19" s="626">
        <v>0.3</v>
      </c>
      <c r="AA19" s="626"/>
      <c r="AB19" s="626"/>
      <c r="AC19" s="626"/>
      <c r="AD19" s="627">
        <v>64036</v>
      </c>
      <c r="AE19" s="627"/>
      <c r="AF19" s="627"/>
      <c r="AG19" s="627"/>
      <c r="AH19" s="627"/>
      <c r="AI19" s="627"/>
      <c r="AJ19" s="627"/>
      <c r="AK19" s="627"/>
      <c r="AL19" s="628">
        <v>0.6</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2826</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245</v>
      </c>
      <c r="CS19" s="624"/>
      <c r="CT19" s="624"/>
      <c r="CU19" s="624"/>
      <c r="CV19" s="624"/>
      <c r="CW19" s="624"/>
      <c r="CX19" s="624"/>
      <c r="CY19" s="625"/>
      <c r="CZ19" s="626" t="s">
        <v>245</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855</v>
      </c>
      <c r="S20" s="624"/>
      <c r="T20" s="624"/>
      <c r="U20" s="624"/>
      <c r="V20" s="624"/>
      <c r="W20" s="624"/>
      <c r="X20" s="624"/>
      <c r="Y20" s="625"/>
      <c r="Z20" s="626">
        <v>0</v>
      </c>
      <c r="AA20" s="626"/>
      <c r="AB20" s="626"/>
      <c r="AC20" s="626"/>
      <c r="AD20" s="627">
        <v>855</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2826</v>
      </c>
      <c r="BH20" s="624"/>
      <c r="BI20" s="624"/>
      <c r="BJ20" s="624"/>
      <c r="BK20" s="624"/>
      <c r="BL20" s="624"/>
      <c r="BM20" s="624"/>
      <c r="BN20" s="625"/>
      <c r="BO20" s="626">
        <v>0</v>
      </c>
      <c r="BP20" s="626"/>
      <c r="BQ20" s="626"/>
      <c r="BR20" s="626"/>
      <c r="BS20" s="627" t="s">
        <v>245</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22639104</v>
      </c>
      <c r="CS20" s="624"/>
      <c r="CT20" s="624"/>
      <c r="CU20" s="624"/>
      <c r="CV20" s="624"/>
      <c r="CW20" s="624"/>
      <c r="CX20" s="624"/>
      <c r="CY20" s="625"/>
      <c r="CZ20" s="626">
        <v>100</v>
      </c>
      <c r="DA20" s="626"/>
      <c r="DB20" s="626"/>
      <c r="DC20" s="626"/>
      <c r="DD20" s="632">
        <v>1809092</v>
      </c>
      <c r="DE20" s="624"/>
      <c r="DF20" s="624"/>
      <c r="DG20" s="624"/>
      <c r="DH20" s="624"/>
      <c r="DI20" s="624"/>
      <c r="DJ20" s="624"/>
      <c r="DK20" s="624"/>
      <c r="DL20" s="624"/>
      <c r="DM20" s="624"/>
      <c r="DN20" s="624"/>
      <c r="DO20" s="624"/>
      <c r="DP20" s="625"/>
      <c r="DQ20" s="632">
        <v>14101846</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3888012</v>
      </c>
      <c r="S21" s="624"/>
      <c r="T21" s="624"/>
      <c r="U21" s="624"/>
      <c r="V21" s="624"/>
      <c r="W21" s="624"/>
      <c r="X21" s="624"/>
      <c r="Y21" s="625"/>
      <c r="Z21" s="626">
        <v>16.100000000000001</v>
      </c>
      <c r="AA21" s="626"/>
      <c r="AB21" s="626"/>
      <c r="AC21" s="626"/>
      <c r="AD21" s="627">
        <v>3170435</v>
      </c>
      <c r="AE21" s="627"/>
      <c r="AF21" s="627"/>
      <c r="AG21" s="627"/>
      <c r="AH21" s="627"/>
      <c r="AI21" s="627"/>
      <c r="AJ21" s="627"/>
      <c r="AK21" s="627"/>
      <c r="AL21" s="628">
        <v>27.5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2826</v>
      </c>
      <c r="BH21" s="624"/>
      <c r="BI21" s="624"/>
      <c r="BJ21" s="624"/>
      <c r="BK21" s="624"/>
      <c r="BL21" s="624"/>
      <c r="BM21" s="624"/>
      <c r="BN21" s="625"/>
      <c r="BO21" s="626">
        <v>0</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3170435</v>
      </c>
      <c r="S22" s="624"/>
      <c r="T22" s="624"/>
      <c r="U22" s="624"/>
      <c r="V22" s="624"/>
      <c r="W22" s="624"/>
      <c r="X22" s="624"/>
      <c r="Y22" s="625"/>
      <c r="Z22" s="626">
        <v>13.1</v>
      </c>
      <c r="AA22" s="626"/>
      <c r="AB22" s="626"/>
      <c r="AC22" s="626"/>
      <c r="AD22" s="627">
        <v>3170435</v>
      </c>
      <c r="AE22" s="627"/>
      <c r="AF22" s="627"/>
      <c r="AG22" s="627"/>
      <c r="AH22" s="627"/>
      <c r="AI22" s="627"/>
      <c r="AJ22" s="627"/>
      <c r="AK22" s="627"/>
      <c r="AL22" s="628">
        <v>27.5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245</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717577</v>
      </c>
      <c r="S23" s="624"/>
      <c r="T23" s="624"/>
      <c r="U23" s="624"/>
      <c r="V23" s="624"/>
      <c r="W23" s="624"/>
      <c r="X23" s="624"/>
      <c r="Y23" s="625"/>
      <c r="Z23" s="626">
        <v>3</v>
      </c>
      <c r="AA23" s="626"/>
      <c r="AB23" s="626"/>
      <c r="AC23" s="626"/>
      <c r="AD23" s="627" t="s">
        <v>245</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252</v>
      </c>
      <c r="BH23" s="624"/>
      <c r="BI23" s="624"/>
      <c r="BJ23" s="624"/>
      <c r="BK23" s="624"/>
      <c r="BL23" s="624"/>
      <c r="BM23" s="624"/>
      <c r="BN23" s="625"/>
      <c r="BO23" s="626" t="s">
        <v>245</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245</v>
      </c>
      <c r="AA24" s="626"/>
      <c r="AB24" s="626"/>
      <c r="AC24" s="626"/>
      <c r="AD24" s="627" t="s">
        <v>245</v>
      </c>
      <c r="AE24" s="627"/>
      <c r="AF24" s="627"/>
      <c r="AG24" s="627"/>
      <c r="AH24" s="627"/>
      <c r="AI24" s="627"/>
      <c r="AJ24" s="627"/>
      <c r="AK24" s="627"/>
      <c r="AL24" s="628" t="s">
        <v>245</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11250744</v>
      </c>
      <c r="CS24" s="613"/>
      <c r="CT24" s="613"/>
      <c r="CU24" s="613"/>
      <c r="CV24" s="613"/>
      <c r="CW24" s="613"/>
      <c r="CX24" s="613"/>
      <c r="CY24" s="614"/>
      <c r="CZ24" s="617">
        <v>49.7</v>
      </c>
      <c r="DA24" s="618"/>
      <c r="DB24" s="618"/>
      <c r="DC24" s="634"/>
      <c r="DD24" s="658">
        <v>5879219</v>
      </c>
      <c r="DE24" s="613"/>
      <c r="DF24" s="613"/>
      <c r="DG24" s="613"/>
      <c r="DH24" s="613"/>
      <c r="DI24" s="613"/>
      <c r="DJ24" s="613"/>
      <c r="DK24" s="614"/>
      <c r="DL24" s="658">
        <v>5838658</v>
      </c>
      <c r="DM24" s="613"/>
      <c r="DN24" s="613"/>
      <c r="DO24" s="613"/>
      <c r="DP24" s="613"/>
      <c r="DQ24" s="613"/>
      <c r="DR24" s="613"/>
      <c r="DS24" s="613"/>
      <c r="DT24" s="613"/>
      <c r="DU24" s="613"/>
      <c r="DV24" s="614"/>
      <c r="DW24" s="617">
        <v>49.6</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12242604</v>
      </c>
      <c r="S25" s="624"/>
      <c r="T25" s="624"/>
      <c r="U25" s="624"/>
      <c r="V25" s="624"/>
      <c r="W25" s="624"/>
      <c r="X25" s="624"/>
      <c r="Y25" s="625"/>
      <c r="Z25" s="626">
        <v>50.7</v>
      </c>
      <c r="AA25" s="626"/>
      <c r="AB25" s="626"/>
      <c r="AC25" s="626"/>
      <c r="AD25" s="627">
        <v>11525027</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245</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3342085</v>
      </c>
      <c r="CS25" s="655"/>
      <c r="CT25" s="655"/>
      <c r="CU25" s="655"/>
      <c r="CV25" s="655"/>
      <c r="CW25" s="655"/>
      <c r="CX25" s="655"/>
      <c r="CY25" s="656"/>
      <c r="CZ25" s="628">
        <v>14.8</v>
      </c>
      <c r="DA25" s="653"/>
      <c r="DB25" s="653"/>
      <c r="DC25" s="657"/>
      <c r="DD25" s="632">
        <v>2915646</v>
      </c>
      <c r="DE25" s="655"/>
      <c r="DF25" s="655"/>
      <c r="DG25" s="655"/>
      <c r="DH25" s="655"/>
      <c r="DI25" s="655"/>
      <c r="DJ25" s="655"/>
      <c r="DK25" s="656"/>
      <c r="DL25" s="632">
        <v>2887770</v>
      </c>
      <c r="DM25" s="655"/>
      <c r="DN25" s="655"/>
      <c r="DO25" s="655"/>
      <c r="DP25" s="655"/>
      <c r="DQ25" s="655"/>
      <c r="DR25" s="655"/>
      <c r="DS25" s="655"/>
      <c r="DT25" s="655"/>
      <c r="DU25" s="655"/>
      <c r="DV25" s="656"/>
      <c r="DW25" s="628">
        <v>24.5</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8042</v>
      </c>
      <c r="S26" s="624"/>
      <c r="T26" s="624"/>
      <c r="U26" s="624"/>
      <c r="V26" s="624"/>
      <c r="W26" s="624"/>
      <c r="X26" s="624"/>
      <c r="Y26" s="625"/>
      <c r="Z26" s="626">
        <v>0</v>
      </c>
      <c r="AA26" s="626"/>
      <c r="AB26" s="626"/>
      <c r="AC26" s="626"/>
      <c r="AD26" s="627">
        <v>8042</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245</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1909169</v>
      </c>
      <c r="CS26" s="624"/>
      <c r="CT26" s="624"/>
      <c r="CU26" s="624"/>
      <c r="CV26" s="624"/>
      <c r="CW26" s="624"/>
      <c r="CX26" s="624"/>
      <c r="CY26" s="625"/>
      <c r="CZ26" s="628">
        <v>8.4</v>
      </c>
      <c r="DA26" s="653"/>
      <c r="DB26" s="653"/>
      <c r="DC26" s="657"/>
      <c r="DD26" s="632">
        <v>1657574</v>
      </c>
      <c r="DE26" s="624"/>
      <c r="DF26" s="624"/>
      <c r="DG26" s="624"/>
      <c r="DH26" s="624"/>
      <c r="DI26" s="624"/>
      <c r="DJ26" s="624"/>
      <c r="DK26" s="625"/>
      <c r="DL26" s="632" t="s">
        <v>245</v>
      </c>
      <c r="DM26" s="624"/>
      <c r="DN26" s="624"/>
      <c r="DO26" s="624"/>
      <c r="DP26" s="624"/>
      <c r="DQ26" s="624"/>
      <c r="DR26" s="624"/>
      <c r="DS26" s="624"/>
      <c r="DT26" s="624"/>
      <c r="DU26" s="624"/>
      <c r="DV26" s="625"/>
      <c r="DW26" s="628" t="s">
        <v>245</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154802</v>
      </c>
      <c r="S27" s="624"/>
      <c r="T27" s="624"/>
      <c r="U27" s="624"/>
      <c r="V27" s="624"/>
      <c r="W27" s="624"/>
      <c r="X27" s="624"/>
      <c r="Y27" s="625"/>
      <c r="Z27" s="626">
        <v>0.6</v>
      </c>
      <c r="AA27" s="626"/>
      <c r="AB27" s="626"/>
      <c r="AC27" s="626"/>
      <c r="AD27" s="627" t="s">
        <v>245</v>
      </c>
      <c r="AE27" s="627"/>
      <c r="AF27" s="627"/>
      <c r="AG27" s="627"/>
      <c r="AH27" s="627"/>
      <c r="AI27" s="627"/>
      <c r="AJ27" s="627"/>
      <c r="AK27" s="627"/>
      <c r="AL27" s="628" t="s">
        <v>245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6767788</v>
      </c>
      <c r="BH27" s="624"/>
      <c r="BI27" s="624"/>
      <c r="BJ27" s="624"/>
      <c r="BK27" s="624"/>
      <c r="BL27" s="624"/>
      <c r="BM27" s="624"/>
      <c r="BN27" s="625"/>
      <c r="BO27" s="626">
        <v>100</v>
      </c>
      <c r="BP27" s="626"/>
      <c r="BQ27" s="626"/>
      <c r="BR27" s="626"/>
      <c r="BS27" s="627">
        <v>332237</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6335331</v>
      </c>
      <c r="CS27" s="655"/>
      <c r="CT27" s="655"/>
      <c r="CU27" s="655"/>
      <c r="CV27" s="655"/>
      <c r="CW27" s="655"/>
      <c r="CX27" s="655"/>
      <c r="CY27" s="656"/>
      <c r="CZ27" s="628">
        <v>28</v>
      </c>
      <c r="DA27" s="653"/>
      <c r="DB27" s="653"/>
      <c r="DC27" s="657"/>
      <c r="DD27" s="632">
        <v>1594776</v>
      </c>
      <c r="DE27" s="655"/>
      <c r="DF27" s="655"/>
      <c r="DG27" s="655"/>
      <c r="DH27" s="655"/>
      <c r="DI27" s="655"/>
      <c r="DJ27" s="655"/>
      <c r="DK27" s="656"/>
      <c r="DL27" s="632">
        <v>1582091</v>
      </c>
      <c r="DM27" s="655"/>
      <c r="DN27" s="655"/>
      <c r="DO27" s="655"/>
      <c r="DP27" s="655"/>
      <c r="DQ27" s="655"/>
      <c r="DR27" s="655"/>
      <c r="DS27" s="655"/>
      <c r="DT27" s="655"/>
      <c r="DU27" s="655"/>
      <c r="DV27" s="656"/>
      <c r="DW27" s="628">
        <v>13.4</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143312</v>
      </c>
      <c r="S28" s="624"/>
      <c r="T28" s="624"/>
      <c r="U28" s="624"/>
      <c r="V28" s="624"/>
      <c r="W28" s="624"/>
      <c r="X28" s="624"/>
      <c r="Y28" s="625"/>
      <c r="Z28" s="626">
        <v>0.6</v>
      </c>
      <c r="AA28" s="626"/>
      <c r="AB28" s="626"/>
      <c r="AC28" s="626"/>
      <c r="AD28" s="627">
        <v>11718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1573328</v>
      </c>
      <c r="CS28" s="624"/>
      <c r="CT28" s="624"/>
      <c r="CU28" s="624"/>
      <c r="CV28" s="624"/>
      <c r="CW28" s="624"/>
      <c r="CX28" s="624"/>
      <c r="CY28" s="625"/>
      <c r="CZ28" s="628">
        <v>6.9</v>
      </c>
      <c r="DA28" s="653"/>
      <c r="DB28" s="653"/>
      <c r="DC28" s="657"/>
      <c r="DD28" s="632">
        <v>1368797</v>
      </c>
      <c r="DE28" s="624"/>
      <c r="DF28" s="624"/>
      <c r="DG28" s="624"/>
      <c r="DH28" s="624"/>
      <c r="DI28" s="624"/>
      <c r="DJ28" s="624"/>
      <c r="DK28" s="625"/>
      <c r="DL28" s="632">
        <v>1368797</v>
      </c>
      <c r="DM28" s="624"/>
      <c r="DN28" s="624"/>
      <c r="DO28" s="624"/>
      <c r="DP28" s="624"/>
      <c r="DQ28" s="624"/>
      <c r="DR28" s="624"/>
      <c r="DS28" s="624"/>
      <c r="DT28" s="624"/>
      <c r="DU28" s="624"/>
      <c r="DV28" s="625"/>
      <c r="DW28" s="628">
        <v>11.6</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98687</v>
      </c>
      <c r="S29" s="624"/>
      <c r="T29" s="624"/>
      <c r="U29" s="624"/>
      <c r="V29" s="624"/>
      <c r="W29" s="624"/>
      <c r="X29" s="624"/>
      <c r="Y29" s="625"/>
      <c r="Z29" s="626">
        <v>0.4</v>
      </c>
      <c r="AA29" s="626"/>
      <c r="AB29" s="626"/>
      <c r="AC29" s="626"/>
      <c r="AD29" s="627" t="s">
        <v>245</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1573328</v>
      </c>
      <c r="CS29" s="655"/>
      <c r="CT29" s="655"/>
      <c r="CU29" s="655"/>
      <c r="CV29" s="655"/>
      <c r="CW29" s="655"/>
      <c r="CX29" s="655"/>
      <c r="CY29" s="656"/>
      <c r="CZ29" s="628">
        <v>6.9</v>
      </c>
      <c r="DA29" s="653"/>
      <c r="DB29" s="653"/>
      <c r="DC29" s="657"/>
      <c r="DD29" s="632">
        <v>1368797</v>
      </c>
      <c r="DE29" s="655"/>
      <c r="DF29" s="655"/>
      <c r="DG29" s="655"/>
      <c r="DH29" s="655"/>
      <c r="DI29" s="655"/>
      <c r="DJ29" s="655"/>
      <c r="DK29" s="656"/>
      <c r="DL29" s="632">
        <v>1368797</v>
      </c>
      <c r="DM29" s="655"/>
      <c r="DN29" s="655"/>
      <c r="DO29" s="655"/>
      <c r="DP29" s="655"/>
      <c r="DQ29" s="655"/>
      <c r="DR29" s="655"/>
      <c r="DS29" s="655"/>
      <c r="DT29" s="655"/>
      <c r="DU29" s="655"/>
      <c r="DV29" s="656"/>
      <c r="DW29" s="628">
        <v>11.6</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4748321</v>
      </c>
      <c r="S30" s="624"/>
      <c r="T30" s="624"/>
      <c r="U30" s="624"/>
      <c r="V30" s="624"/>
      <c r="W30" s="624"/>
      <c r="X30" s="624"/>
      <c r="Y30" s="625"/>
      <c r="Z30" s="626">
        <v>19.7</v>
      </c>
      <c r="AA30" s="626"/>
      <c r="AB30" s="626"/>
      <c r="AC30" s="626"/>
      <c r="AD30" s="627" t="s">
        <v>245</v>
      </c>
      <c r="AE30" s="627"/>
      <c r="AF30" s="627"/>
      <c r="AG30" s="627"/>
      <c r="AH30" s="627"/>
      <c r="AI30" s="627"/>
      <c r="AJ30" s="627"/>
      <c r="AK30" s="627"/>
      <c r="AL30" s="628" t="s">
        <v>245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1514065</v>
      </c>
      <c r="CS30" s="624"/>
      <c r="CT30" s="624"/>
      <c r="CU30" s="624"/>
      <c r="CV30" s="624"/>
      <c r="CW30" s="624"/>
      <c r="CX30" s="624"/>
      <c r="CY30" s="625"/>
      <c r="CZ30" s="628">
        <v>6.7</v>
      </c>
      <c r="DA30" s="653"/>
      <c r="DB30" s="653"/>
      <c r="DC30" s="657"/>
      <c r="DD30" s="632">
        <v>1315029</v>
      </c>
      <c r="DE30" s="624"/>
      <c r="DF30" s="624"/>
      <c r="DG30" s="624"/>
      <c r="DH30" s="624"/>
      <c r="DI30" s="624"/>
      <c r="DJ30" s="624"/>
      <c r="DK30" s="625"/>
      <c r="DL30" s="632">
        <v>1315029</v>
      </c>
      <c r="DM30" s="624"/>
      <c r="DN30" s="624"/>
      <c r="DO30" s="624"/>
      <c r="DP30" s="624"/>
      <c r="DQ30" s="624"/>
      <c r="DR30" s="624"/>
      <c r="DS30" s="624"/>
      <c r="DT30" s="624"/>
      <c r="DU30" s="624"/>
      <c r="DV30" s="625"/>
      <c r="DW30" s="628">
        <v>11.2</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245</v>
      </c>
      <c r="S31" s="624"/>
      <c r="T31" s="624"/>
      <c r="U31" s="624"/>
      <c r="V31" s="624"/>
      <c r="W31" s="624"/>
      <c r="X31" s="624"/>
      <c r="Y31" s="625"/>
      <c r="Z31" s="626" t="s">
        <v>245</v>
      </c>
      <c r="AA31" s="626"/>
      <c r="AB31" s="626"/>
      <c r="AC31" s="626"/>
      <c r="AD31" s="627" t="s">
        <v>245</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99.2</v>
      </c>
      <c r="BH31" s="667"/>
      <c r="BI31" s="667"/>
      <c r="BJ31" s="667"/>
      <c r="BK31" s="667"/>
      <c r="BL31" s="667"/>
      <c r="BM31" s="618">
        <v>96.8</v>
      </c>
      <c r="BN31" s="667"/>
      <c r="BO31" s="667"/>
      <c r="BP31" s="667"/>
      <c r="BQ31" s="668"/>
      <c r="BR31" s="679">
        <v>99.2</v>
      </c>
      <c r="BS31" s="667"/>
      <c r="BT31" s="667"/>
      <c r="BU31" s="667"/>
      <c r="BV31" s="667"/>
      <c r="BW31" s="667"/>
      <c r="BX31" s="618">
        <v>96.6</v>
      </c>
      <c r="BY31" s="667"/>
      <c r="BZ31" s="667"/>
      <c r="CA31" s="667"/>
      <c r="CB31" s="668"/>
      <c r="CD31" s="661"/>
      <c r="CE31" s="662"/>
      <c r="CF31" s="620" t="s">
        <v>315</v>
      </c>
      <c r="CG31" s="621"/>
      <c r="CH31" s="621"/>
      <c r="CI31" s="621"/>
      <c r="CJ31" s="621"/>
      <c r="CK31" s="621"/>
      <c r="CL31" s="621"/>
      <c r="CM31" s="621"/>
      <c r="CN31" s="621"/>
      <c r="CO31" s="621"/>
      <c r="CP31" s="621"/>
      <c r="CQ31" s="622"/>
      <c r="CR31" s="623">
        <v>59263</v>
      </c>
      <c r="CS31" s="655"/>
      <c r="CT31" s="655"/>
      <c r="CU31" s="655"/>
      <c r="CV31" s="655"/>
      <c r="CW31" s="655"/>
      <c r="CX31" s="655"/>
      <c r="CY31" s="656"/>
      <c r="CZ31" s="628">
        <v>0.3</v>
      </c>
      <c r="DA31" s="653"/>
      <c r="DB31" s="653"/>
      <c r="DC31" s="657"/>
      <c r="DD31" s="632">
        <v>53768</v>
      </c>
      <c r="DE31" s="655"/>
      <c r="DF31" s="655"/>
      <c r="DG31" s="655"/>
      <c r="DH31" s="655"/>
      <c r="DI31" s="655"/>
      <c r="DJ31" s="655"/>
      <c r="DK31" s="656"/>
      <c r="DL31" s="632">
        <v>53768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1972860</v>
      </c>
      <c r="S32" s="624"/>
      <c r="T32" s="624"/>
      <c r="U32" s="624"/>
      <c r="V32" s="624"/>
      <c r="W32" s="624"/>
      <c r="X32" s="624"/>
      <c r="Y32" s="625"/>
      <c r="Z32" s="626">
        <v>8.1999999999999993</v>
      </c>
      <c r="AA32" s="626"/>
      <c r="AB32" s="626"/>
      <c r="AC32" s="626"/>
      <c r="AD32" s="627" t="s">
        <v>130</v>
      </c>
      <c r="AE32" s="627"/>
      <c r="AF32" s="627"/>
      <c r="AG32" s="627"/>
      <c r="AH32" s="627"/>
      <c r="AI32" s="627"/>
      <c r="AJ32" s="627"/>
      <c r="AK32" s="627"/>
      <c r="AL32" s="628" t="s">
        <v>245</v>
      </c>
      <c r="AM32" s="629"/>
      <c r="AN32" s="629"/>
      <c r="AO32" s="630"/>
      <c r="AP32" s="671"/>
      <c r="AQ32" s="672"/>
      <c r="AR32" s="672"/>
      <c r="AS32" s="672"/>
      <c r="AT32" s="676"/>
      <c r="AU32" s="214" t="s">
        <v>317</v>
      </c>
      <c r="AX32" s="620" t="s">
        <v>318</v>
      </c>
      <c r="AY32" s="621"/>
      <c r="AZ32" s="621"/>
      <c r="BA32" s="621"/>
      <c r="BB32" s="621"/>
      <c r="BC32" s="621"/>
      <c r="BD32" s="621"/>
      <c r="BE32" s="621"/>
      <c r="BF32" s="622"/>
      <c r="BG32" s="680">
        <v>99</v>
      </c>
      <c r="BH32" s="655"/>
      <c r="BI32" s="655"/>
      <c r="BJ32" s="655"/>
      <c r="BK32" s="655"/>
      <c r="BL32" s="655"/>
      <c r="BM32" s="629">
        <v>96.8</v>
      </c>
      <c r="BN32" s="655"/>
      <c r="BO32" s="655"/>
      <c r="BP32" s="655"/>
      <c r="BQ32" s="678"/>
      <c r="BR32" s="680">
        <v>99.1</v>
      </c>
      <c r="BS32" s="655"/>
      <c r="BT32" s="655"/>
      <c r="BU32" s="655"/>
      <c r="BV32" s="655"/>
      <c r="BW32" s="655"/>
      <c r="BX32" s="629">
        <v>96.8</v>
      </c>
      <c r="BY32" s="655"/>
      <c r="BZ32" s="655"/>
      <c r="CA32" s="655"/>
      <c r="CB32" s="678"/>
      <c r="CD32" s="663"/>
      <c r="CE32" s="664"/>
      <c r="CF32" s="620" t="s">
        <v>319</v>
      </c>
      <c r="CG32" s="621"/>
      <c r="CH32" s="621"/>
      <c r="CI32" s="621"/>
      <c r="CJ32" s="621"/>
      <c r="CK32" s="621"/>
      <c r="CL32" s="621"/>
      <c r="CM32" s="621"/>
      <c r="CN32" s="621"/>
      <c r="CO32" s="621"/>
      <c r="CP32" s="621"/>
      <c r="CQ32" s="622"/>
      <c r="CR32" s="623" t="s">
        <v>245</v>
      </c>
      <c r="CS32" s="624"/>
      <c r="CT32" s="624"/>
      <c r="CU32" s="624"/>
      <c r="CV32" s="624"/>
      <c r="CW32" s="624"/>
      <c r="CX32" s="624"/>
      <c r="CY32" s="625"/>
      <c r="CZ32" s="628" t="s">
        <v>130</v>
      </c>
      <c r="DA32" s="653"/>
      <c r="DB32" s="653"/>
      <c r="DC32" s="657"/>
      <c r="DD32" s="632" t="s">
        <v>245</v>
      </c>
      <c r="DE32" s="624"/>
      <c r="DF32" s="624"/>
      <c r="DG32" s="624"/>
      <c r="DH32" s="624"/>
      <c r="DI32" s="624"/>
      <c r="DJ32" s="624"/>
      <c r="DK32" s="625"/>
      <c r="DL32" s="632" t="s">
        <v>130</v>
      </c>
      <c r="DM32" s="624"/>
      <c r="DN32" s="624"/>
      <c r="DO32" s="624"/>
      <c r="DP32" s="624"/>
      <c r="DQ32" s="624"/>
      <c r="DR32" s="624"/>
      <c r="DS32" s="624"/>
      <c r="DT32" s="624"/>
      <c r="DU32" s="624"/>
      <c r="DV32" s="625"/>
      <c r="DW32" s="628" t="s">
        <v>245</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63624</v>
      </c>
      <c r="S33" s="624"/>
      <c r="T33" s="624"/>
      <c r="U33" s="624"/>
      <c r="V33" s="624"/>
      <c r="W33" s="624"/>
      <c r="X33" s="624"/>
      <c r="Y33" s="625"/>
      <c r="Z33" s="626">
        <v>0.3</v>
      </c>
      <c r="AA33" s="626"/>
      <c r="AB33" s="626"/>
      <c r="AC33" s="626"/>
      <c r="AD33" s="627" t="s">
        <v>130</v>
      </c>
      <c r="AE33" s="627"/>
      <c r="AF33" s="627"/>
      <c r="AG33" s="627"/>
      <c r="AH33" s="627"/>
      <c r="AI33" s="627"/>
      <c r="AJ33" s="627"/>
      <c r="AK33" s="627"/>
      <c r="AL33" s="628" t="s">
        <v>130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99.2</v>
      </c>
      <c r="BH33" s="682"/>
      <c r="BI33" s="682"/>
      <c r="BJ33" s="682"/>
      <c r="BK33" s="682"/>
      <c r="BL33" s="682"/>
      <c r="BM33" s="683">
        <v>96.6</v>
      </c>
      <c r="BN33" s="682"/>
      <c r="BO33" s="682"/>
      <c r="BP33" s="682"/>
      <c r="BQ33" s="684"/>
      <c r="BR33" s="681">
        <v>99.2</v>
      </c>
      <c r="BS33" s="682"/>
      <c r="BT33" s="682"/>
      <c r="BU33" s="682"/>
      <c r="BV33" s="682"/>
      <c r="BW33" s="682"/>
      <c r="BX33" s="683">
        <v>96.1</v>
      </c>
      <c r="BY33" s="682"/>
      <c r="BZ33" s="682"/>
      <c r="CA33" s="682"/>
      <c r="CB33" s="684"/>
      <c r="CD33" s="620" t="s">
        <v>322</v>
      </c>
      <c r="CE33" s="621"/>
      <c r="CF33" s="621"/>
      <c r="CG33" s="621"/>
      <c r="CH33" s="621"/>
      <c r="CI33" s="621"/>
      <c r="CJ33" s="621"/>
      <c r="CK33" s="621"/>
      <c r="CL33" s="621"/>
      <c r="CM33" s="621"/>
      <c r="CN33" s="621"/>
      <c r="CO33" s="621"/>
      <c r="CP33" s="621"/>
      <c r="CQ33" s="622"/>
      <c r="CR33" s="623">
        <v>9571184</v>
      </c>
      <c r="CS33" s="655"/>
      <c r="CT33" s="655"/>
      <c r="CU33" s="655"/>
      <c r="CV33" s="655"/>
      <c r="CW33" s="655"/>
      <c r="CX33" s="655"/>
      <c r="CY33" s="656"/>
      <c r="CZ33" s="628">
        <v>42.3</v>
      </c>
      <c r="DA33" s="653"/>
      <c r="DB33" s="653"/>
      <c r="DC33" s="657"/>
      <c r="DD33" s="632">
        <v>7763921</v>
      </c>
      <c r="DE33" s="655"/>
      <c r="DF33" s="655"/>
      <c r="DG33" s="655"/>
      <c r="DH33" s="655"/>
      <c r="DI33" s="655"/>
      <c r="DJ33" s="655"/>
      <c r="DK33" s="656"/>
      <c r="DL33" s="632">
        <v>4609323</v>
      </c>
      <c r="DM33" s="655"/>
      <c r="DN33" s="655"/>
      <c r="DO33" s="655"/>
      <c r="DP33" s="655"/>
      <c r="DQ33" s="655"/>
      <c r="DR33" s="655"/>
      <c r="DS33" s="655"/>
      <c r="DT33" s="655"/>
      <c r="DU33" s="655"/>
      <c r="DV33" s="656"/>
      <c r="DW33" s="628">
        <v>39.1</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526069</v>
      </c>
      <c r="S34" s="624"/>
      <c r="T34" s="624"/>
      <c r="U34" s="624"/>
      <c r="V34" s="624"/>
      <c r="W34" s="624"/>
      <c r="X34" s="624"/>
      <c r="Y34" s="625"/>
      <c r="Z34" s="626">
        <v>2.2000000000000002</v>
      </c>
      <c r="AA34" s="626"/>
      <c r="AB34" s="626"/>
      <c r="AC34" s="626"/>
      <c r="AD34" s="627" t="s">
        <v>245</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2528889</v>
      </c>
      <c r="CS34" s="624"/>
      <c r="CT34" s="624"/>
      <c r="CU34" s="624"/>
      <c r="CV34" s="624"/>
      <c r="CW34" s="624"/>
      <c r="CX34" s="624"/>
      <c r="CY34" s="625"/>
      <c r="CZ34" s="628">
        <v>11.2</v>
      </c>
      <c r="DA34" s="653"/>
      <c r="DB34" s="653"/>
      <c r="DC34" s="657"/>
      <c r="DD34" s="632">
        <v>1895518</v>
      </c>
      <c r="DE34" s="624"/>
      <c r="DF34" s="624"/>
      <c r="DG34" s="624"/>
      <c r="DH34" s="624"/>
      <c r="DI34" s="624"/>
      <c r="DJ34" s="624"/>
      <c r="DK34" s="625"/>
      <c r="DL34" s="632">
        <v>1402135</v>
      </c>
      <c r="DM34" s="624"/>
      <c r="DN34" s="624"/>
      <c r="DO34" s="624"/>
      <c r="DP34" s="624"/>
      <c r="DQ34" s="624"/>
      <c r="DR34" s="624"/>
      <c r="DS34" s="624"/>
      <c r="DT34" s="624"/>
      <c r="DU34" s="624"/>
      <c r="DV34" s="625"/>
      <c r="DW34" s="628">
        <v>11.9</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416325</v>
      </c>
      <c r="S35" s="624"/>
      <c r="T35" s="624"/>
      <c r="U35" s="624"/>
      <c r="V35" s="624"/>
      <c r="W35" s="624"/>
      <c r="X35" s="624"/>
      <c r="Y35" s="625"/>
      <c r="Z35" s="626">
        <v>1.7</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217503</v>
      </c>
      <c r="CS35" s="655"/>
      <c r="CT35" s="655"/>
      <c r="CU35" s="655"/>
      <c r="CV35" s="655"/>
      <c r="CW35" s="655"/>
      <c r="CX35" s="655"/>
      <c r="CY35" s="656"/>
      <c r="CZ35" s="628">
        <v>1</v>
      </c>
      <c r="DA35" s="653"/>
      <c r="DB35" s="653"/>
      <c r="DC35" s="657"/>
      <c r="DD35" s="632">
        <v>125065</v>
      </c>
      <c r="DE35" s="655"/>
      <c r="DF35" s="655"/>
      <c r="DG35" s="655"/>
      <c r="DH35" s="655"/>
      <c r="DI35" s="655"/>
      <c r="DJ35" s="655"/>
      <c r="DK35" s="656"/>
      <c r="DL35" s="632">
        <v>123953</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2044894</v>
      </c>
      <c r="S36" s="624"/>
      <c r="T36" s="624"/>
      <c r="U36" s="624"/>
      <c r="V36" s="624"/>
      <c r="W36" s="624"/>
      <c r="X36" s="624"/>
      <c r="Y36" s="625"/>
      <c r="Z36" s="626">
        <v>8.5</v>
      </c>
      <c r="AA36" s="626"/>
      <c r="AB36" s="626"/>
      <c r="AC36" s="626"/>
      <c r="AD36" s="627" t="s">
        <v>245</v>
      </c>
      <c r="AE36" s="627"/>
      <c r="AF36" s="627"/>
      <c r="AG36" s="627"/>
      <c r="AH36" s="627"/>
      <c r="AI36" s="627"/>
      <c r="AJ36" s="627"/>
      <c r="AK36" s="627"/>
      <c r="AL36" s="628" t="s">
        <v>245</v>
      </c>
      <c r="AM36" s="629"/>
      <c r="AN36" s="629"/>
      <c r="AO36" s="630"/>
      <c r="AP36" s="222"/>
      <c r="AQ36" s="689" t="s">
        <v>330</v>
      </c>
      <c r="AR36" s="690"/>
      <c r="AS36" s="690"/>
      <c r="AT36" s="690"/>
      <c r="AU36" s="690"/>
      <c r="AV36" s="690"/>
      <c r="AW36" s="690"/>
      <c r="AX36" s="690"/>
      <c r="AY36" s="691"/>
      <c r="AZ36" s="612">
        <v>2580366</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143954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2648049</v>
      </c>
      <c r="CS36" s="624"/>
      <c r="CT36" s="624"/>
      <c r="CU36" s="624"/>
      <c r="CV36" s="624"/>
      <c r="CW36" s="624"/>
      <c r="CX36" s="624"/>
      <c r="CY36" s="625"/>
      <c r="CZ36" s="628">
        <v>11.7</v>
      </c>
      <c r="DA36" s="653"/>
      <c r="DB36" s="653"/>
      <c r="DC36" s="657"/>
      <c r="DD36" s="632">
        <v>2402314</v>
      </c>
      <c r="DE36" s="624"/>
      <c r="DF36" s="624"/>
      <c r="DG36" s="624"/>
      <c r="DH36" s="624"/>
      <c r="DI36" s="624"/>
      <c r="DJ36" s="624"/>
      <c r="DK36" s="625"/>
      <c r="DL36" s="632">
        <v>1566713</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533547</v>
      </c>
      <c r="S37" s="624"/>
      <c r="T37" s="624"/>
      <c r="U37" s="624"/>
      <c r="V37" s="624"/>
      <c r="W37" s="624"/>
      <c r="X37" s="624"/>
      <c r="Y37" s="625"/>
      <c r="Z37" s="626">
        <v>2.2000000000000002</v>
      </c>
      <c r="AA37" s="626"/>
      <c r="AB37" s="626"/>
      <c r="AC37" s="626"/>
      <c r="AD37" s="627">
        <v>36</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508927</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104821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481375</v>
      </c>
      <c r="CS37" s="655"/>
      <c r="CT37" s="655"/>
      <c r="CU37" s="655"/>
      <c r="CV37" s="655"/>
      <c r="CW37" s="655"/>
      <c r="CX37" s="655"/>
      <c r="CY37" s="656"/>
      <c r="CZ37" s="628">
        <v>2.1</v>
      </c>
      <c r="DA37" s="653"/>
      <c r="DB37" s="653"/>
      <c r="DC37" s="657"/>
      <c r="DD37" s="632">
        <v>481375</v>
      </c>
      <c r="DE37" s="655"/>
      <c r="DF37" s="655"/>
      <c r="DG37" s="655"/>
      <c r="DH37" s="655"/>
      <c r="DI37" s="655"/>
      <c r="DJ37" s="655"/>
      <c r="DK37" s="656"/>
      <c r="DL37" s="632">
        <v>458464</v>
      </c>
      <c r="DM37" s="655"/>
      <c r="DN37" s="655"/>
      <c r="DO37" s="655"/>
      <c r="DP37" s="655"/>
      <c r="DQ37" s="655"/>
      <c r="DR37" s="655"/>
      <c r="DS37" s="655"/>
      <c r="DT37" s="655"/>
      <c r="DU37" s="655"/>
      <c r="DV37" s="656"/>
      <c r="DW37" s="628">
        <v>3.9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1176405</v>
      </c>
      <c r="S38" s="624"/>
      <c r="T38" s="624"/>
      <c r="U38" s="624"/>
      <c r="V38" s="624"/>
      <c r="W38" s="624"/>
      <c r="X38" s="624"/>
      <c r="Y38" s="625"/>
      <c r="Z38" s="626">
        <v>4.9000000000000004</v>
      </c>
      <c r="AA38" s="626"/>
      <c r="AB38" s="626"/>
      <c r="AC38" s="626"/>
      <c r="AD38" s="627" t="s">
        <v>245</v>
      </c>
      <c r="AE38" s="627"/>
      <c r="AF38" s="627"/>
      <c r="AG38" s="627"/>
      <c r="AH38" s="627"/>
      <c r="AI38" s="627"/>
      <c r="AJ38" s="627"/>
      <c r="AK38" s="627"/>
      <c r="AL38" s="628" t="s">
        <v>245</v>
      </c>
      <c r="AM38" s="629"/>
      <c r="AN38" s="629"/>
      <c r="AO38" s="630"/>
      <c r="AQ38" s="686" t="s">
        <v>338</v>
      </c>
      <c r="AR38" s="687"/>
      <c r="AS38" s="687"/>
      <c r="AT38" s="687"/>
      <c r="AU38" s="687"/>
      <c r="AV38" s="687"/>
      <c r="AW38" s="687"/>
      <c r="AX38" s="687"/>
      <c r="AY38" s="688"/>
      <c r="AZ38" s="623">
        <v>50338</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6027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2021101</v>
      </c>
      <c r="CS38" s="624"/>
      <c r="CT38" s="624"/>
      <c r="CU38" s="624"/>
      <c r="CV38" s="624"/>
      <c r="CW38" s="624"/>
      <c r="CX38" s="624"/>
      <c r="CY38" s="625"/>
      <c r="CZ38" s="628">
        <v>8.9</v>
      </c>
      <c r="DA38" s="653"/>
      <c r="DB38" s="653"/>
      <c r="DC38" s="657"/>
      <c r="DD38" s="632">
        <v>1628551</v>
      </c>
      <c r="DE38" s="624"/>
      <c r="DF38" s="624"/>
      <c r="DG38" s="624"/>
      <c r="DH38" s="624"/>
      <c r="DI38" s="624"/>
      <c r="DJ38" s="624"/>
      <c r="DK38" s="625"/>
      <c r="DL38" s="632">
        <v>1516522</v>
      </c>
      <c r="DM38" s="624"/>
      <c r="DN38" s="624"/>
      <c r="DO38" s="624"/>
      <c r="DP38" s="624"/>
      <c r="DQ38" s="624"/>
      <c r="DR38" s="624"/>
      <c r="DS38" s="624"/>
      <c r="DT38" s="624"/>
      <c r="DU38" s="624"/>
      <c r="DV38" s="625"/>
      <c r="DW38" s="628">
        <v>12.9</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245</v>
      </c>
      <c r="AM39" s="629"/>
      <c r="AN39" s="629"/>
      <c r="AO39" s="630"/>
      <c r="AQ39" s="686" t="s">
        <v>342</v>
      </c>
      <c r="AR39" s="687"/>
      <c r="AS39" s="687"/>
      <c r="AT39" s="687"/>
      <c r="AU39" s="687"/>
      <c r="AV39" s="687"/>
      <c r="AW39" s="687"/>
      <c r="AX39" s="687"/>
      <c r="AY39" s="688"/>
      <c r="AZ39" s="623" t="s">
        <v>245</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9788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1747123</v>
      </c>
      <c r="CS39" s="655"/>
      <c r="CT39" s="655"/>
      <c r="CU39" s="655"/>
      <c r="CV39" s="655"/>
      <c r="CW39" s="655"/>
      <c r="CX39" s="655"/>
      <c r="CY39" s="656"/>
      <c r="CZ39" s="628">
        <v>7.7</v>
      </c>
      <c r="DA39" s="653"/>
      <c r="DB39" s="653"/>
      <c r="DC39" s="657"/>
      <c r="DD39" s="632">
        <v>1694261</v>
      </c>
      <c r="DE39" s="655"/>
      <c r="DF39" s="655"/>
      <c r="DG39" s="655"/>
      <c r="DH39" s="655"/>
      <c r="DI39" s="655"/>
      <c r="DJ39" s="655"/>
      <c r="DK39" s="656"/>
      <c r="DL39" s="632" t="s">
        <v>245</v>
      </c>
      <c r="DM39" s="655"/>
      <c r="DN39" s="655"/>
      <c r="DO39" s="655"/>
      <c r="DP39" s="655"/>
      <c r="DQ39" s="655"/>
      <c r="DR39" s="655"/>
      <c r="DS39" s="655"/>
      <c r="DT39" s="655"/>
      <c r="DU39" s="655"/>
      <c r="DV39" s="656"/>
      <c r="DW39" s="628" t="s">
        <v>245</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234705</v>
      </c>
      <c r="S40" s="624"/>
      <c r="T40" s="624"/>
      <c r="U40" s="624"/>
      <c r="V40" s="624"/>
      <c r="W40" s="624"/>
      <c r="X40" s="624"/>
      <c r="Y40" s="625"/>
      <c r="Z40" s="626">
        <v>1</v>
      </c>
      <c r="AA40" s="626"/>
      <c r="AB40" s="626"/>
      <c r="AC40" s="626"/>
      <c r="AD40" s="627" t="s">
        <v>245</v>
      </c>
      <c r="AE40" s="627"/>
      <c r="AF40" s="627"/>
      <c r="AG40" s="627"/>
      <c r="AH40" s="627"/>
      <c r="AI40" s="627"/>
      <c r="AJ40" s="627"/>
      <c r="AK40" s="627"/>
      <c r="AL40" s="628" t="s">
        <v>130</v>
      </c>
      <c r="AM40" s="629"/>
      <c r="AN40" s="629"/>
      <c r="AO40" s="630"/>
      <c r="AQ40" s="686" t="s">
        <v>346</v>
      </c>
      <c r="AR40" s="687"/>
      <c r="AS40" s="687"/>
      <c r="AT40" s="687"/>
      <c r="AU40" s="687"/>
      <c r="AV40" s="687"/>
      <c r="AW40" s="687"/>
      <c r="AX40" s="687"/>
      <c r="AY40" s="688"/>
      <c r="AZ40" s="623" t="s">
        <v>252</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116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408519</v>
      </c>
      <c r="CS40" s="624"/>
      <c r="CT40" s="624"/>
      <c r="CU40" s="624"/>
      <c r="CV40" s="624"/>
      <c r="CW40" s="624"/>
      <c r="CX40" s="624"/>
      <c r="CY40" s="625"/>
      <c r="CZ40" s="628">
        <v>1.8</v>
      </c>
      <c r="DA40" s="653"/>
      <c r="DB40" s="653"/>
      <c r="DC40" s="657"/>
      <c r="DD40" s="632">
        <v>18212</v>
      </c>
      <c r="DE40" s="624"/>
      <c r="DF40" s="624"/>
      <c r="DG40" s="624"/>
      <c r="DH40" s="624"/>
      <c r="DI40" s="624"/>
      <c r="DJ40" s="624"/>
      <c r="DK40" s="625"/>
      <c r="DL40" s="632" t="s">
        <v>130</v>
      </c>
      <c r="DM40" s="624"/>
      <c r="DN40" s="624"/>
      <c r="DO40" s="624"/>
      <c r="DP40" s="624"/>
      <c r="DQ40" s="624"/>
      <c r="DR40" s="624"/>
      <c r="DS40" s="624"/>
      <c r="DT40" s="624"/>
      <c r="DU40" s="624"/>
      <c r="DV40" s="625"/>
      <c r="DW40" s="628" t="s">
        <v>252</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24129492</v>
      </c>
      <c r="S41" s="696"/>
      <c r="T41" s="696"/>
      <c r="U41" s="696"/>
      <c r="V41" s="696"/>
      <c r="W41" s="696"/>
      <c r="X41" s="696"/>
      <c r="Y41" s="700"/>
      <c r="Z41" s="701">
        <v>100</v>
      </c>
      <c r="AA41" s="701"/>
      <c r="AB41" s="701"/>
      <c r="AC41" s="701"/>
      <c r="AD41" s="702">
        <v>11544823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497482</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245</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245</v>
      </c>
      <c r="CS41" s="655"/>
      <c r="CT41" s="655"/>
      <c r="CU41" s="655"/>
      <c r="CV41" s="655"/>
      <c r="CW41" s="655"/>
      <c r="CX41" s="655"/>
      <c r="CY41" s="656"/>
      <c r="CZ41" s="628" t="s">
        <v>245</v>
      </c>
      <c r="DA41" s="653"/>
      <c r="DB41" s="653"/>
      <c r="DC41" s="657"/>
      <c r="DD41" s="632" t="s">
        <v>245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1523619</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375</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1817176</v>
      </c>
      <c r="CS42" s="655"/>
      <c r="CT42" s="655"/>
      <c r="CU42" s="655"/>
      <c r="CV42" s="655"/>
      <c r="CW42" s="655"/>
      <c r="CX42" s="655"/>
      <c r="CY42" s="656"/>
      <c r="CZ42" s="628">
        <v>8</v>
      </c>
      <c r="DA42" s="653"/>
      <c r="DB42" s="653"/>
      <c r="DC42" s="657"/>
      <c r="DD42" s="632">
        <v>458706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51831</v>
      </c>
      <c r="CS43" s="655"/>
      <c r="CT43" s="655"/>
      <c r="CU43" s="655"/>
      <c r="CV43" s="655"/>
      <c r="CW43" s="655"/>
      <c r="CX43" s="655"/>
      <c r="CY43" s="656"/>
      <c r="CZ43" s="628">
        <v>0.2</v>
      </c>
      <c r="DA43" s="653"/>
      <c r="DB43" s="653"/>
      <c r="DC43" s="657"/>
      <c r="DD43" s="632">
        <v>51831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1809092</v>
      </c>
      <c r="CS44" s="624"/>
      <c r="CT44" s="624"/>
      <c r="CU44" s="624"/>
      <c r="CV44" s="624"/>
      <c r="CW44" s="624"/>
      <c r="CX44" s="624"/>
      <c r="CY44" s="625"/>
      <c r="CZ44" s="628">
        <v>8</v>
      </c>
      <c r="DA44" s="629"/>
      <c r="DB44" s="629"/>
      <c r="DC44" s="635"/>
      <c r="DD44" s="632">
        <v>450622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835924</v>
      </c>
      <c r="CS45" s="655"/>
      <c r="CT45" s="655"/>
      <c r="CU45" s="655"/>
      <c r="CV45" s="655"/>
      <c r="CW45" s="655"/>
      <c r="CX45" s="655"/>
      <c r="CY45" s="656"/>
      <c r="CZ45" s="628">
        <v>3.7</v>
      </c>
      <c r="DA45" s="653"/>
      <c r="DB45" s="653"/>
      <c r="DC45" s="657"/>
      <c r="DD45" s="632">
        <v>42264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914229</v>
      </c>
      <c r="CS46" s="624"/>
      <c r="CT46" s="624"/>
      <c r="CU46" s="624"/>
      <c r="CV46" s="624"/>
      <c r="CW46" s="624"/>
      <c r="CX46" s="624"/>
      <c r="CY46" s="625"/>
      <c r="CZ46" s="628">
        <v>4</v>
      </c>
      <c r="DA46" s="629"/>
      <c r="DB46" s="629"/>
      <c r="DC46" s="635"/>
      <c r="DD46" s="632">
        <v>379352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8084</v>
      </c>
      <c r="CS47" s="655"/>
      <c r="CT47" s="655"/>
      <c r="CU47" s="655"/>
      <c r="CV47" s="655"/>
      <c r="CW47" s="655"/>
      <c r="CX47" s="655"/>
      <c r="CY47" s="656"/>
      <c r="CZ47" s="628">
        <v>0</v>
      </c>
      <c r="DA47" s="653"/>
      <c r="DB47" s="653"/>
      <c r="DC47" s="657"/>
      <c r="DD47" s="632">
        <v>8084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245</v>
      </c>
      <c r="DA48" s="629"/>
      <c r="DB48" s="629"/>
      <c r="DC48" s="635"/>
      <c r="DD48" s="632" t="s">
        <v>245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22639104</v>
      </c>
      <c r="CS49" s="682"/>
      <c r="CT49" s="682"/>
      <c r="CU49" s="682"/>
      <c r="CV49" s="682"/>
      <c r="CW49" s="682"/>
      <c r="CX49" s="682"/>
      <c r="CY49" s="711"/>
      <c r="CZ49" s="703">
        <v>100</v>
      </c>
      <c r="DA49" s="712"/>
      <c r="DB49" s="712"/>
      <c r="DC49" s="713"/>
      <c r="DD49" s="714">
        <v>14101846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8qTcI4C0HMyar4Q0/XI8CDNXhHrXkFuM0GLQpSUQhITabKvo43RMhtIIdKnDiHz6P9gAl38cIO2CZC/On2csA==" saltValue="msepaZC0Zp4CfwMo4qUoi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23934</v>
      </c>
      <c r="R7" s="753"/>
      <c r="S7" s="753"/>
      <c r="T7" s="753"/>
      <c r="U7" s="753"/>
      <c r="V7" s="753">
        <v>22404</v>
      </c>
      <c r="W7" s="753"/>
      <c r="X7" s="753"/>
      <c r="Y7" s="753"/>
      <c r="Z7" s="753"/>
      <c r="AA7" s="753">
        <v>1530</v>
      </c>
      <c r="AB7" s="753"/>
      <c r="AC7" s="753"/>
      <c r="AD7" s="753"/>
      <c r="AE7" s="754"/>
      <c r="AF7" s="755">
        <v>1362</v>
      </c>
      <c r="AG7" s="756"/>
      <c r="AH7" s="756"/>
      <c r="AI7" s="756"/>
      <c r="AJ7" s="757"/>
      <c r="AK7" s="758">
        <v>416</v>
      </c>
      <c r="AL7" s="759"/>
      <c r="AM7" s="759"/>
      <c r="AN7" s="759"/>
      <c r="AO7" s="759"/>
      <c r="AP7" s="759">
        <v>14756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-1</v>
      </c>
      <c r="CI7" s="744"/>
      <c r="CJ7" s="744"/>
      <c r="CK7" s="744"/>
      <c r="CL7" s="745"/>
      <c r="CM7" s="743">
        <v>40</v>
      </c>
      <c r="CN7" s="744"/>
      <c r="CO7" s="744"/>
      <c r="CP7" s="744"/>
      <c r="CQ7" s="745"/>
      <c r="CR7" s="743">
        <v>30</v>
      </c>
      <c r="CS7" s="744"/>
      <c r="CT7" s="744"/>
      <c r="CU7" s="744"/>
      <c r="CV7" s="745"/>
      <c r="CW7" s="743">
        <v>0</v>
      </c>
      <c r="CX7" s="744"/>
      <c r="CY7" s="744"/>
      <c r="CZ7" s="744"/>
      <c r="DA7" s="745"/>
      <c r="DB7" s="743" t="s">
        <v>586</v>
      </c>
      <c r="DC7" s="744"/>
      <c r="DD7" s="744"/>
      <c r="DE7" s="744"/>
      <c r="DF7" s="745"/>
      <c r="DG7" s="743" t="s">
        <v>586</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2</v>
      </c>
      <c r="R8" s="784"/>
      <c r="S8" s="784"/>
      <c r="T8" s="784"/>
      <c r="U8" s="784"/>
      <c r="V8" s="784">
        <v>42</v>
      </c>
      <c r="W8" s="784"/>
      <c r="X8" s="784"/>
      <c r="Y8" s="784"/>
      <c r="Z8" s="784"/>
      <c r="AA8" s="784">
        <v>-40</v>
      </c>
      <c r="AB8" s="784"/>
      <c r="AC8" s="784"/>
      <c r="AD8" s="784"/>
      <c r="AE8" s="785"/>
      <c r="AF8" s="786">
        <v>-40</v>
      </c>
      <c r="AG8" s="787"/>
      <c r="AH8" s="787"/>
      <c r="AI8" s="787"/>
      <c r="AJ8" s="788"/>
      <c r="AK8" s="769" t="s">
        <v>582</v>
      </c>
      <c r="AL8" s="770"/>
      <c r="AM8" s="770"/>
      <c r="AN8" s="770"/>
      <c r="AO8" s="770"/>
      <c r="AP8" s="770" t="s">
        <v>582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0</v>
      </c>
      <c r="CI8" s="777"/>
      <c r="CJ8" s="777"/>
      <c r="CK8" s="777"/>
      <c r="CL8" s="778"/>
      <c r="CM8" s="776">
        <v>179</v>
      </c>
      <c r="CN8" s="777"/>
      <c r="CO8" s="777"/>
      <c r="CP8" s="777"/>
      <c r="CQ8" s="778"/>
      <c r="CR8" s="776">
        <v>5</v>
      </c>
      <c r="CS8" s="777"/>
      <c r="CT8" s="777"/>
      <c r="CU8" s="777"/>
      <c r="CV8" s="778"/>
      <c r="CW8" s="776" t="s">
        <v>586</v>
      </c>
      <c r="CX8" s="777"/>
      <c r="CY8" s="777"/>
      <c r="CZ8" s="777"/>
      <c r="DA8" s="778"/>
      <c r="DB8" s="776" t="s">
        <v>586</v>
      </c>
      <c r="DC8" s="777"/>
      <c r="DD8" s="777"/>
      <c r="DE8" s="777"/>
      <c r="DF8" s="778"/>
      <c r="DG8" s="776" t="s">
        <v>586</v>
      </c>
      <c r="DH8" s="777"/>
      <c r="DI8" s="777"/>
      <c r="DJ8" s="777"/>
      <c r="DK8" s="778"/>
      <c r="DL8" s="776" t="s">
        <v>586</v>
      </c>
      <c r="DM8" s="777"/>
      <c r="DN8" s="777"/>
      <c r="DO8" s="777"/>
      <c r="DP8" s="778"/>
      <c r="DQ8" s="776" t="s">
        <v>586</v>
      </c>
      <c r="DR8" s="777"/>
      <c r="DS8" s="777"/>
      <c r="DT8" s="777"/>
      <c r="DU8" s="778"/>
      <c r="DV8" s="773"/>
      <c r="DW8" s="774"/>
      <c r="DX8" s="774"/>
      <c r="DY8" s="774"/>
      <c r="DZ8" s="779"/>
      <c r="EA8" s="234"/>
    </row>
    <row r="9" spans="1:131" s="235" customFormat="1" ht="26.25" customHeight="1" x14ac:dyDescent="0.15">
      <c r="A9" s="238">
        <v>3</v>
      </c>
      <c r="B9" s="780" t="s">
        <v>391</v>
      </c>
      <c r="C9" s="781"/>
      <c r="D9" s="781"/>
      <c r="E9" s="781"/>
      <c r="F9" s="781"/>
      <c r="G9" s="781"/>
      <c r="H9" s="781"/>
      <c r="I9" s="781"/>
      <c r="J9" s="781"/>
      <c r="K9" s="781"/>
      <c r="L9" s="781"/>
      <c r="M9" s="781"/>
      <c r="N9" s="781"/>
      <c r="O9" s="781"/>
      <c r="P9" s="782"/>
      <c r="Q9" s="783">
        <v>613</v>
      </c>
      <c r="R9" s="784"/>
      <c r="S9" s="784"/>
      <c r="T9" s="784"/>
      <c r="U9" s="784"/>
      <c r="V9" s="784">
        <v>613</v>
      </c>
      <c r="W9" s="784"/>
      <c r="X9" s="784"/>
      <c r="Y9" s="784"/>
      <c r="Z9" s="784"/>
      <c r="AA9" s="784" t="s">
        <v>582</v>
      </c>
      <c r="AB9" s="784"/>
      <c r="AC9" s="784"/>
      <c r="AD9" s="784"/>
      <c r="AE9" s="785"/>
      <c r="AF9" s="786" t="s">
        <v>130</v>
      </c>
      <c r="AG9" s="787"/>
      <c r="AH9" s="787"/>
      <c r="AI9" s="787"/>
      <c r="AJ9" s="788"/>
      <c r="AK9" s="769" t="s">
        <v>582</v>
      </c>
      <c r="AL9" s="770"/>
      <c r="AM9" s="770"/>
      <c r="AN9" s="770"/>
      <c r="AO9" s="770"/>
      <c r="AP9" s="770">
        <v>2138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t="s">
        <v>586</v>
      </c>
      <c r="CI9" s="777"/>
      <c r="CJ9" s="777"/>
      <c r="CK9" s="777"/>
      <c r="CL9" s="778"/>
      <c r="CM9" s="776">
        <v>2501</v>
      </c>
      <c r="CN9" s="777"/>
      <c r="CO9" s="777"/>
      <c r="CP9" s="777"/>
      <c r="CQ9" s="778"/>
      <c r="CR9" s="776">
        <v>295</v>
      </c>
      <c r="CS9" s="777"/>
      <c r="CT9" s="777"/>
      <c r="CU9" s="777"/>
      <c r="CV9" s="778"/>
      <c r="CW9" s="776">
        <v>307</v>
      </c>
      <c r="CX9" s="777"/>
      <c r="CY9" s="777"/>
      <c r="CZ9" s="777"/>
      <c r="DA9" s="778"/>
      <c r="DB9" s="776">
        <v>2138</v>
      </c>
      <c r="DC9" s="777"/>
      <c r="DD9" s="777"/>
      <c r="DE9" s="777"/>
      <c r="DF9" s="778"/>
      <c r="DG9" s="776" t="s">
        <v>586</v>
      </c>
      <c r="DH9" s="777"/>
      <c r="DI9" s="777"/>
      <c r="DJ9" s="777"/>
      <c r="DK9" s="778"/>
      <c r="DL9" s="776" t="s">
        <v>586</v>
      </c>
      <c r="DM9" s="777"/>
      <c r="DN9" s="777"/>
      <c r="DO9" s="777"/>
      <c r="DP9" s="778"/>
      <c r="DQ9" s="776" t="s">
        <v>586</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24426</v>
      </c>
      <c r="R23" s="793"/>
      <c r="S23" s="793"/>
      <c r="T23" s="793"/>
      <c r="U23" s="793"/>
      <c r="V23" s="793">
        <v>22936</v>
      </c>
      <c r="W23" s="793"/>
      <c r="X23" s="793"/>
      <c r="Y23" s="793"/>
      <c r="Z23" s="793"/>
      <c r="AA23" s="793">
        <v>1490</v>
      </c>
      <c r="AB23" s="793"/>
      <c r="AC23" s="793"/>
      <c r="AD23" s="793"/>
      <c r="AE23" s="794"/>
      <c r="AF23" s="795">
        <v>1322</v>
      </c>
      <c r="AG23" s="793"/>
      <c r="AH23" s="793"/>
      <c r="AI23" s="793"/>
      <c r="AJ23" s="796"/>
      <c r="AK23" s="797"/>
      <c r="AL23" s="798"/>
      <c r="AM23" s="798"/>
      <c r="AN23" s="798"/>
      <c r="AO23" s="798"/>
      <c r="AP23" s="793">
        <v>16894</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5554</v>
      </c>
      <c r="R28" s="823"/>
      <c r="S28" s="823"/>
      <c r="T28" s="823"/>
      <c r="U28" s="823"/>
      <c r="V28" s="823">
        <v>5410</v>
      </c>
      <c r="W28" s="823"/>
      <c r="X28" s="823"/>
      <c r="Y28" s="823"/>
      <c r="Z28" s="823"/>
      <c r="AA28" s="823">
        <v>144</v>
      </c>
      <c r="AB28" s="823"/>
      <c r="AC28" s="823"/>
      <c r="AD28" s="823"/>
      <c r="AE28" s="824"/>
      <c r="AF28" s="825">
        <v>144</v>
      </c>
      <c r="AG28" s="823"/>
      <c r="AH28" s="823"/>
      <c r="AI28" s="823"/>
      <c r="AJ28" s="826"/>
      <c r="AK28" s="827">
        <v>497</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4275</v>
      </c>
      <c r="R29" s="784"/>
      <c r="S29" s="784"/>
      <c r="T29" s="784"/>
      <c r="U29" s="784"/>
      <c r="V29" s="784">
        <v>4142</v>
      </c>
      <c r="W29" s="784"/>
      <c r="X29" s="784"/>
      <c r="Y29" s="784"/>
      <c r="Z29" s="784"/>
      <c r="AA29" s="784">
        <v>133</v>
      </c>
      <c r="AB29" s="784"/>
      <c r="AC29" s="784"/>
      <c r="AD29" s="784"/>
      <c r="AE29" s="785"/>
      <c r="AF29" s="786">
        <v>133</v>
      </c>
      <c r="AG29" s="787"/>
      <c r="AH29" s="787"/>
      <c r="AI29" s="787"/>
      <c r="AJ29" s="788"/>
      <c r="AK29" s="834">
        <v>629</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42</v>
      </c>
      <c r="R30" s="784"/>
      <c r="S30" s="784"/>
      <c r="T30" s="784"/>
      <c r="U30" s="784"/>
      <c r="V30" s="784">
        <v>38</v>
      </c>
      <c r="W30" s="784"/>
      <c r="X30" s="784"/>
      <c r="Y30" s="784"/>
      <c r="Z30" s="784"/>
      <c r="AA30" s="784">
        <v>3</v>
      </c>
      <c r="AB30" s="784"/>
      <c r="AC30" s="784"/>
      <c r="AD30" s="784"/>
      <c r="AE30" s="785"/>
      <c r="AF30" s="786">
        <v>3</v>
      </c>
      <c r="AG30" s="787"/>
      <c r="AH30" s="787"/>
      <c r="AI30" s="787"/>
      <c r="AJ30" s="788"/>
      <c r="AK30" s="834">
        <v>11</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762</v>
      </c>
      <c r="R31" s="784"/>
      <c r="S31" s="784"/>
      <c r="T31" s="784"/>
      <c r="U31" s="784"/>
      <c r="V31" s="784">
        <v>755</v>
      </c>
      <c r="W31" s="784"/>
      <c r="X31" s="784"/>
      <c r="Y31" s="784"/>
      <c r="Z31" s="784"/>
      <c r="AA31" s="784">
        <v>7</v>
      </c>
      <c r="AB31" s="784"/>
      <c r="AC31" s="784"/>
      <c r="AD31" s="784"/>
      <c r="AE31" s="785"/>
      <c r="AF31" s="786">
        <v>7</v>
      </c>
      <c r="AG31" s="787"/>
      <c r="AH31" s="787"/>
      <c r="AI31" s="787"/>
      <c r="AJ31" s="788"/>
      <c r="AK31" s="834">
        <v>213</v>
      </c>
      <c r="AL31" s="830"/>
      <c r="AM31" s="830"/>
      <c r="AN31" s="830"/>
      <c r="AO31" s="830"/>
      <c r="AP31" s="830" t="s">
        <v>582</v>
      </c>
      <c r="AQ31" s="830"/>
      <c r="AR31" s="830"/>
      <c r="AS31" s="830"/>
      <c r="AT31" s="830"/>
      <c r="AU31" s="830" t="s">
        <v>582</v>
      </c>
      <c r="AV31" s="830"/>
      <c r="AW31" s="830"/>
      <c r="AX31" s="830"/>
      <c r="AY31" s="830"/>
      <c r="AZ31" s="831" t="s">
        <v>582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847</v>
      </c>
      <c r="R32" s="784"/>
      <c r="S32" s="784"/>
      <c r="T32" s="784"/>
      <c r="U32" s="784"/>
      <c r="V32" s="784">
        <v>779</v>
      </c>
      <c r="W32" s="784"/>
      <c r="X32" s="784"/>
      <c r="Y32" s="784"/>
      <c r="Z32" s="784"/>
      <c r="AA32" s="784">
        <v>68</v>
      </c>
      <c r="AB32" s="784"/>
      <c r="AC32" s="784"/>
      <c r="AD32" s="784"/>
      <c r="AE32" s="785"/>
      <c r="AF32" s="786">
        <v>1978</v>
      </c>
      <c r="AG32" s="787"/>
      <c r="AH32" s="787"/>
      <c r="AI32" s="787"/>
      <c r="AJ32" s="788"/>
      <c r="AK32" s="834">
        <v>2</v>
      </c>
      <c r="AL32" s="830"/>
      <c r="AM32" s="830"/>
      <c r="AN32" s="830"/>
      <c r="AO32" s="830"/>
      <c r="AP32" s="830">
        <v>733</v>
      </c>
      <c r="AQ32" s="830"/>
      <c r="AR32" s="830"/>
      <c r="AS32" s="830"/>
      <c r="AT32" s="830"/>
      <c r="AU32" s="830">
        <v>11</v>
      </c>
      <c r="AV32" s="830"/>
      <c r="AW32" s="830"/>
      <c r="AX32" s="830"/>
      <c r="AY32" s="830"/>
      <c r="AZ32" s="831" t="s">
        <v>582</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933</v>
      </c>
      <c r="R33" s="784"/>
      <c r="S33" s="784"/>
      <c r="T33" s="784"/>
      <c r="U33" s="784"/>
      <c r="V33" s="784">
        <v>778</v>
      </c>
      <c r="W33" s="784"/>
      <c r="X33" s="784"/>
      <c r="Y33" s="784"/>
      <c r="Z33" s="784"/>
      <c r="AA33" s="784">
        <v>155</v>
      </c>
      <c r="AB33" s="784"/>
      <c r="AC33" s="784"/>
      <c r="AD33" s="784"/>
      <c r="AE33" s="785"/>
      <c r="AF33" s="786">
        <v>96</v>
      </c>
      <c r="AG33" s="787"/>
      <c r="AH33" s="787"/>
      <c r="AI33" s="787"/>
      <c r="AJ33" s="788"/>
      <c r="AK33" s="834">
        <v>49</v>
      </c>
      <c r="AL33" s="830"/>
      <c r="AM33" s="830"/>
      <c r="AN33" s="830"/>
      <c r="AO33" s="830"/>
      <c r="AP33" s="830">
        <v>5990</v>
      </c>
      <c r="AQ33" s="830"/>
      <c r="AR33" s="830"/>
      <c r="AS33" s="830"/>
      <c r="AT33" s="830"/>
      <c r="AU33" s="830">
        <v>4954</v>
      </c>
      <c r="AV33" s="830"/>
      <c r="AW33" s="830"/>
      <c r="AX33" s="830"/>
      <c r="AY33" s="830"/>
      <c r="AZ33" s="831" t="s">
        <v>582</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2361</v>
      </c>
      <c r="AG63" s="844"/>
      <c r="AH63" s="844"/>
      <c r="AI63" s="844"/>
      <c r="AJ63" s="845"/>
      <c r="AK63" s="846"/>
      <c r="AL63" s="841"/>
      <c r="AM63" s="841"/>
      <c r="AN63" s="841"/>
      <c r="AO63" s="841"/>
      <c r="AP63" s="844">
        <v>6723</v>
      </c>
      <c r="AQ63" s="844"/>
      <c r="AR63" s="844"/>
      <c r="AS63" s="844"/>
      <c r="AT63" s="844"/>
      <c r="AU63" s="844">
        <v>4965</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400</v>
      </c>
      <c r="AB66" s="734"/>
      <c r="AC66" s="734"/>
      <c r="AD66" s="734"/>
      <c r="AE66" s="735"/>
      <c r="AF66" s="854" t="s">
        <v>401</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597</v>
      </c>
      <c r="C68" s="870"/>
      <c r="D68" s="870"/>
      <c r="E68" s="870"/>
      <c r="F68" s="870"/>
      <c r="G68" s="870"/>
      <c r="H68" s="870"/>
      <c r="I68" s="870"/>
      <c r="J68" s="870"/>
      <c r="K68" s="870"/>
      <c r="L68" s="870"/>
      <c r="M68" s="870"/>
      <c r="N68" s="870"/>
      <c r="O68" s="870"/>
      <c r="P68" s="871"/>
      <c r="Q68" s="872">
        <v>87</v>
      </c>
      <c r="R68" s="866"/>
      <c r="S68" s="866"/>
      <c r="T68" s="866"/>
      <c r="U68" s="866"/>
      <c r="V68" s="866">
        <v>82</v>
      </c>
      <c r="W68" s="866"/>
      <c r="X68" s="866"/>
      <c r="Y68" s="866"/>
      <c r="Z68" s="866"/>
      <c r="AA68" s="866">
        <v>6</v>
      </c>
      <c r="AB68" s="866"/>
      <c r="AC68" s="866"/>
      <c r="AD68" s="866"/>
      <c r="AE68" s="866"/>
      <c r="AF68" s="866">
        <v>6</v>
      </c>
      <c r="AG68" s="866"/>
      <c r="AH68" s="866"/>
      <c r="AI68" s="866"/>
      <c r="AJ68" s="866"/>
      <c r="AK68" s="866">
        <v>0</v>
      </c>
      <c r="AL68" s="866"/>
      <c r="AM68" s="866"/>
      <c r="AN68" s="866"/>
      <c r="AO68" s="866"/>
      <c r="AP68" s="866" t="s">
        <v>593</v>
      </c>
      <c r="AQ68" s="866"/>
      <c r="AR68" s="866"/>
      <c r="AS68" s="866"/>
      <c r="AT68" s="866"/>
      <c r="AU68" s="866" t="s">
        <v>608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598</v>
      </c>
      <c r="C69" s="874"/>
      <c r="D69" s="874"/>
      <c r="E69" s="874"/>
      <c r="F69" s="874"/>
      <c r="G69" s="874"/>
      <c r="H69" s="874"/>
      <c r="I69" s="874"/>
      <c r="J69" s="874"/>
      <c r="K69" s="874"/>
      <c r="L69" s="874"/>
      <c r="M69" s="874"/>
      <c r="N69" s="874"/>
      <c r="O69" s="874"/>
      <c r="P69" s="875"/>
      <c r="Q69" s="876">
        <v>7</v>
      </c>
      <c r="R69" s="830"/>
      <c r="S69" s="830"/>
      <c r="T69" s="830"/>
      <c r="U69" s="830"/>
      <c r="V69" s="830">
        <v>6</v>
      </c>
      <c r="W69" s="830"/>
      <c r="X69" s="830"/>
      <c r="Y69" s="830"/>
      <c r="Z69" s="830"/>
      <c r="AA69" s="830">
        <v>1</v>
      </c>
      <c r="AB69" s="830"/>
      <c r="AC69" s="830"/>
      <c r="AD69" s="830"/>
      <c r="AE69" s="830"/>
      <c r="AF69" s="830">
        <v>1</v>
      </c>
      <c r="AG69" s="830"/>
      <c r="AH69" s="830"/>
      <c r="AI69" s="830"/>
      <c r="AJ69" s="830"/>
      <c r="AK69" s="830" t="s">
        <v>595</v>
      </c>
      <c r="AL69" s="830"/>
      <c r="AM69" s="830"/>
      <c r="AN69" s="830"/>
      <c r="AO69" s="830"/>
      <c r="AP69" s="830" t="s">
        <v>594</v>
      </c>
      <c r="AQ69" s="830"/>
      <c r="AR69" s="830"/>
      <c r="AS69" s="830"/>
      <c r="AT69" s="830"/>
      <c r="AU69" s="830" t="s">
        <v>608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599</v>
      </c>
      <c r="C70" s="874"/>
      <c r="D70" s="874"/>
      <c r="E70" s="874"/>
      <c r="F70" s="874"/>
      <c r="G70" s="874"/>
      <c r="H70" s="874"/>
      <c r="I70" s="874"/>
      <c r="J70" s="874"/>
      <c r="K70" s="874"/>
      <c r="L70" s="874"/>
      <c r="M70" s="874"/>
      <c r="N70" s="874"/>
      <c r="O70" s="874"/>
      <c r="P70" s="875"/>
      <c r="Q70" s="876">
        <v>88</v>
      </c>
      <c r="R70" s="830"/>
      <c r="S70" s="830"/>
      <c r="T70" s="830"/>
      <c r="U70" s="830"/>
      <c r="V70" s="830">
        <v>86</v>
      </c>
      <c r="W70" s="830"/>
      <c r="X70" s="830"/>
      <c r="Y70" s="830"/>
      <c r="Z70" s="830"/>
      <c r="AA70" s="830">
        <v>3</v>
      </c>
      <c r="AB70" s="830"/>
      <c r="AC70" s="830"/>
      <c r="AD70" s="830"/>
      <c r="AE70" s="830"/>
      <c r="AF70" s="830">
        <v>3</v>
      </c>
      <c r="AG70" s="830"/>
      <c r="AH70" s="830"/>
      <c r="AI70" s="830"/>
      <c r="AJ70" s="830"/>
      <c r="AK70" s="830" t="s">
        <v>596</v>
      </c>
      <c r="AL70" s="830"/>
      <c r="AM70" s="830"/>
      <c r="AN70" s="830"/>
      <c r="AO70" s="830"/>
      <c r="AP70" s="830" t="s">
        <v>594</v>
      </c>
      <c r="AQ70" s="830"/>
      <c r="AR70" s="830"/>
      <c r="AS70" s="830"/>
      <c r="AT70" s="830"/>
      <c r="AU70" s="830" t="s">
        <v>608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600</v>
      </c>
      <c r="C71" s="874"/>
      <c r="D71" s="874"/>
      <c r="E71" s="874"/>
      <c r="F71" s="874"/>
      <c r="G71" s="874"/>
      <c r="H71" s="874"/>
      <c r="I71" s="874"/>
      <c r="J71" s="874"/>
      <c r="K71" s="874"/>
      <c r="L71" s="874"/>
      <c r="M71" s="874"/>
      <c r="N71" s="874"/>
      <c r="O71" s="874"/>
      <c r="P71" s="875"/>
      <c r="Q71" s="876">
        <v>1609</v>
      </c>
      <c r="R71" s="830"/>
      <c r="S71" s="830"/>
      <c r="T71" s="830"/>
      <c r="U71" s="830"/>
      <c r="V71" s="830">
        <v>1519</v>
      </c>
      <c r="W71" s="830"/>
      <c r="X71" s="830"/>
      <c r="Y71" s="830"/>
      <c r="Z71" s="830"/>
      <c r="AA71" s="830">
        <v>89</v>
      </c>
      <c r="AB71" s="830"/>
      <c r="AC71" s="830"/>
      <c r="AD71" s="830"/>
      <c r="AE71" s="830"/>
      <c r="AF71" s="830">
        <v>89</v>
      </c>
      <c r="AG71" s="830"/>
      <c r="AH71" s="830"/>
      <c r="AI71" s="830"/>
      <c r="AJ71" s="830"/>
      <c r="AK71" s="830">
        <v>9</v>
      </c>
      <c r="AL71" s="830"/>
      <c r="AM71" s="830"/>
      <c r="AN71" s="830"/>
      <c r="AO71" s="830"/>
      <c r="AP71" s="830">
        <v>585</v>
      </c>
      <c r="AQ71" s="830"/>
      <c r="AR71" s="830"/>
      <c r="AS71" s="830"/>
      <c r="AT71" s="830"/>
      <c r="AU71" s="830">
        <v>333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601</v>
      </c>
      <c r="C72" s="874"/>
      <c r="D72" s="874"/>
      <c r="E72" s="874"/>
      <c r="F72" s="874"/>
      <c r="G72" s="874"/>
      <c r="H72" s="874"/>
      <c r="I72" s="874"/>
      <c r="J72" s="874"/>
      <c r="K72" s="874"/>
      <c r="L72" s="874"/>
      <c r="M72" s="874"/>
      <c r="N72" s="874"/>
      <c r="O72" s="874"/>
      <c r="P72" s="875"/>
      <c r="Q72" s="876">
        <v>4467</v>
      </c>
      <c r="R72" s="830"/>
      <c r="S72" s="830"/>
      <c r="T72" s="830"/>
      <c r="U72" s="830"/>
      <c r="V72" s="830">
        <v>3896</v>
      </c>
      <c r="W72" s="830"/>
      <c r="X72" s="830"/>
      <c r="Y72" s="830"/>
      <c r="Z72" s="830"/>
      <c r="AA72" s="830">
        <v>571</v>
      </c>
      <c r="AB72" s="830"/>
      <c r="AC72" s="830"/>
      <c r="AD72" s="830"/>
      <c r="AE72" s="830"/>
      <c r="AF72" s="830">
        <v>2220</v>
      </c>
      <c r="AG72" s="830"/>
      <c r="AH72" s="830"/>
      <c r="AI72" s="830"/>
      <c r="AJ72" s="830"/>
      <c r="AK72" s="830">
        <v>897</v>
      </c>
      <c r="AL72" s="830"/>
      <c r="AM72" s="830"/>
      <c r="AN72" s="830"/>
      <c r="AO72" s="830"/>
      <c r="AP72" s="830">
        <v>7090</v>
      </c>
      <c r="AQ72" s="830"/>
      <c r="AR72" s="830"/>
      <c r="AS72" s="830"/>
      <c r="AT72" s="830"/>
      <c r="AU72" s="830" t="s">
        <v>608</v>
      </c>
      <c r="AV72" s="830"/>
      <c r="AW72" s="830"/>
      <c r="AX72" s="830"/>
      <c r="AY72" s="830"/>
      <c r="AZ72" s="832" t="s">
        <v>606</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602</v>
      </c>
      <c r="C73" s="874"/>
      <c r="D73" s="874"/>
      <c r="E73" s="874"/>
      <c r="F73" s="874"/>
      <c r="G73" s="874"/>
      <c r="H73" s="874"/>
      <c r="I73" s="874"/>
      <c r="J73" s="874"/>
      <c r="K73" s="874"/>
      <c r="L73" s="874"/>
      <c r="M73" s="874"/>
      <c r="N73" s="874"/>
      <c r="O73" s="874"/>
      <c r="P73" s="875"/>
      <c r="Q73" s="876">
        <v>495</v>
      </c>
      <c r="R73" s="830"/>
      <c r="S73" s="830"/>
      <c r="T73" s="830"/>
      <c r="U73" s="830"/>
      <c r="V73" s="830">
        <v>493</v>
      </c>
      <c r="W73" s="830"/>
      <c r="X73" s="830"/>
      <c r="Y73" s="830"/>
      <c r="Z73" s="830"/>
      <c r="AA73" s="830">
        <v>1</v>
      </c>
      <c r="AB73" s="830"/>
      <c r="AC73" s="830"/>
      <c r="AD73" s="830"/>
      <c r="AE73" s="830"/>
      <c r="AF73" s="830">
        <v>1</v>
      </c>
      <c r="AG73" s="830"/>
      <c r="AH73" s="830"/>
      <c r="AI73" s="830"/>
      <c r="AJ73" s="830"/>
      <c r="AK73" s="830">
        <v>298</v>
      </c>
      <c r="AL73" s="830"/>
      <c r="AM73" s="830"/>
      <c r="AN73" s="830"/>
      <c r="AO73" s="830"/>
      <c r="AP73" s="830" t="s">
        <v>593</v>
      </c>
      <c r="AQ73" s="830"/>
      <c r="AR73" s="830"/>
      <c r="AS73" s="830"/>
      <c r="AT73" s="830"/>
      <c r="AU73" s="830" t="s">
        <v>608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603</v>
      </c>
      <c r="C74" s="874"/>
      <c r="D74" s="874"/>
      <c r="E74" s="874"/>
      <c r="F74" s="874"/>
      <c r="G74" s="874"/>
      <c r="H74" s="874"/>
      <c r="I74" s="874"/>
      <c r="J74" s="874"/>
      <c r="K74" s="874"/>
      <c r="L74" s="874"/>
      <c r="M74" s="874"/>
      <c r="N74" s="874"/>
      <c r="O74" s="874"/>
      <c r="P74" s="875"/>
      <c r="Q74" s="876">
        <v>68</v>
      </c>
      <c r="R74" s="830"/>
      <c r="S74" s="830"/>
      <c r="T74" s="830"/>
      <c r="U74" s="830"/>
      <c r="V74" s="830">
        <v>68</v>
      </c>
      <c r="W74" s="830"/>
      <c r="X74" s="830"/>
      <c r="Y74" s="830"/>
      <c r="Z74" s="830"/>
      <c r="AA74" s="830">
        <v>0</v>
      </c>
      <c r="AB74" s="830"/>
      <c r="AC74" s="830"/>
      <c r="AD74" s="830"/>
      <c r="AE74" s="830"/>
      <c r="AF74" s="830">
        <v>0</v>
      </c>
      <c r="AG74" s="830"/>
      <c r="AH74" s="830"/>
      <c r="AI74" s="830"/>
      <c r="AJ74" s="830"/>
      <c r="AK74" s="830" t="s">
        <v>593</v>
      </c>
      <c r="AL74" s="830"/>
      <c r="AM74" s="830"/>
      <c r="AN74" s="830"/>
      <c r="AO74" s="830"/>
      <c r="AP74" s="830" t="s">
        <v>593</v>
      </c>
      <c r="AQ74" s="830"/>
      <c r="AR74" s="830"/>
      <c r="AS74" s="830"/>
      <c r="AT74" s="830"/>
      <c r="AU74" s="830" t="s">
        <v>608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604</v>
      </c>
      <c r="C75" s="874"/>
      <c r="D75" s="874"/>
      <c r="E75" s="874"/>
      <c r="F75" s="874"/>
      <c r="G75" s="874"/>
      <c r="H75" s="874"/>
      <c r="I75" s="874"/>
      <c r="J75" s="874"/>
      <c r="K75" s="874"/>
      <c r="L75" s="874"/>
      <c r="M75" s="874"/>
      <c r="N75" s="874"/>
      <c r="O75" s="874"/>
      <c r="P75" s="875"/>
      <c r="Q75" s="877">
        <v>217</v>
      </c>
      <c r="R75" s="878"/>
      <c r="S75" s="878"/>
      <c r="T75" s="878"/>
      <c r="U75" s="834"/>
      <c r="V75" s="879">
        <v>191</v>
      </c>
      <c r="W75" s="878"/>
      <c r="X75" s="878"/>
      <c r="Y75" s="878"/>
      <c r="Z75" s="834"/>
      <c r="AA75" s="879">
        <v>25</v>
      </c>
      <c r="AB75" s="878"/>
      <c r="AC75" s="878"/>
      <c r="AD75" s="878"/>
      <c r="AE75" s="834"/>
      <c r="AF75" s="879">
        <v>25</v>
      </c>
      <c r="AG75" s="878"/>
      <c r="AH75" s="878"/>
      <c r="AI75" s="878"/>
      <c r="AJ75" s="834"/>
      <c r="AK75" s="830" t="s">
        <v>593</v>
      </c>
      <c r="AL75" s="830"/>
      <c r="AM75" s="830"/>
      <c r="AN75" s="830"/>
      <c r="AO75" s="830"/>
      <c r="AP75" s="830" t="s">
        <v>593</v>
      </c>
      <c r="AQ75" s="830"/>
      <c r="AR75" s="830"/>
      <c r="AS75" s="830"/>
      <c r="AT75" s="830"/>
      <c r="AU75" s="879" t="s">
        <v>608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605</v>
      </c>
      <c r="C76" s="874"/>
      <c r="D76" s="874"/>
      <c r="E76" s="874"/>
      <c r="F76" s="874"/>
      <c r="G76" s="874"/>
      <c r="H76" s="874"/>
      <c r="I76" s="874"/>
      <c r="J76" s="874"/>
      <c r="K76" s="874"/>
      <c r="L76" s="874"/>
      <c r="M76" s="874"/>
      <c r="N76" s="874"/>
      <c r="O76" s="874"/>
      <c r="P76" s="875"/>
      <c r="Q76" s="877">
        <v>823874</v>
      </c>
      <c r="R76" s="878"/>
      <c r="S76" s="878"/>
      <c r="T76" s="878"/>
      <c r="U76" s="834"/>
      <c r="V76" s="879">
        <v>808406</v>
      </c>
      <c r="W76" s="878"/>
      <c r="X76" s="878"/>
      <c r="Y76" s="878"/>
      <c r="Z76" s="834"/>
      <c r="AA76" s="879">
        <v>15468</v>
      </c>
      <c r="AB76" s="878"/>
      <c r="AC76" s="878"/>
      <c r="AD76" s="878"/>
      <c r="AE76" s="834"/>
      <c r="AF76" s="879">
        <v>15468</v>
      </c>
      <c r="AG76" s="878"/>
      <c r="AH76" s="878"/>
      <c r="AI76" s="878"/>
      <c r="AJ76" s="834"/>
      <c r="AK76" s="830" t="s">
        <v>593</v>
      </c>
      <c r="AL76" s="830"/>
      <c r="AM76" s="830"/>
      <c r="AN76" s="830"/>
      <c r="AO76" s="830"/>
      <c r="AP76" s="830" t="s">
        <v>593</v>
      </c>
      <c r="AQ76" s="830"/>
      <c r="AR76" s="830"/>
      <c r="AS76" s="830"/>
      <c r="AT76" s="830"/>
      <c r="AU76" s="879" t="s">
        <v>608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17813</v>
      </c>
      <c r="AG88" s="844"/>
      <c r="AH88" s="844"/>
      <c r="AI88" s="844"/>
      <c r="AJ88" s="844"/>
      <c r="AK88" s="841"/>
      <c r="AL88" s="841"/>
      <c r="AM88" s="841"/>
      <c r="AN88" s="841"/>
      <c r="AO88" s="841"/>
      <c r="AP88" s="844">
        <f>SUM(AP68:AT87)</f>
        <v>7675</v>
      </c>
      <c r="AQ88" s="844"/>
      <c r="AR88" s="844"/>
      <c r="AS88" s="844"/>
      <c r="AT88" s="844"/>
      <c r="AU88" s="844">
        <v>333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330</v>
      </c>
      <c r="CS102" s="852"/>
      <c r="CT102" s="852"/>
      <c r="CU102" s="852"/>
      <c r="CV102" s="891"/>
      <c r="CW102" s="890">
        <v>307</v>
      </c>
      <c r="CX102" s="852"/>
      <c r="CY102" s="852"/>
      <c r="CZ102" s="852"/>
      <c r="DA102" s="891"/>
      <c r="DB102" s="890">
        <v>2138</v>
      </c>
      <c r="DC102" s="852"/>
      <c r="DD102" s="852"/>
      <c r="DE102" s="852"/>
      <c r="DF102" s="891"/>
      <c r="DG102" s="890" t="s">
        <v>608</v>
      </c>
      <c r="DH102" s="852"/>
      <c r="DI102" s="852"/>
      <c r="DJ102" s="852"/>
      <c r="DK102" s="891"/>
      <c r="DL102" s="890" t="s">
        <v>608</v>
      </c>
      <c r="DM102" s="852"/>
      <c r="DN102" s="852"/>
      <c r="DO102" s="852"/>
      <c r="DP102" s="891"/>
      <c r="DQ102" s="890" t="s">
        <v>608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1746942</v>
      </c>
      <c r="AB110" s="900"/>
      <c r="AC110" s="900"/>
      <c r="AD110" s="900"/>
      <c r="AE110" s="901"/>
      <c r="AF110" s="902">
        <v>1753295</v>
      </c>
      <c r="AG110" s="900"/>
      <c r="AH110" s="900"/>
      <c r="AI110" s="900"/>
      <c r="AJ110" s="901"/>
      <c r="AK110" s="902">
        <v>1870183</v>
      </c>
      <c r="AL110" s="900"/>
      <c r="AM110" s="900"/>
      <c r="AN110" s="900"/>
      <c r="AO110" s="901"/>
      <c r="AP110" s="903">
        <v>18.7</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17386185</v>
      </c>
      <c r="BR110" s="931"/>
      <c r="BS110" s="931"/>
      <c r="BT110" s="931"/>
      <c r="BU110" s="931"/>
      <c r="BV110" s="931">
        <v>17394250</v>
      </c>
      <c r="BW110" s="931"/>
      <c r="BX110" s="931"/>
      <c r="BY110" s="931"/>
      <c r="BZ110" s="931"/>
      <c r="CA110" s="931">
        <v>16893551</v>
      </c>
      <c r="CB110" s="931"/>
      <c r="CC110" s="931"/>
      <c r="CD110" s="931"/>
      <c r="CE110" s="931"/>
      <c r="CF110" s="944">
        <v>168.9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395</v>
      </c>
      <c r="DH110" s="931"/>
      <c r="DI110" s="931"/>
      <c r="DJ110" s="931"/>
      <c r="DK110" s="931"/>
      <c r="DL110" s="931" t="s">
        <v>439</v>
      </c>
      <c r="DM110" s="931"/>
      <c r="DN110" s="931"/>
      <c r="DO110" s="931"/>
      <c r="DP110" s="931"/>
      <c r="DQ110" s="931" t="s">
        <v>395</v>
      </c>
      <c r="DR110" s="931"/>
      <c r="DS110" s="931"/>
      <c r="DT110" s="931"/>
      <c r="DU110" s="931"/>
      <c r="DV110" s="932" t="s">
        <v>440</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395</v>
      </c>
      <c r="AG111" s="938"/>
      <c r="AH111" s="938"/>
      <c r="AI111" s="938"/>
      <c r="AJ111" s="939"/>
      <c r="AK111" s="940" t="s">
        <v>395</v>
      </c>
      <c r="AL111" s="938"/>
      <c r="AM111" s="938"/>
      <c r="AN111" s="938"/>
      <c r="AO111" s="939"/>
      <c r="AP111" s="941" t="s">
        <v>395</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779947</v>
      </c>
      <c r="BR111" s="926"/>
      <c r="BS111" s="926"/>
      <c r="BT111" s="926"/>
      <c r="BU111" s="926"/>
      <c r="BV111" s="926">
        <v>726572</v>
      </c>
      <c r="BW111" s="926"/>
      <c r="BX111" s="926"/>
      <c r="BY111" s="926"/>
      <c r="BZ111" s="926"/>
      <c r="CA111" s="926">
        <v>649449</v>
      </c>
      <c r="CB111" s="926"/>
      <c r="CC111" s="926"/>
      <c r="CD111" s="926"/>
      <c r="CE111" s="926"/>
      <c r="CF111" s="920">
        <v>6.5</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439</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395</v>
      </c>
      <c r="AB112" s="959"/>
      <c r="AC112" s="959"/>
      <c r="AD112" s="959"/>
      <c r="AE112" s="960"/>
      <c r="AF112" s="961" t="s">
        <v>395</v>
      </c>
      <c r="AG112" s="959"/>
      <c r="AH112" s="959"/>
      <c r="AI112" s="959"/>
      <c r="AJ112" s="960"/>
      <c r="AK112" s="961" t="s">
        <v>395</v>
      </c>
      <c r="AL112" s="959"/>
      <c r="AM112" s="959"/>
      <c r="AN112" s="959"/>
      <c r="AO112" s="960"/>
      <c r="AP112" s="962" t="s">
        <v>395</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5397582</v>
      </c>
      <c r="BR112" s="926"/>
      <c r="BS112" s="926"/>
      <c r="BT112" s="926"/>
      <c r="BU112" s="926"/>
      <c r="BV112" s="926">
        <v>5216640</v>
      </c>
      <c r="BW112" s="926"/>
      <c r="BX112" s="926"/>
      <c r="BY112" s="926"/>
      <c r="BZ112" s="926"/>
      <c r="CA112" s="926">
        <v>4965037</v>
      </c>
      <c r="CB112" s="926"/>
      <c r="CC112" s="926"/>
      <c r="CD112" s="926"/>
      <c r="CE112" s="926"/>
      <c r="CF112" s="920">
        <v>49.6</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77723</v>
      </c>
      <c r="DH112" s="926"/>
      <c r="DI112" s="926"/>
      <c r="DJ112" s="926"/>
      <c r="DK112" s="926"/>
      <c r="DL112" s="926">
        <v>72613</v>
      </c>
      <c r="DM112" s="926"/>
      <c r="DN112" s="926"/>
      <c r="DO112" s="926"/>
      <c r="DP112" s="926"/>
      <c r="DQ112" s="926">
        <v>67494</v>
      </c>
      <c r="DR112" s="926"/>
      <c r="DS112" s="926"/>
      <c r="DT112" s="926"/>
      <c r="DU112" s="926"/>
      <c r="DV112" s="927">
        <v>0.7</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411143</v>
      </c>
      <c r="AB113" s="938"/>
      <c r="AC113" s="938"/>
      <c r="AD113" s="938"/>
      <c r="AE113" s="939"/>
      <c r="AF113" s="940">
        <v>397876</v>
      </c>
      <c r="AG113" s="938"/>
      <c r="AH113" s="938"/>
      <c r="AI113" s="938"/>
      <c r="AJ113" s="939"/>
      <c r="AK113" s="940">
        <v>400240</v>
      </c>
      <c r="AL113" s="938"/>
      <c r="AM113" s="938"/>
      <c r="AN113" s="938"/>
      <c r="AO113" s="939"/>
      <c r="AP113" s="941">
        <v>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495661</v>
      </c>
      <c r="BR113" s="926"/>
      <c r="BS113" s="926"/>
      <c r="BT113" s="926"/>
      <c r="BU113" s="926"/>
      <c r="BV113" s="926">
        <v>415079</v>
      </c>
      <c r="BW113" s="926"/>
      <c r="BX113" s="926"/>
      <c r="BY113" s="926"/>
      <c r="BZ113" s="926"/>
      <c r="CA113" s="926">
        <v>333386</v>
      </c>
      <c r="CB113" s="926"/>
      <c r="CC113" s="926"/>
      <c r="CD113" s="926"/>
      <c r="CE113" s="926"/>
      <c r="CF113" s="920">
        <v>3.3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272140</v>
      </c>
      <c r="DH113" s="959"/>
      <c r="DI113" s="959"/>
      <c r="DJ113" s="959"/>
      <c r="DK113" s="960"/>
      <c r="DL113" s="961">
        <v>281231</v>
      </c>
      <c r="DM113" s="959"/>
      <c r="DN113" s="959"/>
      <c r="DO113" s="959"/>
      <c r="DP113" s="960"/>
      <c r="DQ113" s="961">
        <v>263003</v>
      </c>
      <c r="DR113" s="959"/>
      <c r="DS113" s="959"/>
      <c r="DT113" s="959"/>
      <c r="DU113" s="960"/>
      <c r="DV113" s="962">
        <v>2.6</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83342</v>
      </c>
      <c r="AB114" s="959"/>
      <c r="AC114" s="959"/>
      <c r="AD114" s="959"/>
      <c r="AE114" s="960"/>
      <c r="AF114" s="961">
        <v>82943</v>
      </c>
      <c r="AG114" s="959"/>
      <c r="AH114" s="959"/>
      <c r="AI114" s="959"/>
      <c r="AJ114" s="960"/>
      <c r="AK114" s="961">
        <v>83023</v>
      </c>
      <c r="AL114" s="959"/>
      <c r="AM114" s="959"/>
      <c r="AN114" s="959"/>
      <c r="AO114" s="960"/>
      <c r="AP114" s="962">
        <v>0.8</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2513404</v>
      </c>
      <c r="BR114" s="926"/>
      <c r="BS114" s="926"/>
      <c r="BT114" s="926"/>
      <c r="BU114" s="926"/>
      <c r="BV114" s="926">
        <v>2624200</v>
      </c>
      <c r="BW114" s="926"/>
      <c r="BX114" s="926"/>
      <c r="BY114" s="926"/>
      <c r="BZ114" s="926"/>
      <c r="CA114" s="926">
        <v>2533699</v>
      </c>
      <c r="CB114" s="926"/>
      <c r="CC114" s="926"/>
      <c r="CD114" s="926"/>
      <c r="CE114" s="926"/>
      <c r="CF114" s="920">
        <v>25.3</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439</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61806</v>
      </c>
      <c r="AB115" s="938"/>
      <c r="AC115" s="938"/>
      <c r="AD115" s="938"/>
      <c r="AE115" s="939"/>
      <c r="AF115" s="940">
        <v>65215</v>
      </c>
      <c r="AG115" s="938"/>
      <c r="AH115" s="938"/>
      <c r="AI115" s="938"/>
      <c r="AJ115" s="939"/>
      <c r="AK115" s="940">
        <v>55980</v>
      </c>
      <c r="AL115" s="938"/>
      <c r="AM115" s="938"/>
      <c r="AN115" s="938"/>
      <c r="AO115" s="939"/>
      <c r="AP115" s="941">
        <v>0.6</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395</v>
      </c>
      <c r="BW115" s="926"/>
      <c r="BX115" s="926"/>
      <c r="BY115" s="926"/>
      <c r="BZ115" s="926"/>
      <c r="CA115" s="926" t="s">
        <v>439</v>
      </c>
      <c r="CB115" s="926"/>
      <c r="CC115" s="926"/>
      <c r="CD115" s="926"/>
      <c r="CE115" s="926"/>
      <c r="CF115" s="920" t="s">
        <v>395</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130</v>
      </c>
      <c r="DM115" s="959"/>
      <c r="DN115" s="959"/>
      <c r="DO115" s="959"/>
      <c r="DP115" s="960"/>
      <c r="DQ115" s="961" t="s">
        <v>439</v>
      </c>
      <c r="DR115" s="959"/>
      <c r="DS115" s="959"/>
      <c r="DT115" s="959"/>
      <c r="DU115" s="960"/>
      <c r="DV115" s="962" t="s">
        <v>439</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395</v>
      </c>
      <c r="AB116" s="959"/>
      <c r="AC116" s="959"/>
      <c r="AD116" s="959"/>
      <c r="AE116" s="960"/>
      <c r="AF116" s="961" t="s">
        <v>395</v>
      </c>
      <c r="AG116" s="959"/>
      <c r="AH116" s="959"/>
      <c r="AI116" s="959"/>
      <c r="AJ116" s="960"/>
      <c r="AK116" s="961" t="s">
        <v>439</v>
      </c>
      <c r="AL116" s="959"/>
      <c r="AM116" s="959"/>
      <c r="AN116" s="959"/>
      <c r="AO116" s="960"/>
      <c r="AP116" s="962" t="s">
        <v>395</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395</v>
      </c>
      <c r="BW116" s="926"/>
      <c r="BX116" s="926"/>
      <c r="BY116" s="926"/>
      <c r="BZ116" s="926"/>
      <c r="CA116" s="926" t="s">
        <v>439</v>
      </c>
      <c r="CB116" s="926"/>
      <c r="CC116" s="926"/>
      <c r="CD116" s="926"/>
      <c r="CE116" s="926"/>
      <c r="CF116" s="920" t="s">
        <v>395</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395</v>
      </c>
      <c r="DM116" s="959"/>
      <c r="DN116" s="959"/>
      <c r="DO116" s="959"/>
      <c r="DP116" s="960"/>
      <c r="DQ116" s="961" t="s">
        <v>439</v>
      </c>
      <c r="DR116" s="959"/>
      <c r="DS116" s="959"/>
      <c r="DT116" s="959"/>
      <c r="DU116" s="960"/>
      <c r="DV116" s="962" t="s">
        <v>395</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2303233</v>
      </c>
      <c r="AB117" s="979"/>
      <c r="AC117" s="979"/>
      <c r="AD117" s="979"/>
      <c r="AE117" s="980"/>
      <c r="AF117" s="981">
        <v>2299329</v>
      </c>
      <c r="AG117" s="979"/>
      <c r="AH117" s="979"/>
      <c r="AI117" s="979"/>
      <c r="AJ117" s="980"/>
      <c r="AK117" s="981">
        <v>2409426</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439</v>
      </c>
      <c r="BR117" s="926"/>
      <c r="BS117" s="926"/>
      <c r="BT117" s="926"/>
      <c r="BU117" s="926"/>
      <c r="BV117" s="926" t="s">
        <v>130</v>
      </c>
      <c r="BW117" s="926"/>
      <c r="BX117" s="926"/>
      <c r="BY117" s="926"/>
      <c r="BZ117" s="926"/>
      <c r="CA117" s="926" t="s">
        <v>439</v>
      </c>
      <c r="CB117" s="926"/>
      <c r="CC117" s="926"/>
      <c r="CD117" s="926"/>
      <c r="CE117" s="926"/>
      <c r="CF117" s="920" t="s">
        <v>439</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439</v>
      </c>
      <c r="DH117" s="959"/>
      <c r="DI117" s="959"/>
      <c r="DJ117" s="959"/>
      <c r="DK117" s="960"/>
      <c r="DL117" s="961" t="s">
        <v>439</v>
      </c>
      <c r="DM117" s="959"/>
      <c r="DN117" s="959"/>
      <c r="DO117" s="959"/>
      <c r="DP117" s="960"/>
      <c r="DQ117" s="961" t="s">
        <v>439</v>
      </c>
      <c r="DR117" s="959"/>
      <c r="DS117" s="959"/>
      <c r="DT117" s="959"/>
      <c r="DU117" s="960"/>
      <c r="DV117" s="962" t="s">
        <v>395</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439</v>
      </c>
      <c r="BW118" s="1000"/>
      <c r="BX118" s="1000"/>
      <c r="BY118" s="1000"/>
      <c r="BZ118" s="1000"/>
      <c r="CA118" s="1000" t="s">
        <v>395</v>
      </c>
      <c r="CB118" s="1000"/>
      <c r="CC118" s="1000"/>
      <c r="CD118" s="1000"/>
      <c r="CE118" s="1000"/>
      <c r="CF118" s="920" t="s">
        <v>130</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439</v>
      </c>
      <c r="AG119" s="900"/>
      <c r="AH119" s="900"/>
      <c r="AI119" s="900"/>
      <c r="AJ119" s="901"/>
      <c r="AK119" s="902" t="s">
        <v>439</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465</v>
      </c>
      <c r="BP119" s="1005"/>
      <c r="BQ119" s="999">
        <v>26572779</v>
      </c>
      <c r="BR119" s="1000"/>
      <c r="BS119" s="1000"/>
      <c r="BT119" s="1000"/>
      <c r="BU119" s="1000"/>
      <c r="BV119" s="1000">
        <v>26376741</v>
      </c>
      <c r="BW119" s="1000"/>
      <c r="BX119" s="1000"/>
      <c r="BY119" s="1000"/>
      <c r="BZ119" s="1000"/>
      <c r="CA119" s="1000">
        <v>25375122</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430084</v>
      </c>
      <c r="DH119" s="986"/>
      <c r="DI119" s="986"/>
      <c r="DJ119" s="986"/>
      <c r="DK119" s="987"/>
      <c r="DL119" s="985">
        <v>372728</v>
      </c>
      <c r="DM119" s="986"/>
      <c r="DN119" s="986"/>
      <c r="DO119" s="986"/>
      <c r="DP119" s="987"/>
      <c r="DQ119" s="985">
        <v>318952</v>
      </c>
      <c r="DR119" s="986"/>
      <c r="DS119" s="986"/>
      <c r="DT119" s="986"/>
      <c r="DU119" s="987"/>
      <c r="DV119" s="988">
        <v>3.2</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395</v>
      </c>
      <c r="AB120" s="959"/>
      <c r="AC120" s="959"/>
      <c r="AD120" s="959"/>
      <c r="AE120" s="960"/>
      <c r="AF120" s="961" t="s">
        <v>130</v>
      </c>
      <c r="AG120" s="959"/>
      <c r="AH120" s="959"/>
      <c r="AI120" s="959"/>
      <c r="AJ120" s="960"/>
      <c r="AK120" s="961" t="s">
        <v>439</v>
      </c>
      <c r="AL120" s="959"/>
      <c r="AM120" s="959"/>
      <c r="AN120" s="959"/>
      <c r="AO120" s="960"/>
      <c r="AP120" s="962" t="s">
        <v>439</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6832288</v>
      </c>
      <c r="BR120" s="931"/>
      <c r="BS120" s="931"/>
      <c r="BT120" s="931"/>
      <c r="BU120" s="931"/>
      <c r="BV120" s="931">
        <v>7473933</v>
      </c>
      <c r="BW120" s="931"/>
      <c r="BX120" s="931"/>
      <c r="BY120" s="931"/>
      <c r="BZ120" s="931"/>
      <c r="CA120" s="931">
        <v>8944825</v>
      </c>
      <c r="CB120" s="931"/>
      <c r="CC120" s="931"/>
      <c r="CD120" s="931"/>
      <c r="CE120" s="931"/>
      <c r="CF120" s="944">
        <v>89.4</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5397352</v>
      </c>
      <c r="DH120" s="931"/>
      <c r="DI120" s="931"/>
      <c r="DJ120" s="931"/>
      <c r="DK120" s="931"/>
      <c r="DL120" s="931">
        <v>5216075</v>
      </c>
      <c r="DM120" s="931"/>
      <c r="DN120" s="931"/>
      <c r="DO120" s="931"/>
      <c r="DP120" s="931"/>
      <c r="DQ120" s="931">
        <v>4954042</v>
      </c>
      <c r="DR120" s="931"/>
      <c r="DS120" s="931"/>
      <c r="DT120" s="931"/>
      <c r="DU120" s="931"/>
      <c r="DV120" s="932">
        <v>49.5</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201</v>
      </c>
      <c r="AB121" s="959"/>
      <c r="AC121" s="959"/>
      <c r="AD121" s="959"/>
      <c r="AE121" s="960"/>
      <c r="AF121" s="961">
        <v>5296</v>
      </c>
      <c r="AG121" s="959"/>
      <c r="AH121" s="959"/>
      <c r="AI121" s="959"/>
      <c r="AJ121" s="960"/>
      <c r="AK121" s="961">
        <v>5282</v>
      </c>
      <c r="AL121" s="959"/>
      <c r="AM121" s="959"/>
      <c r="AN121" s="959"/>
      <c r="AO121" s="960"/>
      <c r="AP121" s="962">
        <v>0.1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2180093</v>
      </c>
      <c r="BR121" s="926"/>
      <c r="BS121" s="926"/>
      <c r="BT121" s="926"/>
      <c r="BU121" s="926"/>
      <c r="BV121" s="926">
        <v>1962398</v>
      </c>
      <c r="BW121" s="926"/>
      <c r="BX121" s="926"/>
      <c r="BY121" s="926"/>
      <c r="BZ121" s="926"/>
      <c r="CA121" s="926">
        <v>1915718</v>
      </c>
      <c r="CB121" s="926"/>
      <c r="CC121" s="926"/>
      <c r="CD121" s="926"/>
      <c r="CE121" s="926"/>
      <c r="CF121" s="920">
        <v>19.100000000000001</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230</v>
      </c>
      <c r="DH121" s="926"/>
      <c r="DI121" s="926"/>
      <c r="DJ121" s="926"/>
      <c r="DK121" s="926"/>
      <c r="DL121" s="926">
        <v>565</v>
      </c>
      <c r="DM121" s="926"/>
      <c r="DN121" s="926"/>
      <c r="DO121" s="926"/>
      <c r="DP121" s="926"/>
      <c r="DQ121" s="926">
        <v>10995</v>
      </c>
      <c r="DR121" s="926"/>
      <c r="DS121" s="926"/>
      <c r="DT121" s="926"/>
      <c r="DU121" s="926"/>
      <c r="DV121" s="927">
        <v>0.1</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439</v>
      </c>
      <c r="AG122" s="959"/>
      <c r="AH122" s="959"/>
      <c r="AI122" s="959"/>
      <c r="AJ122" s="960"/>
      <c r="AK122" s="961" t="s">
        <v>439</v>
      </c>
      <c r="AL122" s="959"/>
      <c r="AM122" s="959"/>
      <c r="AN122" s="959"/>
      <c r="AO122" s="960"/>
      <c r="AP122" s="962" t="s">
        <v>439</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14719881</v>
      </c>
      <c r="BR122" s="1000"/>
      <c r="BS122" s="1000"/>
      <c r="BT122" s="1000"/>
      <c r="BU122" s="1000"/>
      <c r="BV122" s="1000">
        <v>14739318</v>
      </c>
      <c r="BW122" s="1000"/>
      <c r="BX122" s="1000"/>
      <c r="BY122" s="1000"/>
      <c r="BZ122" s="1000"/>
      <c r="CA122" s="1000">
        <v>14475816</v>
      </c>
      <c r="CB122" s="1000"/>
      <c r="CC122" s="1000"/>
      <c r="CD122" s="1000"/>
      <c r="CE122" s="1000"/>
      <c r="CF122" s="1017">
        <v>144.69999999999999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395</v>
      </c>
      <c r="AB123" s="959"/>
      <c r="AC123" s="959"/>
      <c r="AD123" s="959"/>
      <c r="AE123" s="960"/>
      <c r="AF123" s="961" t="s">
        <v>130</v>
      </c>
      <c r="AG123" s="959"/>
      <c r="AH123" s="959"/>
      <c r="AI123" s="959"/>
      <c r="AJ123" s="960"/>
      <c r="AK123" s="961" t="s">
        <v>439</v>
      </c>
      <c r="AL123" s="959"/>
      <c r="AM123" s="959"/>
      <c r="AN123" s="959"/>
      <c r="AO123" s="960"/>
      <c r="AP123" s="962" t="s">
        <v>395</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475</v>
      </c>
      <c r="BP123" s="1005"/>
      <c r="BQ123" s="1063">
        <v>23732262</v>
      </c>
      <c r="BR123" s="1064"/>
      <c r="BS123" s="1064"/>
      <c r="BT123" s="1064"/>
      <c r="BU123" s="1064"/>
      <c r="BV123" s="1064">
        <v>24175649</v>
      </c>
      <c r="BW123" s="1064"/>
      <c r="BX123" s="1064"/>
      <c r="BY123" s="1064"/>
      <c r="BZ123" s="1064"/>
      <c r="CA123" s="1064">
        <v>25336359</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395</v>
      </c>
      <c r="AB124" s="959"/>
      <c r="AC124" s="959"/>
      <c r="AD124" s="959"/>
      <c r="AE124" s="960"/>
      <c r="AF124" s="961" t="s">
        <v>395</v>
      </c>
      <c r="AG124" s="959"/>
      <c r="AH124" s="959"/>
      <c r="AI124" s="959"/>
      <c r="AJ124" s="960"/>
      <c r="AK124" s="961" t="s">
        <v>395</v>
      </c>
      <c r="AL124" s="959"/>
      <c r="AM124" s="959"/>
      <c r="AN124" s="959"/>
      <c r="AO124" s="960"/>
      <c r="AP124" s="962" t="s">
        <v>395</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30</v>
      </c>
      <c r="BR124" s="1027"/>
      <c r="BS124" s="1027"/>
      <c r="BT124" s="1027"/>
      <c r="BU124" s="1027"/>
      <c r="BV124" s="1027">
        <v>21.7</v>
      </c>
      <c r="BW124" s="1027"/>
      <c r="BX124" s="1027"/>
      <c r="BY124" s="1027"/>
      <c r="BZ124" s="1027"/>
      <c r="CA124" s="1027">
        <v>0.3</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395</v>
      </c>
      <c r="DH124" s="986"/>
      <c r="DI124" s="986"/>
      <c r="DJ124" s="986"/>
      <c r="DK124" s="987"/>
      <c r="DL124" s="985" t="s">
        <v>395</v>
      </c>
      <c r="DM124" s="986"/>
      <c r="DN124" s="986"/>
      <c r="DO124" s="986"/>
      <c r="DP124" s="987"/>
      <c r="DQ124" s="985" t="s">
        <v>395</v>
      </c>
      <c r="DR124" s="986"/>
      <c r="DS124" s="986"/>
      <c r="DT124" s="986"/>
      <c r="DU124" s="987"/>
      <c r="DV124" s="988" t="s">
        <v>395</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395</v>
      </c>
      <c r="AB125" s="959"/>
      <c r="AC125" s="959"/>
      <c r="AD125" s="959"/>
      <c r="AE125" s="960"/>
      <c r="AF125" s="961" t="s">
        <v>395</v>
      </c>
      <c r="AG125" s="959"/>
      <c r="AH125" s="959"/>
      <c r="AI125" s="959"/>
      <c r="AJ125" s="960"/>
      <c r="AK125" s="961" t="s">
        <v>395</v>
      </c>
      <c r="AL125" s="959"/>
      <c r="AM125" s="959"/>
      <c r="AN125" s="959"/>
      <c r="AO125" s="960"/>
      <c r="AP125" s="962" t="s">
        <v>395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395</v>
      </c>
      <c r="DH125" s="931"/>
      <c r="DI125" s="931"/>
      <c r="DJ125" s="931"/>
      <c r="DK125" s="931"/>
      <c r="DL125" s="931" t="s">
        <v>395</v>
      </c>
      <c r="DM125" s="931"/>
      <c r="DN125" s="931"/>
      <c r="DO125" s="931"/>
      <c r="DP125" s="931"/>
      <c r="DQ125" s="931" t="s">
        <v>395</v>
      </c>
      <c r="DR125" s="931"/>
      <c r="DS125" s="931"/>
      <c r="DT125" s="931"/>
      <c r="DU125" s="931"/>
      <c r="DV125" s="932" t="s">
        <v>395</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61604</v>
      </c>
      <c r="AB126" s="959"/>
      <c r="AC126" s="959"/>
      <c r="AD126" s="959"/>
      <c r="AE126" s="960"/>
      <c r="AF126" s="961">
        <v>59919</v>
      </c>
      <c r="AG126" s="959"/>
      <c r="AH126" s="959"/>
      <c r="AI126" s="959"/>
      <c r="AJ126" s="960"/>
      <c r="AK126" s="961">
        <v>50698</v>
      </c>
      <c r="AL126" s="959"/>
      <c r="AM126" s="959"/>
      <c r="AN126" s="959"/>
      <c r="AO126" s="960"/>
      <c r="AP126" s="962">
        <v>0.5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395</v>
      </c>
      <c r="DH126" s="926"/>
      <c r="DI126" s="926"/>
      <c r="DJ126" s="926"/>
      <c r="DK126" s="926"/>
      <c r="DL126" s="926" t="s">
        <v>395</v>
      </c>
      <c r="DM126" s="926"/>
      <c r="DN126" s="926"/>
      <c r="DO126" s="926"/>
      <c r="DP126" s="926"/>
      <c r="DQ126" s="926" t="s">
        <v>395</v>
      </c>
      <c r="DR126" s="926"/>
      <c r="DS126" s="926"/>
      <c r="DT126" s="926"/>
      <c r="DU126" s="926"/>
      <c r="DV126" s="927" t="s">
        <v>395</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v>
      </c>
      <c r="AB127" s="959"/>
      <c r="AC127" s="959"/>
      <c r="AD127" s="959"/>
      <c r="AE127" s="960"/>
      <c r="AF127" s="961" t="s">
        <v>395</v>
      </c>
      <c r="AG127" s="959"/>
      <c r="AH127" s="959"/>
      <c r="AI127" s="959"/>
      <c r="AJ127" s="960"/>
      <c r="AK127" s="961" t="s">
        <v>395</v>
      </c>
      <c r="AL127" s="959"/>
      <c r="AM127" s="959"/>
      <c r="AN127" s="959"/>
      <c r="AO127" s="960"/>
      <c r="AP127" s="962" t="s">
        <v>395</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395</v>
      </c>
      <c r="DH127" s="926"/>
      <c r="DI127" s="926"/>
      <c r="DJ127" s="926"/>
      <c r="DK127" s="926"/>
      <c r="DL127" s="926" t="s">
        <v>395</v>
      </c>
      <c r="DM127" s="926"/>
      <c r="DN127" s="926"/>
      <c r="DO127" s="926"/>
      <c r="DP127" s="926"/>
      <c r="DQ127" s="926" t="s">
        <v>395</v>
      </c>
      <c r="DR127" s="926"/>
      <c r="DS127" s="926"/>
      <c r="DT127" s="926"/>
      <c r="DU127" s="926"/>
      <c r="DV127" s="927" t="s">
        <v>395</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231950</v>
      </c>
      <c r="AB128" s="1046"/>
      <c r="AC128" s="1046"/>
      <c r="AD128" s="1046"/>
      <c r="AE128" s="1047"/>
      <c r="AF128" s="1048">
        <v>224570</v>
      </c>
      <c r="AG128" s="1046"/>
      <c r="AH128" s="1046"/>
      <c r="AI128" s="1046"/>
      <c r="AJ128" s="1047"/>
      <c r="AK128" s="1048">
        <v>333393</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395</v>
      </c>
      <c r="BG128" s="1053"/>
      <c r="BH128" s="1053"/>
      <c r="BI128" s="1053"/>
      <c r="BJ128" s="1053"/>
      <c r="BK128" s="1053"/>
      <c r="BL128" s="1054"/>
      <c r="BM128" s="1052">
        <v>13.15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491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10689775</v>
      </c>
      <c r="AB129" s="959"/>
      <c r="AC129" s="959"/>
      <c r="AD129" s="959"/>
      <c r="AE129" s="960"/>
      <c r="AF129" s="961">
        <v>11354223</v>
      </c>
      <c r="AG129" s="959"/>
      <c r="AH129" s="959"/>
      <c r="AI129" s="959"/>
      <c r="AJ129" s="960"/>
      <c r="AK129" s="961">
        <v>11239746</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130</v>
      </c>
      <c r="BG129" s="1067"/>
      <c r="BH129" s="1067"/>
      <c r="BI129" s="1067"/>
      <c r="BJ129" s="1067"/>
      <c r="BK129" s="1067"/>
      <c r="BL129" s="1068"/>
      <c r="BM129" s="1066">
        <v>18.149999999999999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1232057</v>
      </c>
      <c r="AB130" s="959"/>
      <c r="AC130" s="959"/>
      <c r="AD130" s="959"/>
      <c r="AE130" s="960"/>
      <c r="AF130" s="961">
        <v>1222180</v>
      </c>
      <c r="AG130" s="959"/>
      <c r="AH130" s="959"/>
      <c r="AI130" s="959"/>
      <c r="AJ130" s="960"/>
      <c r="AK130" s="961">
        <v>1235895</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8.5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9457718</v>
      </c>
      <c r="AB131" s="986"/>
      <c r="AC131" s="986"/>
      <c r="AD131" s="986"/>
      <c r="AE131" s="987"/>
      <c r="AF131" s="985">
        <v>10132043</v>
      </c>
      <c r="AG131" s="986"/>
      <c r="AH131" s="986"/>
      <c r="AI131" s="986"/>
      <c r="AJ131" s="987"/>
      <c r="AK131" s="985">
        <v>10003851</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v>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8.8734512910000003</v>
      </c>
      <c r="AB132" s="1097"/>
      <c r="AC132" s="1097"/>
      <c r="AD132" s="1097"/>
      <c r="AE132" s="1098"/>
      <c r="AF132" s="1099">
        <v>8.4146800400000004</v>
      </c>
      <c r="AG132" s="1097"/>
      <c r="AH132" s="1097"/>
      <c r="AI132" s="1097"/>
      <c r="AJ132" s="1098"/>
      <c r="AK132" s="1099">
        <v>8.3981458740000008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8.1</v>
      </c>
      <c r="AB133" s="1080"/>
      <c r="AC133" s="1080"/>
      <c r="AD133" s="1080"/>
      <c r="AE133" s="1081"/>
      <c r="AF133" s="1079">
        <v>8.4</v>
      </c>
      <c r="AG133" s="1080"/>
      <c r="AH133" s="1080"/>
      <c r="AI133" s="1080"/>
      <c r="AJ133" s="1081"/>
      <c r="AK133" s="1079">
        <v>8.5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Uy8W+9Fc/PEQsNrYw6jk3QznxwWxPjCTEW/kxXvaFv5ywUMuuk40JtsmAxJ+eXIABQwt+GNX56MZ7kFSRyjfg==" saltValue="zHKCqd/7q+nCWgMa+ZRy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592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s1BKj3uF/yeqe4Y2ik+hGCJL2UxQJMsvv7674ksj3dkAtj20kzeAyY6+BzZ8WyhX6kGnWRgsjHzLV2Pb8xqdQ==" saltValue="rfYFc7A7s85uWC6AB6O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3ePL1D91kKDho7v4jMMh++5wqcjsdEP7uIUlsMkEHckmzD+mwQJzG+SEmcgzBw2xagVEpLk5GKWo7YYO/29Q==" saltValue="NaT2uBrz5S/4xm91rq3w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3342085</v>
      </c>
      <c r="AP9" s="281">
        <v>67649</v>
      </c>
      <c r="AQ9" s="282">
        <v>105319</v>
      </c>
      <c r="AR9" s="283">
        <v>-35.799999999999997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26068</v>
      </c>
      <c r="AP10" s="284">
        <v>528</v>
      </c>
      <c r="AQ10" s="285">
        <v>9860</v>
      </c>
      <c r="AR10" s="286">
        <v>-94.6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31092</v>
      </c>
      <c r="AP11" s="284">
        <v>629</v>
      </c>
      <c r="AQ11" s="285">
        <v>1656</v>
      </c>
      <c r="AR11" s="286">
        <v>-62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v>296</v>
      </c>
      <c r="AP12" s="284">
        <v>6</v>
      </c>
      <c r="AQ12" s="285">
        <v>3</v>
      </c>
      <c r="AR12" s="286">
        <v>100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154364</v>
      </c>
      <c r="AP13" s="284">
        <v>3125</v>
      </c>
      <c r="AQ13" s="285">
        <v>4056</v>
      </c>
      <c r="AR13" s="286">
        <v>-23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51831</v>
      </c>
      <c r="AP14" s="284">
        <v>1049</v>
      </c>
      <c r="AQ14" s="285">
        <v>2339</v>
      </c>
      <c r="AR14" s="286">
        <v>-55.2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-259925</v>
      </c>
      <c r="AP15" s="284">
        <v>-5261</v>
      </c>
      <c r="AQ15" s="285">
        <v>-7717</v>
      </c>
      <c r="AR15" s="286">
        <v>-31.8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3345811</v>
      </c>
      <c r="AP16" s="284">
        <v>67725</v>
      </c>
      <c r="AQ16" s="285">
        <v>115515</v>
      </c>
      <c r="AR16" s="286">
        <v>-41.4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6.34</v>
      </c>
      <c r="AP21" s="298">
        <v>10.69</v>
      </c>
      <c r="AQ21" s="299">
        <v>-4.3499999999999996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99.2</v>
      </c>
      <c r="AP22" s="303">
        <v>97.4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1870183</v>
      </c>
      <c r="AP32" s="312">
        <v>37856</v>
      </c>
      <c r="AQ32" s="313">
        <v>74824</v>
      </c>
      <c r="AR32" s="314">
        <v>-49.4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527</v>
      </c>
      <c r="AP34" s="312" t="s">
        <v>527</v>
      </c>
      <c r="AQ34" s="313">
        <v>1</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400240</v>
      </c>
      <c r="AP35" s="312">
        <v>8102</v>
      </c>
      <c r="AQ35" s="313">
        <v>17427</v>
      </c>
      <c r="AR35" s="314">
        <v>-53.5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83023</v>
      </c>
      <c r="AP36" s="312">
        <v>1681</v>
      </c>
      <c r="AQ36" s="313">
        <v>2447</v>
      </c>
      <c r="AR36" s="314">
        <v>-31.3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55980</v>
      </c>
      <c r="AP37" s="312">
        <v>1133</v>
      </c>
      <c r="AQ37" s="313">
        <v>591</v>
      </c>
      <c r="AR37" s="314">
        <v>91.7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527</v>
      </c>
      <c r="AP38" s="315" t="s">
        <v>527</v>
      </c>
      <c r="AQ38" s="316">
        <v>2</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-333393</v>
      </c>
      <c r="AP39" s="312">
        <v>-6748</v>
      </c>
      <c r="AQ39" s="313">
        <v>-3618</v>
      </c>
      <c r="AR39" s="314">
        <v>86.5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-1235895</v>
      </c>
      <c r="AP40" s="312">
        <v>-25017</v>
      </c>
      <c r="AQ40" s="313">
        <v>-63812</v>
      </c>
      <c r="AR40" s="314">
        <v>-60.8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840138</v>
      </c>
      <c r="AP41" s="312">
        <v>17006</v>
      </c>
      <c r="AQ41" s="313">
        <v>27863</v>
      </c>
      <c r="AR41" s="314">
        <v>-39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2718516</v>
      </c>
      <c r="AN51" s="334">
        <v>55123</v>
      </c>
      <c r="AO51" s="335">
        <v>50.3</v>
      </c>
      <c r="AP51" s="336">
        <v>85173</v>
      </c>
      <c r="AQ51" s="337">
        <v>-4.3</v>
      </c>
      <c r="AR51" s="338">
        <v>54.6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914601</v>
      </c>
      <c r="AN52" s="342">
        <v>18545</v>
      </c>
      <c r="AO52" s="343">
        <v>36.700000000000003</v>
      </c>
      <c r="AP52" s="344">
        <v>43913</v>
      </c>
      <c r="AQ52" s="345">
        <v>-3.4</v>
      </c>
      <c r="AR52" s="346">
        <v>40.1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1727504</v>
      </c>
      <c r="AN53" s="334">
        <v>34886</v>
      </c>
      <c r="AO53" s="335">
        <v>-36.700000000000003</v>
      </c>
      <c r="AP53" s="336">
        <v>94081</v>
      </c>
      <c r="AQ53" s="337">
        <v>10.5</v>
      </c>
      <c r="AR53" s="338">
        <v>-47.2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717393</v>
      </c>
      <c r="AN54" s="342">
        <v>14487</v>
      </c>
      <c r="AO54" s="343">
        <v>-21.9</v>
      </c>
      <c r="AP54" s="344">
        <v>48949</v>
      </c>
      <c r="AQ54" s="345">
        <v>11.5</v>
      </c>
      <c r="AR54" s="346">
        <v>-33.4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1921484</v>
      </c>
      <c r="AN55" s="334">
        <v>38793</v>
      </c>
      <c r="AO55" s="335">
        <v>11.2</v>
      </c>
      <c r="AP55" s="336">
        <v>92632</v>
      </c>
      <c r="AQ55" s="337">
        <v>-1.5</v>
      </c>
      <c r="AR55" s="338">
        <v>12.7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932878</v>
      </c>
      <c r="AN56" s="342">
        <v>18834</v>
      </c>
      <c r="AO56" s="343">
        <v>30</v>
      </c>
      <c r="AP56" s="344">
        <v>47978</v>
      </c>
      <c r="AQ56" s="345">
        <v>-2</v>
      </c>
      <c r="AR56" s="346">
        <v>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2012265</v>
      </c>
      <c r="AN57" s="334">
        <v>40831</v>
      </c>
      <c r="AO57" s="335">
        <v>5.3</v>
      </c>
      <c r="AP57" s="336">
        <v>96469</v>
      </c>
      <c r="AQ57" s="337">
        <v>4.0999999999999996</v>
      </c>
      <c r="AR57" s="338">
        <v>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985787</v>
      </c>
      <c r="AN58" s="342">
        <v>20003</v>
      </c>
      <c r="AO58" s="343">
        <v>6.2</v>
      </c>
      <c r="AP58" s="344">
        <v>49775</v>
      </c>
      <c r="AQ58" s="345">
        <v>3.7</v>
      </c>
      <c r="AR58" s="346">
        <v>2.5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1809092</v>
      </c>
      <c r="AN59" s="334">
        <v>36619</v>
      </c>
      <c r="AO59" s="335">
        <v>-10.3</v>
      </c>
      <c r="AP59" s="336">
        <v>85743</v>
      </c>
      <c r="AQ59" s="337">
        <v>-11.1</v>
      </c>
      <c r="AR59" s="338">
        <v>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914229</v>
      </c>
      <c r="AN60" s="342">
        <v>18506</v>
      </c>
      <c r="AO60" s="343">
        <v>-7.5</v>
      </c>
      <c r="AP60" s="344">
        <v>45231</v>
      </c>
      <c r="AQ60" s="345">
        <v>-9.1</v>
      </c>
      <c r="AR60" s="346">
        <v>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2037772</v>
      </c>
      <c r="AN61" s="349">
        <v>41250</v>
      </c>
      <c r="AO61" s="350">
        <v>4</v>
      </c>
      <c r="AP61" s="351">
        <v>90820</v>
      </c>
      <c r="AQ61" s="352">
        <v>-0.5</v>
      </c>
      <c r="AR61" s="338">
        <v>4.5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892978</v>
      </c>
      <c r="AN62" s="342">
        <v>18075</v>
      </c>
      <c r="AO62" s="343">
        <v>8.6999999999999993</v>
      </c>
      <c r="AP62" s="344">
        <v>47169</v>
      </c>
      <c r="AQ62" s="345">
        <v>0.1</v>
      </c>
      <c r="AR62" s="346">
        <v>8.6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0HvwhivQGjOHUJ+mQvmewp+Kq8Yn/D+AHei/31z7xx1QIMdOOaSGK+Nat5eZPtCswkTBupmVFYgCYIY8ngQ/g==" saltValue="9YnrQhpTcFOSwEsy8Wz6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n3/ZmSMx5AfwEr0tdnvQosZU8BfOqptmM/Cr/oxFcXNqlDHuNfOgVZsT/Y13wCzxug8+utlxkKly2mK/jd/rxw==" saltValue="9qMhUP3Dz85FZ3Vu9+XY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j+7FfGlVE+NBSfpmxoRlrdXmyk0fijP77qjnxuZODFlBeISA58ut5EYX5QKMBXWez1z50AkgBtpx/UcXpJx8xQ==" saltValue="yP2HcL9XG4v0j/WgHrHK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23.74</v>
      </c>
      <c r="G47" s="12">
        <v>21.79</v>
      </c>
      <c r="H47" s="12">
        <v>21.41</v>
      </c>
      <c r="I47" s="12">
        <v>20.2</v>
      </c>
      <c r="J47" s="13">
        <v>22.26</v>
      </c>
    </row>
    <row r="48" spans="2:10" ht="57.75" customHeight="1" x14ac:dyDescent="0.15">
      <c r="B48" s="14"/>
      <c r="C48" s="1141" t="s">
        <v>4</v>
      </c>
      <c r="D48" s="1141"/>
      <c r="E48" s="1142"/>
      <c r="F48" s="15">
        <v>5.6</v>
      </c>
      <c r="G48" s="16">
        <v>7.26</v>
      </c>
      <c r="H48" s="16">
        <v>8.16</v>
      </c>
      <c r="I48" s="16">
        <v>15.53</v>
      </c>
      <c r="J48" s="17">
        <v>11.77</v>
      </c>
    </row>
    <row r="49" spans="2:10" ht="57.75" customHeight="1" thickBot="1" x14ac:dyDescent="0.2">
      <c r="B49" s="18"/>
      <c r="C49" s="1143" t="s">
        <v>5</v>
      </c>
      <c r="D49" s="1143"/>
      <c r="E49" s="1144"/>
      <c r="F49" s="19">
        <v>1.98</v>
      </c>
      <c r="G49" s="20" t="s">
        <v>559</v>
      </c>
      <c r="H49" s="20">
        <v>1.07</v>
      </c>
      <c r="I49" s="20">
        <v>7.88</v>
      </c>
      <c r="J49" s="21" t="s">
        <v>560</v>
      </c>
    </row>
    <row r="50" spans="2:10" x14ac:dyDescent="0.15"/>
  </sheetData>
  <sheetProtection algorithmName="SHA-512" hashValue="+MkvzvtvnhmPZQ9dQnPYyD4Hzrda13M5cpMu+9z+ZWcZdIIOGjXgiLZda+2T1HPhDdfCobeNHCFuHxT/T0a1ag==" saltValue="lAuhs8+ivwLpYTM6rDh6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2024-03-27T02:28:42Z</cp:lastPrinted>
  <dcterms:created xsi:type="dcterms:W3CDTF">2024-02-05T03:18:49Z</dcterms:created>
  <dcterms:modified xsi:type="dcterms:W3CDTF">2024-03-28T12:14:58Z</dcterms:modified>
  <cp:category/>
</cp:coreProperties>
</file>