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0" yWindow="0" windowWidth="15360" windowHeight="7635" tabRatio="726"/>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U36" i="10"/>
  <c r="CO35" i="10"/>
  <c r="BE35" i="10"/>
  <c r="AM35" i="10"/>
  <c r="CO34"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c r="U35" i="10" l="1"/>
  <c r="AM34" i="10"/>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<sst xmlns="http://schemas.openxmlformats.org/spreadsheetml/2006/main" count="1094" uniqueCount="599">
  <si>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</si>
  <si>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</si>
  <si>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</si>
  <si>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</si>
  <si>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</si>
  <si>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</si>
  <si>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</si>
  <si>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</si>
  <si>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</si>
  <si>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</si>
  <si>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</si>
  <si>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</si>
  <si>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</si>
  <si>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</si>
  <si>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</si>
  <si>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</si>
  <si>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</si>
  <si>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</si>
  <si>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</si>
  <si>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</si>
  <si>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</si>
  <si>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</si>
  <si>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</si>
  <si>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</si>
  <si>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</si>
  <si>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</si>
  <si>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</si>
  <si>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</si>
  <si>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</si>
  <si>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</si>
  <si>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</si>
  <si>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</si>
  <si>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</si>
  <si>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</si>
  <si>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</si>
  <si>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</si>
  <si>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</si>
  <si>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</si>
  <si>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</si>
  <si>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</si>
  <si>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</si>
  <si>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</si>
  <si>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</si>
  <si>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</si>
  <si>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</si>
  <si>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</si>
  <si>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</si>
  <si>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</si>
  <si>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</si>
  <si>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</si>
  <si>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</si>
  <si>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</si>
  <si>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</si>
  <si>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</si>
  <si>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</si>
  <si>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</si>
  <si>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</si>
  <si>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</si>
  <si>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</si>
  <si>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</si>
  <si>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</si>
  <si>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</si>
  <si>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</si>
  <si>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</si>
  <si>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</si>
  <si>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</si>
  <si>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</si>
  <si>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</si>
  <si>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</si>
  <si>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</si>
  <si>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</si>
  <si>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</si>
  <si>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</si>
  <si>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</si>
  <si>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</si>
  <si>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</si>
  <si>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</si>
  <si>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</si>
  <si>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</si>
  <si>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</si>
  <si>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</si>
  <si>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</si>
  <si>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</si>
  <si>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</si>
  <si>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</si>
  <si>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</si>
  <si>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</si>
  <si>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</si>
  <si>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</si>
  <si>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</si>
  <si>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</si>
  <si>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</si>
  <si>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</si>
  <si>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</si>
  <si>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</si>
  <si>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</si>
  <si>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</si>
  <si>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</si>
  <si>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</si>
  <si>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遠賀町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</si>
  <si>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</si>
  <si>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</si>
  <si>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</si>
  <si>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</si>
  <si>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</si>
  <si>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</si>
  <si>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</si>
  <si>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</si>
  <si>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</si>
  <si>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</si>
  <si>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</si>
  <si>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</si>
  <si>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</si>
  <si>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</si>
  <si>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</si>
  <si>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</si>
  <si>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</si>
  <si>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</si>
  <si>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</si>
  <si>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</si>
  <si>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</si>
  <si>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</si>
  <si>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</si>
  <si>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</si>
  <si>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</si>
  <si>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</si>
  <si>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</si>
  <si>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</si>
  <si>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</si>
  <si>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</si>
  <si>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</si>
  <si>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</si>
  <si>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</si>
  <si>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</si>
  <si>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</si>
  <si>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</si>
  <si>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</si>
  <si>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</si>
  <si>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</si>
  <si>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</si>
  <si>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</si>
  <si>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</si>
  <si>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</si>
  <si>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</si>
  <si>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</si>
  <si>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</si>
  <si>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</si>
  <si>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</si>
  <si>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</si>
  <si>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</si>
  <si>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</si>
  <si>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</si>
  <si>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</si>
  <si>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</si>
  <si>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</si>
  <si>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</si>
  <si>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</si>
  <si>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</si>
  <si>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</si>
  <si>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</si>
  <si>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</si>
  <si>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</si>
  <si>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</si>
  <si>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</si>
  <si>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</si>
  <si>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</si>
  <si>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</si>
  <si>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</si>
  <si>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</si>
  <si>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</si>
  <si>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</si>
  <si>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</si>
  <si>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</si>
  <si>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</si>
  <si>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</si>
  <si>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</si>
  <si>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</si>
  <si>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</si>
  <si>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</si>
  <si>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</si>
  <si>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</si>
  <si>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</si>
  <si>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</si>
  <si>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</si>
  <si>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</si>
  <si>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</si>
  <si>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</si>
  <si>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</si>
  <si>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</si>
  <si>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</si>
  <si>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</si>
  <si>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</si>
  <si>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</si>
  <si>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</si>
  <si>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</si>
  <si>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</si>
  <si>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</si>
  <si>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</si>
  <si>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</si>
  <si>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</si>
  <si>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</si>
  <si>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</si>
  <si>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</si>
  <si>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</si>
  <si>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</si>
  <si>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</si>
  <si>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</si>
  <si>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</si>
  <si>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</si>
  <si>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</si>
  <si>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</si>
  <si>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</si>
  <si>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</si>
  <si>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</si>
  <si>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</si>
  <si>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福岡県遠賀町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</si>
  <si>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</si>
  <si>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</si>
  <si>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</si>
  <si>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</si>
  <si>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</si>
  <si>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</si>
  <si>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</si>
  <si>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</si>
  <si>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</si>
  <si>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</si>
  <si>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</si>
  <si>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</si>
  <si>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</si>
  <si>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</si>
  <si>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</si>
  <si>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</si>
  <si>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</si>
  <si>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</si>
  <si>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</si>
  <si>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</si>
  <si>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</si>
  <si>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</si>
  <si>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</si>
  <si>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</si>
  <si>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</si>
  <si>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</si>
  <si>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</si>
  <si>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</si>
  <si>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</si>
  <si>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</si>
  <si>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</si>
  <si>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</si>
  <si>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</si>
  <si>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</si>
  <si>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</si>
  <si>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</si>
  <si>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</si>
  <si>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</si>
  <si>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</si>
  <si>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</si>
  <si>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</si>
  <si>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</si>
  <si>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</si>
  <si>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</si>
  <si>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</si>
  <si>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</si>
  <si>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</si>
  <si>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</si>
  <si>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</si>
  <si>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</si>
  <si>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</si>
  <si>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</si>
  <si>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</si>
  <si>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</si>
  <si>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</si>
  <si>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</si>
  <si>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</si>
  <si>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</si>
  <si>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</si>
  <si>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</si>
  <si>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</si>
  <si>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</si>
  <si>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</si>
  <si>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</si>
  <si>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</si>
  <si>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</si>
  <si>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</si>
  <si>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</si>
  <si>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</si>
  <si>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</si>
  <si>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</si>
  <si>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</si>
  <si>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</si>
  <si>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</si>
  <si>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</si>
  <si>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</si>
  <si>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</si>
  <si>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</si>
  <si>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</si>
  <si>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</si>
  <si>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</si>
  <si>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</si>
  <si>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</si>
  <si>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</si>
  <si>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</si>
  <si>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</si>
  <si>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</si>
  <si>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</si>
  <si>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</si>
  <si>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</si>
  <si>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</si>
  <si>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</si>
  <si>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</si>
  <si>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</si>
  <si>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</si>
  <si>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</si>
  <si>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</si>
  <si>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</si>
  <si>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</si>
  <si>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</si>
  <si>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</si>
  <si>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</si>
  <si>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</si>
  <si>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</si>
  <si>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</si>
  <si>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</si>
  <si>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</si>
  <si>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</si>
  <si>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</si>
  <si>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</si>
  <si>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</si>
  <si>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</si>
  <si>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</si>
  <si>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</si>
  <si>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</si>
  <si>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</si>
  <si>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</si>
  <si>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</si>
  <si>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</si>
  <si>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</si>
  <si>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</si>
  <si>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</si>
  <si>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</si>
  <si>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</si>
  <si>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</si>
  <si>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</si>
  <si>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</si>
  <si>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</si>
  <si>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</si>
  <si>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</si>
  <si>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</si>
  <si>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</si>
  <si>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</si>
  <si>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</si>
  <si>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</si>
  <si>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</si>
  <si>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</si>
  <si>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</si>
  <si>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</si>
  <si>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</si>
  <si>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</si>
  <si>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</si>
  <si>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</si>
  <si>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</si>
  <si>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</si>
  <si>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</si>
  <si>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</si>
  <si>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</si>
  <si>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</si>
  <si>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</si>
  <si>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</si>
  <si>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福岡県遠賀町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</si>
  <si>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</si>
  <si>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</si>
  <si>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</si>
  <si>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</si>
  <si>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</si>
  <si>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</si>
  <si>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</si>
  <si>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</si>
  <si>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</si>
  <si>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</si>
  <si>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</si>
  <si>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</si>
  <si>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</si>
  <si>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</si>
  <si>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</si>
  <si>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</si>
  <si>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</si>
  <si>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</si>
  <si>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</si>
  <si>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</si>
  <si>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遠賀町住宅新築資金等貸付事業会計</t>
    <phoneticPr fontId="5"/>
  </si>
  <si>
    <t>遠賀霊園事業特別会計</t>
    <phoneticPr fontId="5"/>
  </si>
  <si>
    <t>遠賀町土地取得会計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</si>
  <si>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</si>
  <si>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</si>
  <si>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</si>
  <si>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</si>
  <si>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</si>
  <si>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</si>
  <si>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</si>
  <si>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</si>
  <si>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</si>
  <si>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</si>
  <si>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</si>
  <si>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</si>
  <si>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</si>
  <si>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</si>
  <si>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</si>
  <si>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</si>
  <si>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</si>
  <si>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</si>
  <si>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</si>
  <si>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</si>
  <si>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</si>
  <si>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</si>
  <si>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</si>
  <si>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</si>
  <si>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</si>
  <si>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</si>
  <si>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</si>
  <si>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</si>
  <si>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</si>
  <si>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</si>
  <si>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</si>
  <si>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</si>
  <si>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</si>
  <si>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</si>
  <si>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</si>
  <si>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</si>
  <si>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</si>
  <si>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</si>
  <si>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</si>
  <si>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</si>
  <si>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</si>
  <si>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</si>
  <si>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</si>
  <si>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</si>
  <si>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</si>
  <si>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</si>
  <si>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</si>
  <si>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</si>
  <si>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</si>
  <si>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</si>
  <si>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</si>
  <si>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</si>
  <si>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</si>
  <si>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</si>
  <si>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</si>
  <si>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</si>
  <si>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</si>
  <si>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</si>
  <si>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</si>
  <si>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</si>
  <si>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</si>
  <si>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</si>
  <si>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</si>
  <si>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</si>
  <si>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</si>
  <si>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</si>
  <si>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</si>
  <si>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</si>
  <si>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</si>
  <si>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</si>
  <si>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</si>
  <si>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</si>
  <si>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</si>
  <si>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</si>
  <si>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</si>
  <si>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</si>
  <si>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</si>
  <si>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</si>
  <si>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</si>
  <si>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</si>
  <si>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</si>
  <si>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</si>
  <si>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</si>
  <si>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</si>
  <si>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</si>
  <si>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</si>
  <si>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</si>
  <si>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</si>
  <si>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</si>
  <si>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</si>
  <si>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</si>
  <si>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</si>
  <si>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</si>
  <si>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</si>
  <si>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</si>
  <si>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</si>
  <si>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</si>
  <si>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</si>
  <si>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</si>
  <si>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</si>
  <si>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</si>
  <si>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</si>
  <si>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</si>
  <si>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</si>
  <si>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</si>
  <si>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</si>
  <si>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</si>
  <si>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</si>
  <si>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</si>
  <si>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</si>
  <si>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</si>
  <si>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</si>
  <si>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</si>
  <si>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</si>
  <si>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</si>
  <si>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</si>
  <si>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</si>
  <si>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</si>
  <si>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</si>
  <si>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</si>
  <si>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</si>
  <si>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</si>
  <si>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</si>
  <si>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</si>
  <si>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</si>
  <si>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</si>
  <si>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</si>
  <si>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</si>
  <si>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</si>
  <si>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</si>
  <si>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</si>
  <si>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</si>
  <si>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</si>
  <si>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</si>
  <si>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</si>
  <si>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</si>
  <si>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</si>
  <si>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</si>
  <si>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</si>
  <si>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</si>
  <si>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</si>
  <si>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</si>
  <si>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</si>
  <si>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</si>
  <si>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</si>
  <si>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</si>
  <si>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</si>
  <si>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</si>
  <si>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</si>
  <si>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</si>
  <si>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</si>
  <si>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</si>
  <si>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</si>
  <si>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</si>
  <si>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</si>
  <si>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</si>
  <si>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</si>
  <si>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</si>
  <si>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</si>
  <si>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</si>
  <si>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</si>
  <si>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</si>
  <si>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</si>
  <si>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6.00</t>
  </si>
  <si>
    <t>▲ 1.62</t>
  </si>
  <si>
    <t>▲ 1.36</t>
  </si>
  <si>
    <t>一般会計</t>
  </si>
  <si>
    <t>下水道事業会計</t>
  </si>
  <si>
    <t>国民健康保険事業特別会計</t>
  </si>
  <si>
    <t>後期高齢者医療特別会計</t>
  </si>
  <si>
    <t>遠賀霊園事業特別会計</t>
  </si>
  <si>
    <t>遠賀町住宅新築資金等貸付事業会計</t>
  </si>
  <si>
    <t>遠賀町土地取得会計</t>
  </si>
  <si>
    <t>その他会計（赤字）</t>
  </si>
  <si>
    <t>その他会計（黒字）</t>
  </si>
  <si>
    <t>（百万円）</t>
    <phoneticPr fontId="5"/>
  </si>
  <si>
    <t>H30</t>
    <phoneticPr fontId="5"/>
  </si>
  <si>
    <t>R01</t>
    <phoneticPr fontId="5"/>
  </si>
  <si>
    <t>R02</t>
    <phoneticPr fontId="5"/>
  </si>
  <si>
    <t>R03</t>
    <phoneticPr fontId="5"/>
  </si>
  <si>
    <t>R04</t>
    <phoneticPr fontId="5"/>
  </si>
  <si>
    <t>福岡県自治振興組合（一般会計）</t>
    <rPh sb="0" eb="3">
      <t>フクオカケン</t>
    </rPh>
    <rPh sb="3" eb="5">
      <t>ジチ</t>
    </rPh>
    <rPh sb="5" eb="7">
      <t>シンコウ</t>
    </rPh>
    <rPh sb="7" eb="9">
      <t>クミアイ</t>
    </rPh>
    <rPh sb="10" eb="12">
      <t>イッパン</t>
    </rPh>
    <rPh sb="12" eb="14">
      <t>カイケイ</t>
    </rPh>
    <phoneticPr fontId="2"/>
  </si>
  <si>
    <t>-</t>
    <phoneticPr fontId="2"/>
  </si>
  <si>
    <t>-</t>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</si>
  <si>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</si>
  <si>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t>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</si>
  <si>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</si>
  <si>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20">
      <t>コウキコウレイシャ</t>
    </rPh>
    <rPh sb="20" eb="22">
      <t>イリョウ</t>
    </rPh>
    <rPh sb="22" eb="24">
      <t>トクベツ</t>
    </rPh>
    <rPh sb="24" eb="26">
      <t>カイケイ</t>
    </rPh>
    <phoneticPr fontId="2"/>
  </si>
  <si>
    <t>-</t>
    <phoneticPr fontId="2"/>
  </si>
  <si>
    <t>-</t>
    <phoneticPr fontId="2"/>
  </si>
  <si>
    <t>福岡県中間市外二ヶ町山田川水利組合</t>
  </si>
  <si>
    <t>福岡県市町村消防団員等公務災害補償組合</t>
  </si>
  <si>
    <t>福岡県自治会館管理組合</t>
  </si>
  <si>
    <t>遠賀・中間地域広域行政事務組合</t>
  </si>
  <si>
    <t>福岡県介護保険広域連合（一般会計）</t>
    <rPh sb="12" eb="16">
      <t>イッパンカイケイ</t>
    </rPh>
    <phoneticPr fontId="2"/>
  </si>
  <si>
    <t>福岡県介護保険広域連合（介護保険事業特別会計）</t>
    <rPh sb="12" eb="22">
      <t>カイゴホケンジギョウトクベツカイケイ</t>
    </rPh>
    <phoneticPr fontId="2"/>
  </si>
  <si>
    <t>-</t>
    <phoneticPr fontId="2"/>
  </si>
  <si>
    <t>-</t>
    <phoneticPr fontId="2"/>
  </si>
  <si>
    <t>-</t>
    <phoneticPr fontId="2"/>
  </si>
  <si>
    <t>-</t>
    <phoneticPr fontId="2"/>
  </si>
  <si>
    <t>-</t>
    <phoneticPr fontId="2"/>
  </si>
  <si>
    <t>灌漑排水施設維持管理運営基金</t>
    <rPh sb="0" eb="2">
      <t>カンガイ</t>
    </rPh>
    <rPh sb="2" eb="4">
      <t>ハイスイ</t>
    </rPh>
    <rPh sb="4" eb="6">
      <t>シセツ</t>
    </rPh>
    <rPh sb="6" eb="8">
      <t>イジ</t>
    </rPh>
    <rPh sb="8" eb="10">
      <t>カンリ</t>
    </rPh>
    <rPh sb="10" eb="12">
      <t>ウンエイ</t>
    </rPh>
    <rPh sb="12" eb="14">
      <t>キキン</t>
    </rPh>
    <phoneticPr fontId="12"/>
  </si>
  <si>
    <t>霊園管理運営基金</t>
    <rPh sb="0" eb="2">
      <t>レイエン</t>
    </rPh>
    <rPh sb="2" eb="4">
      <t>カンリ</t>
    </rPh>
    <rPh sb="4" eb="6">
      <t>ウンエイ</t>
    </rPh>
    <rPh sb="6" eb="8">
      <t>キキン</t>
    </rPh>
    <phoneticPr fontId="12"/>
  </si>
  <si>
    <t>まちづくり基金</t>
    <rPh sb="5" eb="7">
      <t>キキン</t>
    </rPh>
    <phoneticPr fontId="12"/>
  </si>
  <si>
    <t>豊かなふるさと遠賀基金</t>
    <rPh sb="0" eb="1">
      <t>ユタ</t>
    </rPh>
    <rPh sb="7" eb="9">
      <t>オンガ</t>
    </rPh>
    <phoneticPr fontId="2"/>
  </si>
  <si>
    <t>教育関係施設基金</t>
    <rPh sb="0" eb="2">
      <t>キョウイク</t>
    </rPh>
    <rPh sb="2" eb="4">
      <t>カンケイ</t>
    </rPh>
    <rPh sb="4" eb="6">
      <t>シセツ</t>
    </rPh>
    <rPh sb="6" eb="8">
      <t>キキン</t>
    </rPh>
    <phoneticPr fontId="12"/>
  </si>
  <si>
    <t>-</t>
    <phoneticPr fontId="2"/>
  </si>
  <si>
    <t>遠賀町土地開発公社</t>
    <rPh sb="0" eb="3">
      <t>オンガマチ</t>
    </rPh>
    <rPh sb="3" eb="9">
      <t>トチカイハツコウシャ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</si>
</sst>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xmlns:c16r2="http://schemas.microsoft.com/office/drawing/2015/06/chart">
            <c:ext xmlns:c16="http://schemas.microsoft.com/office/drawing/2014/chart" uri="{C3380CC4-5D6E-409C-BE32-E72D297353CC}">
              <c16:uniqueId val="{00000000-54AF-42E1-8E02-137954BADA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53047</c:v>
                </c:pt>
                <c:pt idx="1">
                  <c:v>41389</c:v>
                </c:pt>
                <c:pt idx="2">
                  <c:v>48682</c:v>
                </c:pt>
                <c:pt idx="3">
                  <c:v>87081</c:v>
                </c:pt>
                <c:pt idx="4">
                  <c:v>72591</c:v>
                </c:pt>
              </c:numCache>
            </c:numRef>
          </c:val>
          <c:smooth val="0"/>
          <c:extLst xmlns:c16r2="http://schemas.microsoft.com/office/drawing/2015/06/chart">
            <c:ext xmlns:c16="http://schemas.microsoft.com/office/drawing/2014/chart" uri="{C3380CC4-5D6E-409C-BE32-E72D297353CC}">
              <c16:uniqueId val="{00000001-54AF-42E1-8E02-137954BADAD1}"/>
            </c:ext>
          </c:extLst>
        </c:ser>
        <c:dLbls>
          <c:showLegendKey val="0"/>
          <c:showVal val="0"/>
          <c:showCatName val="0"/>
          <c:showSerName val="0"/>
          <c:showPercent val="0"/>
          <c:showBubbleSize val="0"/>
        </c:dLbls>
        <c:marker val="1"/>
        <c:smooth val="0"/>
        <c:axId val="408806504"/>
        <c:axId val="409593968"/>
      </c:lineChart>
      <c:catAx>
        <c:axId val="408806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9593968"/>
        <c:crosses val="autoZero"/>
        <c:auto val="1"/>
        <c:lblAlgn val="ctr"/>
        <c:lblOffset val="100"/>
        <c:tickLblSkip val="1"/>
        <c:tickMarkSkip val="1"/>
        <c:noMultiLvlLbl val="0"/>
      </c:catAx>
      <c:valAx>
        <c:axId val="4095939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806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3.76</c:v>
                </c:pt>
                <c:pt idx="1">
                  <c:v>4.63</c:v>
                </c:pt>
                <c:pt idx="2">
                  <c:v>4.3499999999999996</c:v>
                </c:pt>
                <c:pt idx="3">
                  <c:v>7.72</c:v>
                </c:pt>
                <c:pt idx="4">
                  <c:v>12.1</c:v>
                </c:pt>
              </c:numCache>
            </c:numRef>
          </c:val>
          <c:extLst xmlns:c16r2="http://schemas.microsoft.com/office/drawing/2015/06/chart">
            <c:ext xmlns:c16="http://schemas.microsoft.com/office/drawing/2014/chart" uri="{C3380CC4-5D6E-409C-BE32-E72D297353CC}">
              <c16:uniqueId val="{00000000-7F30-4F30-BD7E-B1CA91E17E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21.92</c:v>
                </c:pt>
                <c:pt idx="1">
                  <c:v>19.18</c:v>
                </c:pt>
                <c:pt idx="2">
                  <c:v>16.91</c:v>
                </c:pt>
                <c:pt idx="3">
                  <c:v>16.45</c:v>
                </c:pt>
                <c:pt idx="4">
                  <c:v>15.06</c:v>
                </c:pt>
              </c:numCache>
            </c:numRef>
          </c:val>
          <c:extLst xmlns:c16r2="http://schemas.microsoft.com/office/drawing/2015/06/chart">
            <c:ext xmlns:c16="http://schemas.microsoft.com/office/drawing/2014/chart" uri="{C3380CC4-5D6E-409C-BE32-E72D297353CC}">
              <c16:uniqueId val="{00000001-7F30-4F30-BD7E-B1CA91E17E64}"/>
            </c:ext>
          </c:extLst>
        </c:ser>
        <c:dLbls>
          <c:showLegendKey val="0"/>
          <c:showVal val="0"/>
          <c:showCatName val="0"/>
          <c:showSerName val="0"/>
          <c:showPercent val="0"/>
          <c:showBubbleSize val="0"/>
        </c:dLbls>
        <c:gapWidth val="250"/>
        <c:overlap val="100"/>
        <c:axId val="503042080"/>
        <c:axId val="503908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c:v>
                </c:pt>
                <c:pt idx="1">
                  <c:v>-1.62</c:v>
                </c:pt>
                <c:pt idx="2">
                  <c:v>-1.36</c:v>
                </c:pt>
                <c:pt idx="3">
                  <c:v>4.24</c:v>
                </c:pt>
                <c:pt idx="4">
                  <c:v>2.5099999999999998</c:v>
                </c:pt>
              </c:numCache>
            </c:numRef>
          </c:val>
          <c:smooth val="0"/>
          <c:extLst xmlns:c16r2="http://schemas.microsoft.com/office/drawing/2015/06/chart">
            <c:ext xmlns:c16="http://schemas.microsoft.com/office/drawing/2014/chart" uri="{C3380CC4-5D6E-409C-BE32-E72D297353CC}">
              <c16:uniqueId val="{00000002-7F30-4F30-BD7E-B1CA91E17E64}"/>
            </c:ext>
          </c:extLst>
        </c:ser>
        <c:dLbls>
          <c:showLegendKey val="0"/>
          <c:showVal val="0"/>
          <c:showCatName val="0"/>
          <c:showSerName val="0"/>
          <c:showPercent val="0"/>
          <c:showBubbleSize val="0"/>
        </c:dLbls>
        <c:marker val="1"/>
        <c:smooth val="0"/>
        <c:axId val="503042080"/>
        <c:axId val="503908368"/>
      </c:lineChart>
      <c:catAx>
        <c:axId val="50304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3908368"/>
        <c:crosses val="autoZero"/>
        <c:auto val="1"/>
        <c:lblAlgn val="ctr"/>
        <c:lblOffset val="100"/>
        <c:tickLblSkip val="1"/>
        <c:tickMarkSkip val="1"/>
        <c:noMultiLvlLbl val="0"/>
      </c:catAx>
      <c:valAx>
        <c:axId val="503908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042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0.9</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D89-411D-AA96-A596800B4A1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D89-411D-AA96-A596800B4A1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D89-411D-AA96-A596800B4A1C}"/>
            </c:ext>
          </c:extLst>
        </c:ser>
        <c:ser>
          <c:idx val="3"/>
          <c:order val="3"/>
          <c:tx>
            <c:strRef>
              <c:f>データシート!$A$30</c:f>
              <c:strCache>
                <c:ptCount val="1"/>
                <c:pt idx="0">
                  <c:v>遠賀町土地取得会計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D89-411D-AA96-A596800B4A1C}"/>
            </c:ext>
          </c:extLst>
        </c:ser>
        <c:ser>
          <c:idx val="4"/>
          <c:order val="4"/>
          <c:tx>
            <c:strRef>
              <c:f>データシート!$A$31</c:f>
              <c:strCache>
                <c:ptCount val="1"/>
                <c:pt idx="0">
                  <c:v>遠賀町住宅新築資金等貸付事業会計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7D89-411D-AA96-A596800B4A1C}"/>
            </c:ext>
          </c:extLst>
        </c:ser>
        <c:ser>
          <c:idx val="5"/>
          <c:order val="5"/>
          <c:tx>
            <c:strRef>
              <c:f>データシート!$A$32</c:f>
              <c:strCache>
                <c:ptCount val="1"/>
                <c:pt idx="0">
                  <c:v>遠賀霊園事業特別会計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0.12</c:v>
                </c:pt>
                <c:pt idx="2">
                  <c:v>#N/A</c:v>
                </c:pt>
                <c:pt idx="3">
                  <c:v>0.18</c:v>
                </c:pt>
                <c:pt idx="4">
                  <c:v>#N/A</c:v>
                </c:pt>
                <c:pt idx="5">
                  <c:v>0.18</c:v>
                </c:pt>
                <c:pt idx="6">
                  <c:v>#N/A</c:v>
                </c:pt>
                <c:pt idx="7">
                  <c:v>0.1</c:v>
                </c:pt>
                <c:pt idx="8">
                  <c:v>#N/A</c:v>
                </c:pt>
                <c:pt idx="9">
                  <c:v>0.14000000000000001</c:v>
                </c:pt>
              </c:numCache>
            </c:numRef>
          </c:val>
          <c:extLst xmlns:c16r2="http://schemas.microsoft.com/office/drawing/2015/06/chart">
            <c:ext xmlns:c16="http://schemas.microsoft.com/office/drawing/2014/chart" uri="{C3380CC4-5D6E-409C-BE32-E72D297353CC}">
              <c16:uniqueId val="{00000005-7D89-411D-AA96-A596800B4A1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0.08</c:v>
                </c:pt>
                <c:pt idx="2">
                  <c:v>#N/A</c:v>
                </c:pt>
                <c:pt idx="3">
                  <c:v>0.03</c:v>
                </c:pt>
                <c:pt idx="4">
                  <c:v>#N/A</c:v>
                </c:pt>
                <c:pt idx="5">
                  <c:v>0.09</c:v>
                </c:pt>
                <c:pt idx="6">
                  <c:v>#N/A</c:v>
                </c:pt>
                <c:pt idx="7">
                  <c:v>7.0000000000000007E-2</c:v>
                </c:pt>
                <c:pt idx="8">
                  <c:v>#N/A</c:v>
                </c:pt>
                <c:pt idx="9">
                  <c:v>0.19</c:v>
                </c:pt>
              </c:numCache>
            </c:numRef>
          </c:val>
          <c:extLst xmlns:c16r2="http://schemas.microsoft.com/office/drawing/2015/06/chart">
            <c:ext xmlns:c16="http://schemas.microsoft.com/office/drawing/2014/chart" uri="{C3380CC4-5D6E-409C-BE32-E72D297353CC}">
              <c16:uniqueId val="{00000006-7D89-411D-AA96-A596800B4A1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0.93</c:v>
                </c:pt>
                <c:pt idx="2">
                  <c:v>#N/A</c:v>
                </c:pt>
                <c:pt idx="3">
                  <c:v>0.15</c:v>
                </c:pt>
                <c:pt idx="4">
                  <c:v>#N/A</c:v>
                </c:pt>
                <c:pt idx="5">
                  <c:v>0.33</c:v>
                </c:pt>
                <c:pt idx="6">
                  <c:v>#N/A</c:v>
                </c:pt>
                <c:pt idx="7">
                  <c:v>0.76</c:v>
                </c:pt>
                <c:pt idx="8">
                  <c:v>#N/A</c:v>
                </c:pt>
                <c:pt idx="9">
                  <c:v>0.46</c:v>
                </c:pt>
              </c:numCache>
            </c:numRef>
          </c:val>
          <c:extLst xmlns:c16r2="http://schemas.microsoft.com/office/drawing/2015/06/chart">
            <c:ext xmlns:c16="http://schemas.microsoft.com/office/drawing/2014/chart" uri="{C3380CC4-5D6E-409C-BE32-E72D297353CC}">
              <c16:uniqueId val="{00000007-7D89-411D-AA96-A596800B4A1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#N/A</c:v>
                </c:pt>
                <c:pt idx="3">
                  <c:v>0.65</c:v>
                </c:pt>
                <c:pt idx="4">
                  <c:v>#N/A</c:v>
                </c:pt>
                <c:pt idx="5">
                  <c:v>0.6</c:v>
                </c:pt>
                <c:pt idx="6">
                  <c:v>#N/A</c:v>
                </c:pt>
                <c:pt idx="7">
                  <c:v>0.67</c:v>
                </c:pt>
                <c:pt idx="8">
                  <c:v>#N/A</c:v>
                </c:pt>
                <c:pt idx="9">
                  <c:v>0.79</c:v>
                </c:pt>
              </c:numCache>
            </c:numRef>
          </c:val>
          <c:extLst xmlns:c16r2="http://schemas.microsoft.com/office/drawing/2015/06/chart">
            <c:ext xmlns:c16="http://schemas.microsoft.com/office/drawing/2014/chart" uri="{C3380CC4-5D6E-409C-BE32-E72D297353CC}">
              <c16:uniqueId val="{00000008-7D89-411D-AA96-A596800B4A1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3.61</c:v>
                </c:pt>
                <c:pt idx="2">
                  <c:v>#N/A</c:v>
                </c:pt>
                <c:pt idx="3">
                  <c:v>4.4400000000000004</c:v>
                </c:pt>
                <c:pt idx="4">
                  <c:v>#N/A</c:v>
                </c:pt>
                <c:pt idx="5">
                  <c:v>4.16</c:v>
                </c:pt>
                <c:pt idx="6">
                  <c:v>#N/A</c:v>
                </c:pt>
                <c:pt idx="7">
                  <c:v>7.6</c:v>
                </c:pt>
                <c:pt idx="8">
                  <c:v>#N/A</c:v>
                </c:pt>
                <c:pt idx="9">
                  <c:v>11.94</c:v>
                </c:pt>
              </c:numCache>
            </c:numRef>
          </c:val>
          <c:extLst xmlns:c16r2="http://schemas.microsoft.com/office/drawing/2015/06/chart">
            <c:ext xmlns:c16="http://schemas.microsoft.com/office/drawing/2014/chart" uri="{C3380CC4-5D6E-409C-BE32-E72D297353CC}">
              <c16:uniqueId val="{00000009-7D89-411D-AA96-A596800B4A1C}"/>
            </c:ext>
          </c:extLst>
        </c:ser>
        <c:dLbls>
          <c:showLegendKey val="0"/>
          <c:showVal val="0"/>
          <c:showCatName val="0"/>
          <c:showSerName val="0"/>
          <c:showPercent val="0"/>
          <c:showBubbleSize val="0"/>
        </c:dLbls>
        <c:gapWidth val="150"/>
        <c:overlap val="100"/>
        <c:axId val="406134456"/>
        <c:axId val="406134840"/>
      </c:barChart>
      <c:catAx>
        <c:axId val="406134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6134840"/>
        <c:crosses val="autoZero"/>
        <c:auto val="1"/>
        <c:lblAlgn val="ctr"/>
        <c:lblOffset val="100"/>
        <c:tickLblSkip val="1"/>
        <c:tickMarkSkip val="1"/>
        <c:noMultiLvlLbl val="0"/>
      </c:catAx>
      <c:valAx>
        <c:axId val="406134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134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550</c:v>
                </c:pt>
                <c:pt idx="5">
                  <c:v>533</c:v>
                </c:pt>
                <c:pt idx="8">
                  <c:v>558</c:v>
                </c:pt>
                <c:pt idx="11">
                  <c:v>550</c:v>
                </c:pt>
                <c:pt idx="14">
                  <c:v>541</c:v>
                </c:pt>
              </c:numCache>
            </c:numRef>
          </c:val>
          <c:extLst xmlns:c16r2="http://schemas.microsoft.com/office/drawing/2015/06/chart">
            <c:ext xmlns:c16="http://schemas.microsoft.com/office/drawing/2014/chart" uri="{C3380CC4-5D6E-409C-BE32-E72D297353CC}">
              <c16:uniqueId val="{00000000-4A28-4B71-AA72-7E77D9E548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A28-4B71-AA72-7E77D9E548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2-4A28-4B71-AA72-7E77D9E548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83</c:v>
                </c:pt>
                <c:pt idx="3">
                  <c:v>68</c:v>
                </c:pt>
                <c:pt idx="6">
                  <c:v>69</c:v>
                </c:pt>
                <c:pt idx="9">
                  <c:v>58</c:v>
                </c:pt>
                <c:pt idx="12">
                  <c:v>37</c:v>
                </c:pt>
              </c:numCache>
            </c:numRef>
          </c:val>
          <c:extLst xmlns:c16r2="http://schemas.microsoft.com/office/drawing/2015/06/chart">
            <c:ext xmlns:c16="http://schemas.microsoft.com/office/drawing/2014/chart" uri="{C3380CC4-5D6E-409C-BE32-E72D297353CC}">
              <c16:uniqueId val="{00000003-4A28-4B71-AA72-7E77D9E548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191</c:v>
                </c:pt>
                <c:pt idx="3">
                  <c:v>171</c:v>
                </c:pt>
                <c:pt idx="6">
                  <c:v>168</c:v>
                </c:pt>
                <c:pt idx="9">
                  <c:v>148</c:v>
                </c:pt>
                <c:pt idx="12">
                  <c:v>154</c:v>
                </c:pt>
              </c:numCache>
            </c:numRef>
          </c:val>
          <c:extLst xmlns:c16r2="http://schemas.microsoft.com/office/drawing/2015/06/chart">
            <c:ext xmlns:c16="http://schemas.microsoft.com/office/drawing/2014/chart" uri="{C3380CC4-5D6E-409C-BE32-E72D297353CC}">
              <c16:uniqueId val="{00000004-4A28-4B71-AA72-7E77D9E548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A28-4B71-AA72-7E77D9E548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A28-4B71-AA72-7E77D9E548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550</c:v>
                </c:pt>
                <c:pt idx="3">
                  <c:v>545</c:v>
                </c:pt>
                <c:pt idx="6">
                  <c:v>569</c:v>
                </c:pt>
                <c:pt idx="9">
                  <c:v>613</c:v>
                </c:pt>
                <c:pt idx="12">
                  <c:v>631</c:v>
                </c:pt>
              </c:numCache>
            </c:numRef>
          </c:val>
          <c:extLst xmlns:c16r2="http://schemas.microsoft.com/office/drawing/2015/06/chart">
            <c:ext xmlns:c16="http://schemas.microsoft.com/office/drawing/2014/chart" uri="{C3380CC4-5D6E-409C-BE32-E72D297353CC}">
              <c16:uniqueId val="{00000007-4A28-4B71-AA72-7E77D9E548E1}"/>
            </c:ext>
          </c:extLst>
        </c:ser>
        <c:dLbls>
          <c:showLegendKey val="0"/>
          <c:showVal val="0"/>
          <c:showCatName val="0"/>
          <c:showSerName val="0"/>
          <c:showPercent val="0"/>
          <c:showBubbleSize val="0"/>
        </c:dLbls>
        <c:gapWidth val="100"/>
        <c:overlap val="100"/>
        <c:axId val="406140312"/>
        <c:axId val="406140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278</c:v>
                </c:pt>
                <c:pt idx="2">
                  <c:v>#N/A</c:v>
                </c:pt>
                <c:pt idx="3">
                  <c:v>#N/A</c:v>
                </c:pt>
                <c:pt idx="4">
                  <c:v>252</c:v>
                </c:pt>
                <c:pt idx="5">
                  <c:v>#N/A</c:v>
                </c:pt>
                <c:pt idx="6">
                  <c:v>#N/A</c:v>
                </c:pt>
                <c:pt idx="7">
                  <c:v>249</c:v>
                </c:pt>
                <c:pt idx="8">
                  <c:v>#N/A</c:v>
                </c:pt>
                <c:pt idx="9">
                  <c:v>#N/A</c:v>
                </c:pt>
                <c:pt idx="10">
                  <c:v>269</c:v>
                </c:pt>
                <c:pt idx="11">
                  <c:v>#N/A</c:v>
                </c:pt>
                <c:pt idx="12">
                  <c:v>#N/A</c:v>
                </c:pt>
                <c:pt idx="13">
                  <c:v>281</c:v>
                </c:pt>
                <c:pt idx="14">
                  <c:v>#N/A</c:v>
                </c:pt>
              </c:numCache>
            </c:numRef>
          </c:val>
          <c:smooth val="0"/>
          <c:extLst xmlns:c16r2="http://schemas.microsoft.com/office/drawing/2015/06/chart">
            <c:ext xmlns:c16="http://schemas.microsoft.com/office/drawing/2014/chart" uri="{C3380CC4-5D6E-409C-BE32-E72D297353CC}">
              <c16:uniqueId val="{00000008-4A28-4B71-AA72-7E77D9E548E1}"/>
            </c:ext>
          </c:extLst>
        </c:ser>
        <c:dLbls>
          <c:showLegendKey val="0"/>
          <c:showVal val="0"/>
          <c:showCatName val="0"/>
          <c:showSerName val="0"/>
          <c:showPercent val="0"/>
          <c:showBubbleSize val="0"/>
        </c:dLbls>
        <c:marker val="1"/>
        <c:smooth val="0"/>
        <c:axId val="406140312"/>
        <c:axId val="406140696"/>
      </c:lineChart>
      <c:catAx>
        <c:axId val="406140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6140696"/>
        <c:crosses val="autoZero"/>
        <c:auto val="1"/>
        <c:lblAlgn val="ctr"/>
        <c:lblOffset val="100"/>
        <c:tickLblSkip val="1"/>
        <c:tickMarkSkip val="1"/>
        <c:noMultiLvlLbl val="0"/>
      </c:catAx>
      <c:valAx>
        <c:axId val="406140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140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6430</c:v>
                </c:pt>
                <c:pt idx="5">
                  <c:v>6016</c:v>
                </c:pt>
                <c:pt idx="8">
                  <c:v>6033</c:v>
                </c:pt>
                <c:pt idx="11">
                  <c:v>5997</c:v>
                </c:pt>
                <c:pt idx="14">
                  <c:v>5738</c:v>
                </c:pt>
              </c:numCache>
            </c:numRef>
          </c:val>
          <c:extLst xmlns:c16r2="http://schemas.microsoft.com/office/drawing/2015/06/chart">
            <c:ext xmlns:c16="http://schemas.microsoft.com/office/drawing/2014/chart" uri="{C3380CC4-5D6E-409C-BE32-E72D297353CC}">
              <c16:uniqueId val="{00000000-FC68-4B72-A120-2CE74AD6B6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143</c:v>
                </c:pt>
                <c:pt idx="5">
                  <c:v>75</c:v>
                </c:pt>
                <c:pt idx="8">
                  <c:v>88</c:v>
                </c:pt>
                <c:pt idx="11">
                  <c:v>98</c:v>
                </c:pt>
                <c:pt idx="14">
                  <c:v>105</c:v>
                </c:pt>
              </c:numCache>
            </c:numRef>
          </c:val>
          <c:extLst xmlns:c16r2="http://schemas.microsoft.com/office/drawing/2015/06/chart">
            <c:ext xmlns:c16="http://schemas.microsoft.com/office/drawing/2014/chart" uri="{C3380CC4-5D6E-409C-BE32-E72D297353CC}">
              <c16:uniqueId val="{00000001-FC68-4B72-A120-2CE74AD6B6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3768</c:v>
                </c:pt>
                <c:pt idx="5">
                  <c:v>3486</c:v>
                </c:pt>
                <c:pt idx="8">
                  <c:v>3272</c:v>
                </c:pt>
                <c:pt idx="11">
                  <c:v>3502</c:v>
                </c:pt>
                <c:pt idx="14">
                  <c:v>3739</c:v>
                </c:pt>
              </c:numCache>
            </c:numRef>
          </c:val>
          <c:extLst xmlns:c16r2="http://schemas.microsoft.com/office/drawing/2015/06/chart">
            <c:ext xmlns:c16="http://schemas.microsoft.com/office/drawing/2014/chart" uri="{C3380CC4-5D6E-409C-BE32-E72D297353CC}">
              <c16:uniqueId val="{00000002-FC68-4B72-A120-2CE74AD6B6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C68-4B72-A120-2CE74AD6B6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C68-4B72-A120-2CE74AD6B6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C68-4B72-A120-2CE74AD6B6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786</c:v>
                </c:pt>
                <c:pt idx="3">
                  <c:v>840</c:v>
                </c:pt>
                <c:pt idx="6">
                  <c:v>859</c:v>
                </c:pt>
                <c:pt idx="9">
                  <c:v>885</c:v>
                </c:pt>
                <c:pt idx="12">
                  <c:v>846</c:v>
                </c:pt>
              </c:numCache>
            </c:numRef>
          </c:val>
          <c:extLst xmlns:c16r2="http://schemas.microsoft.com/office/drawing/2015/06/chart">
            <c:ext xmlns:c16="http://schemas.microsoft.com/office/drawing/2014/chart" uri="{C3380CC4-5D6E-409C-BE32-E72D297353CC}">
              <c16:uniqueId val="{00000006-FC68-4B72-A120-2CE74AD6B6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406</c:v>
                </c:pt>
                <c:pt idx="3">
                  <c:v>353</c:v>
                </c:pt>
                <c:pt idx="6">
                  <c:v>319</c:v>
                </c:pt>
                <c:pt idx="9">
                  <c:v>290</c:v>
                </c:pt>
                <c:pt idx="12">
                  <c:v>270</c:v>
                </c:pt>
              </c:numCache>
            </c:numRef>
          </c:val>
          <c:extLst xmlns:c16r2="http://schemas.microsoft.com/office/drawing/2015/06/chart">
            <c:ext xmlns:c16="http://schemas.microsoft.com/office/drawing/2014/chart" uri="{C3380CC4-5D6E-409C-BE32-E72D297353CC}">
              <c16:uniqueId val="{00000007-FC68-4B72-A120-2CE74AD6B6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2680</c:v>
                </c:pt>
                <c:pt idx="3">
                  <c:v>2625</c:v>
                </c:pt>
                <c:pt idx="6">
                  <c:v>2483</c:v>
                </c:pt>
                <c:pt idx="9">
                  <c:v>2189</c:v>
                </c:pt>
                <c:pt idx="12">
                  <c:v>2020</c:v>
                </c:pt>
              </c:numCache>
            </c:numRef>
          </c:val>
          <c:extLst xmlns:c16r2="http://schemas.microsoft.com/office/drawing/2015/06/chart">
            <c:ext xmlns:c16="http://schemas.microsoft.com/office/drawing/2014/chart" uri="{C3380CC4-5D6E-409C-BE32-E72D297353CC}">
              <c16:uniqueId val="{00000008-FC68-4B72-A120-2CE74AD6B6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86</c:v>
                </c:pt>
                <c:pt idx="3">
                  <c:v>47</c:v>
                </c:pt>
                <c:pt idx="6">
                  <c:v>45</c:v>
                </c:pt>
                <c:pt idx="9">
                  <c:v>46</c:v>
                </c:pt>
                <c:pt idx="12">
                  <c:v>46</c:v>
                </c:pt>
              </c:numCache>
            </c:numRef>
          </c:val>
          <c:extLst xmlns:c16r2="http://schemas.microsoft.com/office/drawing/2015/06/chart">
            <c:ext xmlns:c16="http://schemas.microsoft.com/office/drawing/2014/chart" uri="{C3380CC4-5D6E-409C-BE32-E72D297353CC}">
              <c16:uniqueId val="{00000009-FC68-4B72-A120-2CE74AD6B6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6601</c:v>
                </c:pt>
                <c:pt idx="3">
                  <c:v>6589</c:v>
                </c:pt>
                <c:pt idx="6">
                  <c:v>6577</c:v>
                </c:pt>
                <c:pt idx="9">
                  <c:v>6675</c:v>
                </c:pt>
                <c:pt idx="12">
                  <c:v>6358</c:v>
                </c:pt>
              </c:numCache>
            </c:numRef>
          </c:val>
          <c:extLst xmlns:c16r2="http://schemas.microsoft.com/office/drawing/2015/06/chart">
            <c:ext xmlns:c16="http://schemas.microsoft.com/office/drawing/2014/chart" uri="{C3380CC4-5D6E-409C-BE32-E72D297353CC}">
              <c16:uniqueId val="{0000000A-FC68-4B72-A120-2CE74AD6B638}"/>
            </c:ext>
          </c:extLst>
        </c:ser>
        <c:dLbls>
          <c:showLegendKey val="0"/>
          <c:showVal val="0"/>
          <c:showCatName val="0"/>
          <c:showSerName val="0"/>
          <c:showPercent val="0"/>
          <c:showBubbleSize val="0"/>
        </c:dLbls>
        <c:gapWidth val="100"/>
        <c:overlap val="100"/>
        <c:axId val="505930232"/>
        <c:axId val="505932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217</c:v>
                </c:pt>
                <c:pt idx="2">
                  <c:v>#N/A</c:v>
                </c:pt>
                <c:pt idx="3">
                  <c:v>#N/A</c:v>
                </c:pt>
                <c:pt idx="4">
                  <c:v>877</c:v>
                </c:pt>
                <c:pt idx="5">
                  <c:v>#N/A</c:v>
                </c:pt>
                <c:pt idx="6">
                  <c:v>#N/A</c:v>
                </c:pt>
                <c:pt idx="7">
                  <c:v>892</c:v>
                </c:pt>
                <c:pt idx="8">
                  <c:v>#N/A</c:v>
                </c:pt>
                <c:pt idx="9">
                  <c:v>#N/A</c:v>
                </c:pt>
                <c:pt idx="10">
                  <c:v>488</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C68-4B72-A120-2CE74AD6B638}"/>
            </c:ext>
          </c:extLst>
        </c:ser>
        <c:dLbls>
          <c:showLegendKey val="0"/>
          <c:showVal val="0"/>
          <c:showCatName val="0"/>
          <c:showSerName val="0"/>
          <c:showPercent val="0"/>
          <c:showBubbleSize val="0"/>
        </c:dLbls>
        <c:marker val="1"/>
        <c:smooth val="0"/>
        <c:axId val="505930232"/>
        <c:axId val="505932192"/>
      </c:lineChart>
      <c:catAx>
        <c:axId val="505930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5932192"/>
        <c:crosses val="autoZero"/>
        <c:auto val="1"/>
        <c:lblAlgn val="ctr"/>
        <c:lblOffset val="100"/>
        <c:tickLblSkip val="1"/>
        <c:tickMarkSkip val="1"/>
        <c:noMultiLvlLbl val="0"/>
      </c:catAx>
      <c:valAx>
        <c:axId val="505932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5930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743</c:v>
                </c:pt>
                <c:pt idx="1">
                  <c:v>771</c:v>
                </c:pt>
                <c:pt idx="2">
                  <c:v>692</c:v>
                </c:pt>
              </c:numCache>
            </c:numRef>
          </c:val>
          <c:extLst xmlns:c16r2="http://schemas.microsoft.com/office/drawing/2015/06/chart">
            <c:ext xmlns:c16="http://schemas.microsoft.com/office/drawing/2014/chart" uri="{C3380CC4-5D6E-409C-BE32-E72D297353CC}">
              <c16:uniqueId val="{00000000-AF04-44DC-8437-15D4E6C584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444</c:v>
                </c:pt>
                <c:pt idx="1">
                  <c:v>532</c:v>
                </c:pt>
                <c:pt idx="2">
                  <c:v>599</c:v>
                </c:pt>
              </c:numCache>
            </c:numRef>
          </c:val>
          <c:extLst xmlns:c16r2="http://schemas.microsoft.com/office/drawing/2015/06/chart">
            <c:ext xmlns:c16="http://schemas.microsoft.com/office/drawing/2014/chart" uri="{C3380CC4-5D6E-409C-BE32-E72D297353CC}">
              <c16:uniqueId val="{00000001-AF04-44DC-8437-15D4E6C584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2732</c:v>
                </c:pt>
                <c:pt idx="1">
                  <c:v>2846</c:v>
                </c:pt>
                <c:pt idx="2">
                  <c:v>3130</c:v>
                </c:pt>
              </c:numCache>
            </c:numRef>
          </c:val>
          <c:extLst xmlns:c16r2="http://schemas.microsoft.com/office/drawing/2015/06/chart">
            <c:ext xmlns:c16="http://schemas.microsoft.com/office/drawing/2014/chart" uri="{C3380CC4-5D6E-409C-BE32-E72D297353CC}">
              <c16:uniqueId val="{00000002-AF04-44DC-8437-15D4E6C584ED}"/>
            </c:ext>
          </c:extLst>
        </c:ser>
        <c:dLbls>
          <c:showLegendKey val="0"/>
          <c:showVal val="0"/>
          <c:showCatName val="0"/>
          <c:showSerName val="0"/>
          <c:showPercent val="0"/>
          <c:showBubbleSize val="0"/>
        </c:dLbls>
        <c:gapWidth val="120"/>
        <c:overlap val="100"/>
        <c:axId val="505934152"/>
        <c:axId val="505932584"/>
      </c:barChart>
      <c:catAx>
        <c:axId val="505934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5932584"/>
        <c:crosses val="autoZero"/>
        <c:auto val="1"/>
        <c:lblAlgn val="ctr"/>
        <c:lblOffset val="100"/>
        <c:tickLblSkip val="1"/>
        <c:tickMarkSkip val="1"/>
        <c:noMultiLvlLbl val="0"/>
      </c:catAx>
      <c:valAx>
        <c:axId val="5059325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5934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福岡県遠賀町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年度借入の公共事業等債の償還が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開始となったことなどから増となっており、前年度と比較して約</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百万円の増となっている。</a:t>
          </a:r>
          <a:endParaRPr lang="ja-JP" altLang="ja-JP" sz="1400">
            <a:effectLst/>
          </a:endParaRPr>
        </a:p>
        <a:p>
          <a:r>
            <a:rPr kumimoji="1" lang="ja-JP" altLang="ja-JP" sz="1100">
              <a:solidFill>
                <a:schemeClr val="dk1"/>
              </a:solidFill>
              <a:effectLst/>
              <a:latin typeface="+mn-lt"/>
              <a:ea typeface="+mn-ea"/>
              <a:cs typeface="+mn-cs"/>
            </a:rPr>
            <a:t>　今後も、</a:t>
          </a:r>
          <a:r>
            <a:rPr kumimoji="1" lang="en-US" altLang="ja-JP" sz="1100">
              <a:solidFill>
                <a:schemeClr val="dk1"/>
              </a:solidFill>
              <a:effectLst/>
              <a:latin typeface="+mn-lt"/>
              <a:ea typeface="+mn-ea"/>
              <a:cs typeface="+mn-cs"/>
            </a:rPr>
            <a:t>JR</a:t>
          </a:r>
          <a:r>
            <a:rPr kumimoji="1" lang="ja-JP" altLang="ja-JP" sz="1100">
              <a:solidFill>
                <a:schemeClr val="dk1"/>
              </a:solidFill>
              <a:effectLst/>
              <a:latin typeface="+mn-lt"/>
              <a:ea typeface="+mn-ea"/>
              <a:cs typeface="+mn-cs"/>
            </a:rPr>
            <a:t>遠賀川駅南地区の基幹道路整備などに伴う地方債の償還額の増加や、小中学校の大規模改修事業などの地方債借入による起債償還額の増加が見込まれるため、効率的な事業の実施により、地方債の新規借入の抑制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福岡県遠賀町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将来負担額については、</a:t>
          </a:r>
          <a:r>
            <a:rPr kumimoji="1" lang="ja-JP" altLang="en-US" sz="1100">
              <a:solidFill>
                <a:schemeClr val="dk1"/>
              </a:solidFill>
              <a:effectLst/>
              <a:latin typeface="+mn-lt"/>
              <a:ea typeface="+mn-ea"/>
              <a:cs typeface="+mn-cs"/>
            </a:rPr>
            <a:t>主に一般会計等に係る地方債の現在高</a:t>
          </a:r>
          <a:r>
            <a:rPr kumimoji="1" lang="ja-JP" altLang="ja-JP" sz="1100">
              <a:solidFill>
                <a:schemeClr val="dk1"/>
              </a:solidFill>
              <a:effectLst/>
              <a:latin typeface="+mn-lt"/>
              <a:ea typeface="+mn-ea"/>
              <a:cs typeface="+mn-cs"/>
            </a:rPr>
            <a:t>が前年度より減少したことにより、減となっている。また、充当可能財源等については、充当可能基金が前年度より増加したことにより、増となっている。これは</a:t>
          </a:r>
          <a:r>
            <a:rPr kumimoji="1" lang="ja-JP" altLang="en-US" sz="1100">
              <a:solidFill>
                <a:schemeClr val="dk1"/>
              </a:solidFill>
              <a:effectLst/>
              <a:latin typeface="+mn-lt"/>
              <a:ea typeface="+mn-ea"/>
              <a:cs typeface="+mn-cs"/>
            </a:rPr>
            <a:t>主に豊かなふるさと遠賀基金、教育関係施設基金への</a:t>
          </a:r>
          <a:r>
            <a:rPr kumimoji="1" lang="ja-JP" altLang="ja-JP" sz="1100">
              <a:solidFill>
                <a:schemeClr val="dk1"/>
              </a:solidFill>
              <a:effectLst/>
              <a:latin typeface="+mn-lt"/>
              <a:ea typeface="+mn-ea"/>
              <a:cs typeface="+mn-cs"/>
            </a:rPr>
            <a:t>積立を行ったことが要因となっている。</a:t>
          </a:r>
          <a:endParaRPr lang="ja-JP" altLang="ja-JP" sz="1400">
            <a:effectLst/>
          </a:endParaRPr>
        </a:p>
        <a:p>
          <a:r>
            <a:rPr kumimoji="1" lang="ja-JP" altLang="ja-JP" sz="1100">
              <a:solidFill>
                <a:schemeClr val="dk1"/>
              </a:solidFill>
              <a:effectLst/>
              <a:latin typeface="+mn-lt"/>
              <a:ea typeface="+mn-ea"/>
              <a:cs typeface="+mn-cs"/>
            </a:rPr>
            <a:t>　今後も</a:t>
          </a:r>
          <a:r>
            <a:rPr kumimoji="1" lang="en-US" altLang="ja-JP" sz="1100">
              <a:solidFill>
                <a:schemeClr val="dk1"/>
              </a:solidFill>
              <a:effectLst/>
              <a:latin typeface="+mn-lt"/>
              <a:ea typeface="+mn-ea"/>
              <a:cs typeface="+mn-cs"/>
            </a:rPr>
            <a:t>JR</a:t>
          </a:r>
          <a:r>
            <a:rPr kumimoji="1" lang="ja-JP" altLang="ja-JP" sz="1100">
              <a:solidFill>
                <a:schemeClr val="dk1"/>
              </a:solidFill>
              <a:effectLst/>
              <a:latin typeface="+mn-lt"/>
              <a:ea typeface="+mn-ea"/>
              <a:cs typeface="+mn-cs"/>
            </a:rPr>
            <a:t>遠賀川駅南地区の基幹道路整備事業や小中学校の大規模改修事業などの大型事業により、地方債残高の増加が見込まれるため、事務事業評価などにより新規事業の実施について適切に取捨選択を行うとともに、効率的な事業の実施により地方債の新規借入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福岡県遠賀町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豊かなふるさと遠賀基金へ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教育関係施設基金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百万円へ積立を行ったこと等により、基金全体としては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遠賀川駅南地区の基幹道路整備事業や小中学校の大規模改修事業などの普通建設事業の実施に伴い、中長期的に減少傾向であったものの、近年はふるさと納税の増などにより、増加傾向に転じている。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灌漑排水施設維持管理運営基金：灌漑排水施設の維持管理及び施設更新並びに施設に関係する水路及び農地の整備のため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霊園管理運営基金：公衆衛生と公共福祉の増進を図り遠賀霊園の管理運営を健全かつ円滑に行うため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まちづくり基金：住みよい豊かなまちづくりを推進するため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豊かなふるさと遠賀基金：自然と共生する快適なまちづくり事業、はつらつと生活できるまちづくり事業、豊かな心を育むまちづくり事業、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にぎわいのあるまちづくり事業及び自立したまちづくり事業等を行うため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教育関係施設基金：学校施設及び社会教育施設の新設・改築・大規模改修及び管理運営のため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灌漑排水施設維持管理運営基金：排水機施設や水利施設の改修に伴い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霊園管理運営基金：遠賀霊園事業のため、管理料を財源として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灌漑排水施設維持管理運営基金：排水機施設や水利施設の改修に伴い、継続して取り崩していく見込み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霊園管理運営基金：遠賀霊園事業に伴い、基金を取り崩した一方で、今後の事業運営のため管理料を財源として積立予定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物価高騰対策による町民の生活支援のため、一人１万円の商品券給付事業を実施したことにより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遠賀川駅南地区の基幹道路整備事業や小中学校の大規模改修事業などの普通建設事業の実施に伴い、中長期的に減少傾向にある。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後年度の公債費負担を軽減するために積立を行ったことにより、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地方債償還に充てるため、中長期的に減少していく見込み。</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19,109
18,878
22.15
10,172,161
9,599,791
556,494
4,597,372
6,358,430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令和４年度は基準財政収入額が増加したものの</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その増加は緩やかなものにとどまり、指数算出の基礎となる令和２年度から令和４年度までの平均値は、前回の</a:t>
          </a: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ja-JP" altLang="en-US" sz="1100" b="0" i="0" u="none" strike="noStrike" kern="0" cap="none" spc="0" normalizeH="0" baseline="0" noProof="0">
              <a:ln>
                <a:noFill/>
              </a:ln>
              <a:solidFill>
                <a:prstClr val="black"/>
              </a:solidFill>
              <a:effectLst/>
              <a:uLnTx/>
              <a:uFillTx/>
              <a:latin typeface="+mn-lt"/>
              <a:ea typeface="+mn-ea"/>
              <a:cs typeface="+mn-cs"/>
            </a:rPr>
            <a:t>元</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年度から令和</a:t>
          </a:r>
          <a:r>
            <a:rPr kumimoji="1" lang="ja-JP" altLang="en-US" sz="1100" b="0" i="0" u="none" strike="noStrike" kern="0" cap="none" spc="0" normalizeH="0" baseline="0" noProof="0">
              <a:ln>
                <a:noFill/>
              </a:ln>
              <a:solidFill>
                <a:prstClr val="black"/>
              </a:solidFill>
              <a:effectLst/>
              <a:uLnTx/>
              <a:uFillTx/>
              <a:latin typeface="+mn-lt"/>
              <a:ea typeface="+mn-ea"/>
              <a:cs typeface="+mn-cs"/>
            </a:rPr>
            <a:t>３</a:t>
          </a:r>
          <a:r>
            <a:rPr kumimoji="1" lang="ja-JP" altLang="ja-JP" sz="1100" b="0" i="0" u="none" strike="noStrike" kern="0" cap="none" spc="0" normalizeH="0" baseline="0" noProof="0">
              <a:ln>
                <a:noFill/>
              </a:ln>
              <a:solidFill>
                <a:prstClr val="black"/>
              </a:solidFill>
              <a:effectLst/>
              <a:uLnTx/>
              <a:uFillTx/>
              <a:latin typeface="+mn-lt"/>
              <a:ea typeface="+mn-ea"/>
              <a:cs typeface="+mn-cs"/>
            </a:rPr>
            <a:t>年度</a:t>
          </a:r>
          <a:r>
            <a:rPr kumimoji="1" lang="ja-JP" altLang="en-US" sz="1100" b="0" i="0" u="none" strike="noStrike" kern="0" cap="none" spc="0" normalizeH="0" baseline="0" noProof="0">
              <a:ln>
                <a:noFill/>
              </a:ln>
              <a:solidFill>
                <a:prstClr val="black"/>
              </a:solidFill>
              <a:effectLst/>
              <a:uLnTx/>
              <a:uFillTx/>
              <a:latin typeface="+mn-lt"/>
              <a:ea typeface="+mn-ea"/>
              <a:cs typeface="+mn-cs"/>
            </a:rPr>
            <a:t>まで</a:t>
          </a:r>
          <a:r>
            <a:rPr kumimoji="1" lang="ja-JP" altLang="ja-JP" sz="1100" b="0" i="0" u="none" strike="noStrike" kern="0" cap="none" spc="0" normalizeH="0" baseline="0" noProof="0">
              <a:ln>
                <a:noFill/>
              </a:ln>
              <a:solidFill>
                <a:prstClr val="black"/>
              </a:solidFill>
              <a:effectLst/>
              <a:uLnTx/>
              <a:uFillTx/>
              <a:latin typeface="+mn-lt"/>
              <a:ea typeface="+mn-ea"/>
              <a:cs typeface="+mn-cs"/>
            </a:rPr>
            <a:t>の平均値を下回り</a:t>
          </a:r>
          <a:r>
            <a:rPr kumimoji="1" lang="en-US" altLang="ja-JP" sz="1100" b="0" i="0" u="none" strike="noStrike" kern="0" cap="none" spc="0" normalizeH="0" baseline="0" noProof="0">
              <a:ln>
                <a:noFill/>
              </a:ln>
              <a:solidFill>
                <a:prstClr val="black"/>
              </a:solidFill>
              <a:effectLst/>
              <a:uLnTx/>
              <a:uFillTx/>
              <a:latin typeface="+mn-lt"/>
              <a:ea typeface="+mn-ea"/>
              <a:cs typeface="+mn-cs"/>
            </a:rPr>
            <a:t>0.55</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景気回復の動きは依然として弱い状況にあるため、引き続き事務事業評価を活用した優先度の高い事業の選択や事業規模の適正化を図り、第４期遠賀町自立推進計画に基づき継続的な歳出削減に努め、効率的な行財政運営を行っていく。また今後も、第６次遠賀町総合計画などに基づき</a:t>
          </a:r>
          <a:r>
            <a:rPr kumimoji="1" lang="en-US" altLang="ja-JP" sz="1100" b="0" i="0" u="none" strike="noStrike" kern="0" cap="none" spc="0" normalizeH="0" baseline="0" noProof="0">
              <a:ln>
                <a:noFill/>
              </a:ln>
              <a:solidFill>
                <a:prstClr val="black"/>
              </a:solidFill>
              <a:effectLst/>
              <a:uLnTx/>
              <a:uFillTx/>
              <a:latin typeface="+mn-lt"/>
              <a:ea typeface="+mn-ea"/>
              <a:cs typeface="+mn-cs"/>
            </a:rPr>
            <a:t>JR</a:t>
          </a:r>
          <a:r>
            <a:rPr kumimoji="1" lang="ja-JP" altLang="ja-JP" sz="1100" b="0" i="0" u="none" strike="noStrike" kern="0" cap="none" spc="0" normalizeH="0" baseline="0" noProof="0">
              <a:ln>
                <a:noFill/>
              </a:ln>
              <a:solidFill>
                <a:prstClr val="black"/>
              </a:solidFill>
              <a:effectLst/>
              <a:uLnTx/>
              <a:uFillTx/>
              <a:latin typeface="+mn-lt"/>
              <a:ea typeface="+mn-ea"/>
              <a:cs typeface="+mn-cs"/>
            </a:rPr>
            <a:t>遠賀川駅南地区の開発促進を図り、企業誘致や人口増加に向けたまちづくりを行っていくとともに、更なる徴収業務の強化に取り組み、財政基盤の強化に努める。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42</xdr:row>
      <xdr:rowOff>13909</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19182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141108</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17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139398</xdr:rowOff>
    </xdr:from>
    <xdr:to>
      <xdr:col>19</xdr:col>
      <xdr:colOff>133350</xdr:colOff>
      <xdr:row>41</xdr:row>
      <xdr:rowOff>162378</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1688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139398</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49486</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127907</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49486</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151086</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88598</xdr:rowOff>
    </xdr:from>
    <xdr:to>
      <xdr:col>15</xdr:col>
      <xdr:colOff>133350</xdr:colOff>
      <xdr:row>42</xdr:row>
      <xdr:rowOff>18748</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28925</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歳入は臨時財政対策債の減により減少し、歳出は人件費や物件費などの増により増加したため、経常収支比率は７．９ポイント上昇した。</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今後も高齢化の進展に伴う社会保障費の増が見込まれるため、第４期遠賀町自立推進計画による自主財源の確保や補助金の有効活用、補助事業の見直しなどを確実に実行し、健全な財政運営を進めていく。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54102</xdr:rowOff>
    </xdr:from>
    <xdr:to>
      <xdr:col>23</xdr:col>
      <xdr:colOff>133350</xdr:colOff>
      <xdr:row>64</xdr:row>
      <xdr:rowOff>92456</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114800" y="10684002"/>
          <a:ext cx="8382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54102</xdr:rowOff>
    </xdr:from>
    <xdr:to>
      <xdr:col>19</xdr:col>
      <xdr:colOff>133350</xdr:colOff>
      <xdr:row>64</xdr:row>
      <xdr:rowOff>155194</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3225800" y="10684002"/>
          <a:ext cx="889000" cy="4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155194</xdr:rowOff>
    </xdr:from>
    <xdr:to>
      <xdr:col>15</xdr:col>
      <xdr:colOff>82550</xdr:colOff>
      <xdr:row>65</xdr:row>
      <xdr:rowOff>22352</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2336800" y="1112799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22352</xdr:rowOff>
    </xdr:from>
    <xdr:to>
      <xdr:col>11</xdr:col>
      <xdr:colOff>31750</xdr:colOff>
      <xdr:row>65</xdr:row>
      <xdr:rowOff>65786</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flipV="1">
          <a:off x="1447800" y="1116660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41656</xdr:rowOff>
    </xdr:from>
    <xdr:to>
      <xdr:col>23</xdr:col>
      <xdr:colOff>184150</xdr:colOff>
      <xdr:row>64</xdr:row>
      <xdr:rowOff>143256</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13733</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098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3302</xdr:rowOff>
    </xdr:from>
    <xdr:to>
      <xdr:col>19</xdr:col>
      <xdr:colOff>184150</xdr:colOff>
      <xdr:row>62</xdr:row>
      <xdr:rowOff>104902</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115079</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0402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104394</xdr:rowOff>
    </xdr:from>
    <xdr:to>
      <xdr:col>15</xdr:col>
      <xdr:colOff>133350</xdr:colOff>
      <xdr:row>65</xdr:row>
      <xdr:rowOff>34544</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143002</xdr:rowOff>
    </xdr:from>
    <xdr:to>
      <xdr:col>11</xdr:col>
      <xdr:colOff>82550</xdr:colOff>
      <xdr:row>65</xdr:row>
      <xdr:rowOff>73152</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14986</xdr:rowOff>
    </xdr:from>
    <xdr:to>
      <xdr:col>7</xdr:col>
      <xdr:colOff>31750</xdr:colOff>
      <xdr:row>65</xdr:row>
      <xdr:rowOff>116586</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101363</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[143,410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類似団体平均を大きく下回っている要因として、定員管理の適正化により人口</a:t>
          </a:r>
          <a:r>
            <a:rPr kumimoji="1" lang="en-US" altLang="ja-JP" sz="1100" b="0" i="0" u="none" strike="noStrike" kern="0" cap="none" spc="0" normalizeH="0" baseline="0" noProof="0">
              <a:ln>
                <a:noFill/>
              </a:ln>
              <a:solidFill>
                <a:prstClr val="black"/>
              </a:solidFill>
              <a:effectLst/>
              <a:uLnTx/>
              <a:uFillTx/>
              <a:latin typeface="+mn-lt"/>
              <a:ea typeface="+mn-ea"/>
              <a:cs typeface="+mn-cs"/>
            </a:rPr>
            <a:t>1,000</a:t>
          </a:r>
          <a:r>
            <a:rPr kumimoji="1" lang="ja-JP" altLang="ja-JP" sz="1100" b="0" i="0" u="none" strike="noStrike" kern="0" cap="none" spc="0" normalizeH="0" baseline="0" noProof="0">
              <a:ln>
                <a:noFill/>
              </a:ln>
              <a:solidFill>
                <a:prstClr val="black"/>
              </a:solidFill>
              <a:effectLst/>
              <a:uLnTx/>
              <a:uFillTx/>
              <a:latin typeface="+mn-lt"/>
              <a:ea typeface="+mn-ea"/>
              <a:cs typeface="+mn-cs"/>
            </a:rPr>
            <a:t>人当たりの職員数が少ないこと、ごみ処理業務やし尿処理業務及び消防業務を一部事務組合で行っていること、指定管理者制度を導入していることなどがあげられる。一部事務組合の人件費や物件費などに充てる負担金と公営企業会計（下水道会計）の人件費などに充てる繰出金を合計した場合、人口１人当たりの金額は増加するため、今後はこれらを含めた経費についても抑制していく必要が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2355</xdr:rowOff>
    </xdr:from>
    <xdr:to>
      <xdr:col>23</xdr:col>
      <xdr:colOff>133350</xdr:colOff>
      <xdr:row>82</xdr:row>
      <xdr:rowOff>90928</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114800" y="14061255"/>
          <a:ext cx="838200" cy="8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66798</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446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110367</xdr:rowOff>
    </xdr:from>
    <xdr:to>
      <xdr:col>19</xdr:col>
      <xdr:colOff>133350</xdr:colOff>
      <xdr:row>82</xdr:row>
      <xdr:rowOff>2355</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3225800" y="13997817"/>
          <a:ext cx="889000" cy="6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112199</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451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165519</xdr:rowOff>
    </xdr:from>
    <xdr:to>
      <xdr:col>15</xdr:col>
      <xdr:colOff>82550</xdr:colOff>
      <xdr:row>81</xdr:row>
      <xdr:rowOff>110367</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2336800" y="13881519"/>
          <a:ext cx="889000" cy="11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52229</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44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165519</xdr:rowOff>
    </xdr:from>
    <xdr:to>
      <xdr:col>11</xdr:col>
      <xdr:colOff>31750</xdr:colOff>
      <xdr:row>81</xdr:row>
      <xdr:rowOff>3431</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flipV="1">
          <a:off x="1447800" y="13881519"/>
          <a:ext cx="8890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2286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117812</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1397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16556</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40128</xdr:rowOff>
    </xdr:from>
    <xdr:to>
      <xdr:col>23</xdr:col>
      <xdr:colOff>184150</xdr:colOff>
      <xdr:row>82</xdr:row>
      <xdr:rowOff>141728</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902200" y="1409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56655</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39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123005</xdr:rowOff>
    </xdr:from>
    <xdr:to>
      <xdr:col>19</xdr:col>
      <xdr:colOff>184150</xdr:colOff>
      <xdr:row>82</xdr:row>
      <xdr:rowOff>53155</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064000" y="140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63332</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3779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59567</xdr:rowOff>
    </xdr:from>
    <xdr:to>
      <xdr:col>15</xdr:col>
      <xdr:colOff>133350</xdr:colOff>
      <xdr:row>81</xdr:row>
      <xdr:rowOff>161167</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3175000" y="139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171344</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371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114719</xdr:rowOff>
    </xdr:from>
    <xdr:to>
      <xdr:col>11</xdr:col>
      <xdr:colOff>82550</xdr:colOff>
      <xdr:row>81</xdr:row>
      <xdr:rowOff>44869</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2286000" y="1383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55046</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359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124081</xdr:rowOff>
    </xdr:from>
    <xdr:to>
      <xdr:col>7</xdr:col>
      <xdr:colOff>31750</xdr:colOff>
      <xdr:row>81</xdr:row>
      <xdr:rowOff>54231</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1397000" y="1384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64408</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36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類似団体平均を</a:t>
          </a:r>
          <a:r>
            <a:rPr kumimoji="1" lang="en-US" altLang="ja-JP" sz="1100" b="0" i="0" u="none" strike="noStrike" kern="0" cap="none" spc="0" normalizeH="0" baseline="0" noProof="0">
              <a:ln>
                <a:noFill/>
              </a:ln>
              <a:solidFill>
                <a:prstClr val="black"/>
              </a:solidFill>
              <a:effectLst/>
              <a:uLnTx/>
              <a:uFillTx/>
              <a:latin typeface="+mn-lt"/>
              <a:ea typeface="+mn-ea"/>
              <a:cs typeface="+mn-cs"/>
            </a:rPr>
            <a:t>1.1</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ポイント下回っている。今後も、国・県・他の地方公共団体との均衡を踏まえ、人事評価制度を活用した給与の見直しを進め、給与水準の適正化に努める。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xmlns=""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a:extLst>
            <a:ext uri="{FF2B5EF4-FFF2-40B4-BE49-F238E27FC236}">
              <a16:creationId xmlns:a16="http://schemas.microsoft.com/office/drawing/2014/main" xmlns="" id="{00000000-0008-0000-0300-0000FC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a:extLst>
            <a:ext uri="{FF2B5EF4-FFF2-40B4-BE49-F238E27FC236}">
              <a16:creationId xmlns:a16="http://schemas.microsoft.com/office/drawing/2014/main" xmlns="" id="{00000000-0008-0000-0300-0000FE000000}"/>
            </a:ext>
          </a:extLst>
        </xdr:cNvPr>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85</xdr:row>
      <xdr:rowOff>4939</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179800" y="14484350"/>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7" name="給与水準   （国との比較）平均値テキスト">
          <a:extLst>
            <a:ext uri="{FF2B5EF4-FFF2-40B4-BE49-F238E27FC236}">
              <a16:creationId xmlns:a16="http://schemas.microsoft.com/office/drawing/2014/main" xmlns="" id="{00000000-0008-0000-0300-000001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106539</xdr:rowOff>
    </xdr:from>
    <xdr:to>
      <xdr:col>77</xdr:col>
      <xdr:colOff>44450</xdr:colOff>
      <xdr:row>84</xdr:row>
      <xdr:rowOff>82550</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5290800" y="1433688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5798800" y="1474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106539</xdr:rowOff>
    </xdr:from>
    <xdr:to>
      <xdr:col>72</xdr:col>
      <xdr:colOff>203200</xdr:colOff>
      <xdr:row>85</xdr:row>
      <xdr:rowOff>85372</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flipV="1">
          <a:off x="14401800" y="14336889"/>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86</xdr:row>
      <xdr:rowOff>47978</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flipV="1">
          <a:off x="13512800" y="1465862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75" name="楕円 274">
          <a:extLst>
            <a:ext uri="{FF2B5EF4-FFF2-40B4-BE49-F238E27FC236}">
              <a16:creationId xmlns:a16="http://schemas.microsoft.com/office/drawing/2014/main" xmlns="" id="{00000000-0008-0000-0300-000013010000}"/>
            </a:ext>
          </a:extLst>
        </xdr:cNvPr>
        <xdr:cNvSpPr/>
      </xdr:nvSpPr>
      <xdr:spPr>
        <a:xfrm>
          <a:off x="169672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142116</xdr:rowOff>
    </xdr:from>
    <xdr:ext cx="762000" cy="259045"/>
    <xdr:sp macro="" textlink="">
      <xdr:nvSpPr>
        <xdr:cNvPr id="276" name="給与水準   （国との比較）該当値テキスト">
          <a:extLst>
            <a:ext uri="{FF2B5EF4-FFF2-40B4-BE49-F238E27FC236}">
              <a16:creationId xmlns:a16="http://schemas.microsoft.com/office/drawing/2014/main" xmlns="" id="{00000000-0008-0000-0300-000014010000}"/>
            </a:ext>
          </a:extLst>
        </xdr:cNvPr>
        <xdr:cNvSpPr txBox="1"/>
      </xdr:nvSpPr>
      <xdr:spPr>
        <a:xfrm>
          <a:off x="171069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55739</xdr:rowOff>
    </xdr:from>
    <xdr:to>
      <xdr:col>73</xdr:col>
      <xdr:colOff>44450</xdr:colOff>
      <xdr:row>83</xdr:row>
      <xdr:rowOff>157339</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5240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167516</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4909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146349</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020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168628</xdr:rowOff>
    </xdr:from>
    <xdr:to>
      <xdr:col>64</xdr:col>
      <xdr:colOff>152400</xdr:colOff>
      <xdr:row>86</xdr:row>
      <xdr:rowOff>98778</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3462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83555</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3131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定員管理の適正化及び効率的な行政運営により、類似団体平均を大きく下回っている。今後も、第４期遠賀町自立推進計画に基づき限られた職員数で効率的に業務を執行できるよう、機構改革の推進や指定管理を含めた民間委託の推進による民間活力の活用を図り、適正な定員管理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65335</xdr:rowOff>
    </xdr:from>
    <xdr:to>
      <xdr:col>81</xdr:col>
      <xdr:colOff>44450</xdr:colOff>
      <xdr:row>58</xdr:row>
      <xdr:rowOff>70696</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179800" y="10009435"/>
          <a:ext cx="838200" cy="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65987</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352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65335</xdr:rowOff>
    </xdr:from>
    <xdr:to>
      <xdr:col>77</xdr:col>
      <xdr:colOff>44450</xdr:colOff>
      <xdr:row>58</xdr:row>
      <xdr:rowOff>65335</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5290800" y="100094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793</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45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47907</xdr:rowOff>
    </xdr:from>
    <xdr:to>
      <xdr:col>72</xdr:col>
      <xdr:colOff>203200</xdr:colOff>
      <xdr:row>58</xdr:row>
      <xdr:rowOff>65335</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4401800" y="9992007"/>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168222</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45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25118</xdr:rowOff>
    </xdr:from>
    <xdr:to>
      <xdr:col>68</xdr:col>
      <xdr:colOff>152400</xdr:colOff>
      <xdr:row>58</xdr:row>
      <xdr:rowOff>47907</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3512800" y="9969218"/>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4351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27604</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3462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170903</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19896</xdr:rowOff>
    </xdr:from>
    <xdr:to>
      <xdr:col>81</xdr:col>
      <xdr:colOff>95250</xdr:colOff>
      <xdr:row>58</xdr:row>
      <xdr:rowOff>121496</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967200" y="99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112623</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98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14535</xdr:rowOff>
    </xdr:from>
    <xdr:to>
      <xdr:col>77</xdr:col>
      <xdr:colOff>95250</xdr:colOff>
      <xdr:row>58</xdr:row>
      <xdr:rowOff>116135</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129000" y="99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126312</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9727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14535</xdr:rowOff>
    </xdr:from>
    <xdr:to>
      <xdr:col>73</xdr:col>
      <xdr:colOff>44450</xdr:colOff>
      <xdr:row>58</xdr:row>
      <xdr:rowOff>116135</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5240000" y="99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126312</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972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168557</xdr:rowOff>
    </xdr:from>
    <xdr:to>
      <xdr:col>68</xdr:col>
      <xdr:colOff>203200</xdr:colOff>
      <xdr:row>58</xdr:row>
      <xdr:rowOff>98707</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4351000" y="99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108884</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97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145768</xdr:rowOff>
    </xdr:from>
    <xdr:to>
      <xdr:col>64</xdr:col>
      <xdr:colOff>152400</xdr:colOff>
      <xdr:row>58</xdr:row>
      <xdr:rowOff>75918</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3462000" y="991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86095</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968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類似団体平均を下回ってはいるものの、今後は</a:t>
          </a:r>
          <a:r>
            <a:rPr kumimoji="1" lang="en-US" altLang="ja-JP" sz="1100" b="0" i="0" u="none" strike="noStrike" kern="0" cap="none" spc="0" normalizeH="0" baseline="0" noProof="0">
              <a:ln>
                <a:noFill/>
              </a:ln>
              <a:solidFill>
                <a:prstClr val="black"/>
              </a:solidFill>
              <a:effectLst/>
              <a:uLnTx/>
              <a:uFillTx/>
              <a:latin typeface="+mn-lt"/>
              <a:ea typeface="+mn-ea"/>
              <a:cs typeface="+mn-cs"/>
            </a:rPr>
            <a:t>JR</a:t>
          </a:r>
          <a:r>
            <a:rPr kumimoji="1" lang="ja-JP" altLang="ja-JP" sz="1100" b="0" i="0" u="none" strike="noStrike" kern="0" cap="none" spc="0" normalizeH="0" baseline="0" noProof="0">
              <a:ln>
                <a:noFill/>
              </a:ln>
              <a:solidFill>
                <a:prstClr val="black"/>
              </a:solidFill>
              <a:effectLst/>
              <a:uLnTx/>
              <a:uFillTx/>
              <a:latin typeface="+mn-lt"/>
              <a:ea typeface="+mn-ea"/>
              <a:cs typeface="+mn-cs"/>
            </a:rPr>
            <a:t>遠賀川駅南地区の基幹道路整備事業や小中学校の大規模改修事業等に伴う地方債の償還額の増加が見込まれる。そのため、事務事業評価や公共施設等総合管理計画に基づき、適正な投資規模で効率的に事業を実施し、投資的事業の計画的な展開を図る。また、財政措置のある地方債の借入や特定財源及び基金の活用を図ることで地方債の新規借入の抑制に努め、地方債に大きく頼ることのない財政運営に努め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xmlns=""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a:extLst>
            <a:ext uri="{FF2B5EF4-FFF2-40B4-BE49-F238E27FC236}">
              <a16:creationId xmlns:a16="http://schemas.microsoft.com/office/drawing/2014/main" xmlns="" id="{00000000-0008-0000-0300-000078010000}"/>
            </a:ext>
          </a:extLst>
        </xdr:cNvPr>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a:extLst>
            <a:ext uri="{FF2B5EF4-FFF2-40B4-BE49-F238E27FC236}">
              <a16:creationId xmlns:a16="http://schemas.microsoft.com/office/drawing/2014/main" xmlns="" id="{00000000-0008-0000-0300-00007A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84244</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179800" y="71136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1" name="公債費負担の状況平均値テキスト">
          <a:extLst>
            <a:ext uri="{FF2B5EF4-FFF2-40B4-BE49-F238E27FC236}">
              <a16:creationId xmlns:a16="http://schemas.microsoft.com/office/drawing/2014/main" xmlns="" id="{00000000-0008-0000-0300-00007D010000}"/>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84244</xdr:rowOff>
    </xdr:from>
    <xdr:to>
      <xdr:col>77</xdr:col>
      <xdr:colOff>44450</xdr:colOff>
      <xdr:row>41</xdr:row>
      <xdr:rowOff>116417</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flipV="1">
          <a:off x="15290800" y="71136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116417</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4401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116417</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a:off x="13512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49971</xdr:rowOff>
    </xdr:from>
    <xdr:ext cx="762000" cy="259045"/>
    <xdr:sp macro="" textlink="">
      <xdr:nvSpPr>
        <xdr:cNvPr id="400" name="公債費負担の状況該当値テキスト">
          <a:extLst>
            <a:ext uri="{FF2B5EF4-FFF2-40B4-BE49-F238E27FC236}">
              <a16:creationId xmlns:a16="http://schemas.microsoft.com/office/drawing/2014/main" xmlns="" id="{00000000-0008-0000-0300-000090010000}"/>
            </a:ext>
          </a:extLst>
        </xdr:cNvPr>
        <xdr:cNvSpPr txBox="1"/>
      </xdr:nvSpPr>
      <xdr:spPr>
        <a:xfrm>
          <a:off x="171069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地方債の現在高が大きく減少したことにより将来負担額も減少したため、昨年度より改善された。</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a:t>
          </a:r>
          <a:r>
            <a:rPr kumimoji="1" lang="en-US" altLang="ja-JP" sz="1100" b="0" i="0" u="none" strike="noStrike" kern="0" cap="none" spc="0" normalizeH="0" baseline="0" noProof="0">
              <a:ln>
                <a:noFill/>
              </a:ln>
              <a:solidFill>
                <a:prstClr val="black"/>
              </a:solidFill>
              <a:effectLst/>
              <a:uLnTx/>
              <a:uFillTx/>
              <a:latin typeface="+mn-lt"/>
              <a:ea typeface="+mn-ea"/>
              <a:cs typeface="+mn-cs"/>
            </a:rPr>
            <a:t>JR</a:t>
          </a:r>
          <a:r>
            <a:rPr kumimoji="1" lang="ja-JP" altLang="ja-JP" sz="1100" b="0" i="0" u="none" strike="noStrike" kern="0" cap="none" spc="0" normalizeH="0" baseline="0" noProof="0">
              <a:ln>
                <a:noFill/>
              </a:ln>
              <a:solidFill>
                <a:prstClr val="black"/>
              </a:solidFill>
              <a:effectLst/>
              <a:uLnTx/>
              <a:uFillTx/>
              <a:latin typeface="+mn-lt"/>
              <a:ea typeface="+mn-ea"/>
              <a:cs typeface="+mn-cs"/>
            </a:rPr>
            <a:t>遠賀川駅南地区の基幹道路整備事業や、小中学校の大規模改修事業などに伴う新発債の増加が見込まれるため、事業実施の適正化を図り、財政の健全化に努める。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xmlns=""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a:extLst>
            <a:ext uri="{FF2B5EF4-FFF2-40B4-BE49-F238E27FC236}">
              <a16:creationId xmlns:a16="http://schemas.microsoft.com/office/drawing/2014/main" xmlns="" id="{00000000-0008-0000-0300-0000B4010000}"/>
            </a:ext>
          </a:extLst>
        </xdr:cNvPr>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xmlns=""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163728</xdr:rowOff>
    </xdr:from>
    <xdr:to>
      <xdr:col>77</xdr:col>
      <xdr:colOff>44450</xdr:colOff>
      <xdr:row>15</xdr:row>
      <xdr:rowOff>102311</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5290800" y="2564028"/>
          <a:ext cx="889000" cy="1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1" name="将来負担の状況平均値テキスト">
          <a:extLst>
            <a:ext uri="{FF2B5EF4-FFF2-40B4-BE49-F238E27FC236}">
              <a16:creationId xmlns:a16="http://schemas.microsoft.com/office/drawing/2014/main" xmlns="" id="{00000000-0008-0000-0300-0000B9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102311</xdr:rowOff>
    </xdr:from>
    <xdr:to>
      <xdr:col>72</xdr:col>
      <xdr:colOff>203200</xdr:colOff>
      <xdr:row>15</xdr:row>
      <xdr:rowOff>110998</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4401800" y="267406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108712</xdr:rowOff>
    </xdr:from>
    <xdr:to>
      <xdr:col>68</xdr:col>
      <xdr:colOff>152400</xdr:colOff>
      <xdr:row>15</xdr:row>
      <xdr:rowOff>110998</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3512800" y="250901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123546</xdr:rowOff>
    </xdr:from>
    <xdr:to>
      <xdr:col>73</xdr:col>
      <xdr:colOff>44450</xdr:colOff>
      <xdr:row>15</xdr:row>
      <xdr:rowOff>53696</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35103</xdr:rowOff>
    </xdr:from>
    <xdr:to>
      <xdr:col>68</xdr:col>
      <xdr:colOff>203200</xdr:colOff>
      <xdr:row>15</xdr:row>
      <xdr:rowOff>136703</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4351000" y="2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020800" y="23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112793</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3131800" y="268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112928</xdr:rowOff>
    </xdr:from>
    <xdr:to>
      <xdr:col>77</xdr:col>
      <xdr:colOff>95250</xdr:colOff>
      <xdr:row>15</xdr:row>
      <xdr:rowOff>43078</xdr:rowOff>
    </xdr:to>
    <xdr:sp macro="" textlink="">
      <xdr:nvSpPr>
        <xdr:cNvPr id="458" name="楕円 457">
          <a:extLst>
            <a:ext uri="{FF2B5EF4-FFF2-40B4-BE49-F238E27FC236}">
              <a16:creationId xmlns:a16="http://schemas.microsoft.com/office/drawing/2014/main" xmlns="" id="{00000000-0008-0000-0300-0000CA010000}"/>
            </a:ext>
          </a:extLst>
        </xdr:cNvPr>
        <xdr:cNvSpPr/>
      </xdr:nvSpPr>
      <xdr:spPr>
        <a:xfrm>
          <a:off x="16129000" y="251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27855</xdr:rowOff>
    </xdr:from>
    <xdr:ext cx="7366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798800" y="2599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51511</xdr:rowOff>
    </xdr:from>
    <xdr:to>
      <xdr:col>73</xdr:col>
      <xdr:colOff>44450</xdr:colOff>
      <xdr:row>15</xdr:row>
      <xdr:rowOff>153111</xdr:rowOff>
    </xdr:to>
    <xdr:sp macro="" textlink="">
      <xdr:nvSpPr>
        <xdr:cNvPr id="460" name="楕円 459">
          <a:extLst>
            <a:ext uri="{FF2B5EF4-FFF2-40B4-BE49-F238E27FC236}">
              <a16:creationId xmlns:a16="http://schemas.microsoft.com/office/drawing/2014/main" xmlns="" id="{00000000-0008-0000-0300-0000CC010000}"/>
            </a:ext>
          </a:extLst>
        </xdr:cNvPr>
        <xdr:cNvSpPr/>
      </xdr:nvSpPr>
      <xdr:spPr>
        <a:xfrm>
          <a:off x="15240000" y="262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137888</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909800" y="270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60198</xdr:rowOff>
    </xdr:from>
    <xdr:to>
      <xdr:col>68</xdr:col>
      <xdr:colOff>203200</xdr:colOff>
      <xdr:row>15</xdr:row>
      <xdr:rowOff>161798</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4351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146575</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4020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57912</xdr:rowOff>
    </xdr:from>
    <xdr:to>
      <xdr:col>64</xdr:col>
      <xdr:colOff>152400</xdr:colOff>
      <xdr:row>14</xdr:row>
      <xdr:rowOff>159512</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3462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169689</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3131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19,109
18,878
22.15
10,172,161
9,599,791
556,494
4,597,372
6,358,430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類似団体平均を下回っている要因として、定員管理の適正化により人口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が少ないこと、ごみ処理業務やし尿処理業務及び消防業務を一部事務組合で行っていること、指定管理者制度を導入していることなどがあげられる。今後も職員定数の適正化や手当の見直しなど給与の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xmlns=""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xmlns=""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xmlns=""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xmlns=""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143328</xdr:rowOff>
    </xdr:from>
    <xdr:to>
      <xdr:col>24</xdr:col>
      <xdr:colOff>25400</xdr:colOff>
      <xdr:row>33</xdr:row>
      <xdr:rowOff>135164</xdr:rowOff>
    </xdr:to>
    <xdr:cxnSp macro="">
      <xdr:nvCxnSpPr>
        <xdr:cNvPr id="68" name="直線コネクタ 67">
          <a:extLst>
            <a:ext uri="{FF2B5EF4-FFF2-40B4-BE49-F238E27FC236}">
              <a16:creationId xmlns:a16="http://schemas.microsoft.com/office/drawing/2014/main" xmlns="" id="{00000000-0008-0000-0400-000044000000}"/>
            </a:ext>
          </a:extLst>
        </xdr:cNvPr>
        <xdr:cNvCxnSpPr/>
      </xdr:nvCxnSpPr>
      <xdr:spPr>
        <a:xfrm>
          <a:off x="3987800" y="5629728"/>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148970</xdr:rowOff>
    </xdr:from>
    <xdr:ext cx="762000" cy="259045"/>
    <xdr:sp macro="" textlink="">
      <xdr:nvSpPr>
        <xdr:cNvPr id="69" name="人件費平均値テキスト">
          <a:extLst>
            <a:ext uri="{FF2B5EF4-FFF2-40B4-BE49-F238E27FC236}">
              <a16:creationId xmlns:a16="http://schemas.microsoft.com/office/drawing/2014/main" xmlns="" id="{00000000-0008-0000-0400-000045000000}"/>
            </a:ext>
          </a:extLst>
        </xdr:cNvPr>
        <xdr:cNvSpPr txBox="1"/>
      </xdr:nvSpPr>
      <xdr:spPr>
        <a:xfrm>
          <a:off x="4914900" y="614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143328</xdr:rowOff>
    </xdr:from>
    <xdr:to>
      <xdr:col>19</xdr:col>
      <xdr:colOff>187325</xdr:colOff>
      <xdr:row>34</xdr:row>
      <xdr:rowOff>39914</xdr:rowOff>
    </xdr:to>
    <xdr:cxnSp macro="">
      <xdr:nvCxnSpPr>
        <xdr:cNvPr id="71" name="直線コネクタ 70">
          <a:extLst>
            <a:ext uri="{FF2B5EF4-FFF2-40B4-BE49-F238E27FC236}">
              <a16:creationId xmlns:a16="http://schemas.microsoft.com/office/drawing/2014/main" xmlns="" id="{00000000-0008-0000-0400-000047000000}"/>
            </a:ext>
          </a:extLst>
        </xdr:cNvPr>
        <xdr:cNvCxnSpPr/>
      </xdr:nvCxnSpPr>
      <xdr:spPr>
        <a:xfrm flipV="1">
          <a:off x="3098800" y="5629728"/>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37391</xdr:rowOff>
    </xdr:from>
    <xdr:ext cx="736600" cy="259045"/>
    <xdr:sp macro="" textlink="">
      <xdr:nvSpPr>
        <xdr:cNvPr id="73" name="テキスト ボックス 72">
          <a:extLst>
            <a:ext uri="{FF2B5EF4-FFF2-40B4-BE49-F238E27FC236}">
              <a16:creationId xmlns:a16="http://schemas.microsoft.com/office/drawing/2014/main" xmlns="" id="{00000000-0008-0000-0400-000049000000}"/>
            </a:ext>
          </a:extLst>
        </xdr:cNvPr>
        <xdr:cNvSpPr txBox="1"/>
      </xdr:nvSpPr>
      <xdr:spPr>
        <a:xfrm>
          <a:off x="3606800" y="620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156936</xdr:rowOff>
    </xdr:from>
    <xdr:to>
      <xdr:col>15</xdr:col>
      <xdr:colOff>98425</xdr:colOff>
      <xdr:row>34</xdr:row>
      <xdr:rowOff>39914</xdr:rowOff>
    </xdr:to>
    <xdr:cxnSp macro="">
      <xdr:nvCxnSpPr>
        <xdr:cNvPr id="74" name="直線コネクタ 73">
          <a:extLst>
            <a:ext uri="{FF2B5EF4-FFF2-40B4-BE49-F238E27FC236}">
              <a16:creationId xmlns:a16="http://schemas.microsoft.com/office/drawing/2014/main" xmlns="" id="{00000000-0008-0000-0400-00004A000000}"/>
            </a:ext>
          </a:extLst>
        </xdr:cNvPr>
        <xdr:cNvCxnSpPr/>
      </xdr:nvCxnSpPr>
      <xdr:spPr>
        <a:xfrm>
          <a:off x="2209800" y="5814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a16="http://schemas.microsoft.com/office/drawing/2014/main" xmlns=""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94542</xdr:rowOff>
    </xdr:from>
    <xdr:ext cx="762000" cy="259045"/>
    <xdr:sp macro="" textlink="">
      <xdr:nvSpPr>
        <xdr:cNvPr id="76" name="テキスト ボックス 75">
          <a:extLst>
            <a:ext uri="{FF2B5EF4-FFF2-40B4-BE49-F238E27FC236}">
              <a16:creationId xmlns:a16="http://schemas.microsoft.com/office/drawing/2014/main" xmlns="" id="{00000000-0008-0000-0400-00004C000000}"/>
            </a:ext>
          </a:extLst>
        </xdr:cNvPr>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156936</xdr:rowOff>
    </xdr:from>
    <xdr:to>
      <xdr:col>11</xdr:col>
      <xdr:colOff>9525</xdr:colOff>
      <xdr:row>34</xdr:row>
      <xdr:rowOff>18143</xdr:rowOff>
    </xdr:to>
    <xdr:cxnSp macro="">
      <xdr:nvCxnSpPr>
        <xdr:cNvPr id="77" name="直線コネクタ 76">
          <a:extLst>
            <a:ext uri="{FF2B5EF4-FFF2-40B4-BE49-F238E27FC236}">
              <a16:creationId xmlns:a16="http://schemas.microsoft.com/office/drawing/2014/main" xmlns="" id="{00000000-0008-0000-0400-00004D000000}"/>
            </a:ext>
          </a:extLst>
        </xdr:cNvPr>
        <xdr:cNvCxnSpPr/>
      </xdr:nvCxnSpPr>
      <xdr:spPr>
        <a:xfrm flipV="1">
          <a:off x="1320800" y="5814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102705</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1828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a:extLst>
            <a:ext uri="{FF2B5EF4-FFF2-40B4-BE49-F238E27FC236}">
              <a16:creationId xmlns:a16="http://schemas.microsoft.com/office/drawing/2014/main" xmlns=""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113591</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xmlns=""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84364</xdr:rowOff>
    </xdr:from>
    <xdr:to>
      <xdr:col>24</xdr:col>
      <xdr:colOff>76200</xdr:colOff>
      <xdr:row>34</xdr:row>
      <xdr:rowOff>14514</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47752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100891</xdr:rowOff>
    </xdr:from>
    <xdr:ext cx="762000" cy="259045"/>
    <xdr:sp macro="" textlink="">
      <xdr:nvSpPr>
        <xdr:cNvPr id="88" name="人件費該当値テキスト">
          <a:extLst>
            <a:ext uri="{FF2B5EF4-FFF2-40B4-BE49-F238E27FC236}">
              <a16:creationId xmlns:a16="http://schemas.microsoft.com/office/drawing/2014/main" xmlns="" id="{00000000-0008-0000-0400-000058000000}"/>
            </a:ext>
          </a:extLst>
        </xdr:cNvPr>
        <xdr:cNvSpPr txBox="1"/>
      </xdr:nvSpPr>
      <xdr:spPr>
        <a:xfrm>
          <a:off x="49149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92528</xdr:rowOff>
    </xdr:from>
    <xdr:to>
      <xdr:col>20</xdr:col>
      <xdr:colOff>38100</xdr:colOff>
      <xdr:row>33</xdr:row>
      <xdr:rowOff>22678</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9370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32855</xdr:rowOff>
    </xdr:from>
    <xdr:ext cx="7366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3606800" y="534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160564</xdr:rowOff>
    </xdr:from>
    <xdr:to>
      <xdr:col>15</xdr:col>
      <xdr:colOff>149225</xdr:colOff>
      <xdr:row>34</xdr:row>
      <xdr:rowOff>90714</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3048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100891</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2717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106136</xdr:rowOff>
    </xdr:from>
    <xdr:to>
      <xdr:col>11</xdr:col>
      <xdr:colOff>60325</xdr:colOff>
      <xdr:row>34</xdr:row>
      <xdr:rowOff>36286</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2159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46463</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1828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138793</xdr:rowOff>
    </xdr:from>
    <xdr:to>
      <xdr:col>6</xdr:col>
      <xdr:colOff>171450</xdr:colOff>
      <xdr:row>34</xdr:row>
      <xdr:rowOff>68943</xdr:rowOff>
    </xdr:to>
    <xdr:sp macro="" textlink="">
      <xdr:nvSpPr>
        <xdr:cNvPr id="95" name="楕円 94">
          <a:extLst>
            <a:ext uri="{FF2B5EF4-FFF2-40B4-BE49-F238E27FC236}">
              <a16:creationId xmlns:a16="http://schemas.microsoft.com/office/drawing/2014/main" xmlns="" id="{00000000-0008-0000-0400-00005F000000}"/>
            </a:ext>
          </a:extLst>
        </xdr:cNvPr>
        <xdr:cNvSpPr/>
      </xdr:nvSpPr>
      <xdr:spPr>
        <a:xfrm>
          <a:off x="1270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79120</xdr:rowOff>
    </xdr:from>
    <xdr:ext cx="762000" cy="259045"/>
    <xdr:sp macro="" textlink="">
      <xdr:nvSpPr>
        <xdr:cNvPr id="96" name="テキスト ボックス 95">
          <a:extLst>
            <a:ext uri="{FF2B5EF4-FFF2-40B4-BE49-F238E27FC236}">
              <a16:creationId xmlns:a16="http://schemas.microsoft.com/office/drawing/2014/main" xmlns="" id="{00000000-0008-0000-0400-000060000000}"/>
            </a:ext>
          </a:extLst>
        </xdr:cNvPr>
        <xdr:cNvSpPr txBox="1"/>
      </xdr:nvSpPr>
      <xdr:spPr>
        <a:xfrm>
          <a:off x="939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xmlns=""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xmlns=""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xmlns=""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a:t>
          </a:r>
          <a:r>
            <a:rPr kumimoji="1" lang="ja-JP" altLang="en-US" sz="1100">
              <a:solidFill>
                <a:schemeClr val="dk1"/>
              </a:solidFill>
              <a:effectLst/>
              <a:latin typeface="+mn-lt"/>
              <a:ea typeface="+mn-ea"/>
              <a:cs typeface="+mn-cs"/>
            </a:rPr>
            <a:t>ているものの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システム導入開発委託料や備品購入費などの経常的な物件費が増加したことにより、前年度より</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ポイント上昇した</a:t>
          </a:r>
          <a:r>
            <a:rPr kumimoji="1" lang="ja-JP" altLang="ja-JP" sz="1100">
              <a:solidFill>
                <a:schemeClr val="dk1"/>
              </a:solidFill>
              <a:effectLst/>
              <a:latin typeface="+mn-lt"/>
              <a:ea typeface="+mn-ea"/>
              <a:cs typeface="+mn-cs"/>
            </a:rPr>
            <a:t>。今後も引き続き、指定管理を含めた民間委託の導入などによる管理運営の見直しを図るとともに、委託業務内容の見直しなどにより経常的な物件費の抑制に努める。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17</xdr:row>
      <xdr:rowOff>1270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27940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132097</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18</xdr:row>
      <xdr:rowOff>5080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4782800" y="27940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39370</xdr:rowOff>
    </xdr:from>
    <xdr:to>
      <xdr:col>73</xdr:col>
      <xdr:colOff>180975</xdr:colOff>
      <xdr:row>18</xdr:row>
      <xdr:rowOff>5080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2954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39370</xdr:rowOff>
    </xdr:from>
    <xdr:to>
      <xdr:col>69</xdr:col>
      <xdr:colOff>92075</xdr:colOff>
      <xdr:row>17</xdr:row>
      <xdr:rowOff>69850</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flipV="1">
          <a:off x="13004800" y="2954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120667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138447</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125730</xdr:rowOff>
    </xdr:from>
    <xdr:to>
      <xdr:col>74</xdr:col>
      <xdr:colOff>31750</xdr:colOff>
      <xdr:row>18</xdr:row>
      <xdr:rowOff>55880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40657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160020</xdr:rowOff>
    </xdr:from>
    <xdr:to>
      <xdr:col>69</xdr:col>
      <xdr:colOff>142875</xdr:colOff>
      <xdr:row>17</xdr:row>
      <xdr:rowOff>90170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類似団体平均を上回っている要因として、社会保障に係る扶助費の増や町独自に子ども医療費の助成措置を行っていることなどがあげられる。令和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要保・準保児童生徒援助費などの経常的な扶助費が増加したため</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ポイント上昇した。</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143328</xdr:rowOff>
    </xdr:from>
    <xdr:to>
      <xdr:col>24</xdr:col>
      <xdr:colOff>25400</xdr:colOff>
      <xdr:row>59</xdr:row>
      <xdr:rowOff>135165</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3987800" y="100874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125384</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555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143328</xdr:rowOff>
    </xdr:from>
    <xdr:to>
      <xdr:col>19</xdr:col>
      <xdr:colOff>187325</xdr:colOff>
      <xdr:row>59</xdr:row>
      <xdr:rowOff>20865</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flipV="1">
          <a:off x="3098800" y="100874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20865</xdr:rowOff>
    </xdr:from>
    <xdr:to>
      <xdr:col>15</xdr:col>
      <xdr:colOff>98425</xdr:colOff>
      <xdr:row>59</xdr:row>
      <xdr:rowOff>102507</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flipV="1">
          <a:off x="2209800" y="101364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86178</xdr:rowOff>
    </xdr:from>
    <xdr:to>
      <xdr:col>11</xdr:col>
      <xdr:colOff>9525</xdr:colOff>
      <xdr:row>59</xdr:row>
      <xdr:rowOff>102507</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a:off x="1320800" y="102017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114499</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84365</xdr:rowOff>
    </xdr:from>
    <xdr:to>
      <xdr:col>24</xdr:col>
      <xdr:colOff>76200</xdr:colOff>
      <xdr:row>60</xdr:row>
      <xdr:rowOff>14515</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56442</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92528</xdr:rowOff>
    </xdr:from>
    <xdr:to>
      <xdr:col>20</xdr:col>
      <xdr:colOff>38100</xdr:colOff>
      <xdr:row>59</xdr:row>
      <xdr:rowOff>22678</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7455</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141515</xdr:rowOff>
    </xdr:from>
    <xdr:to>
      <xdr:col>15</xdr:col>
      <xdr:colOff>149225</xdr:colOff>
      <xdr:row>59</xdr:row>
      <xdr:rowOff>71665</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51707</xdr:rowOff>
    </xdr:from>
    <xdr:to>
      <xdr:col>11</xdr:col>
      <xdr:colOff>60325</xdr:colOff>
      <xdr:row>59</xdr:row>
      <xdr:rowOff>153307</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138084</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35378</xdr:rowOff>
    </xdr:from>
    <xdr:to>
      <xdr:col>6</xdr:col>
      <xdr:colOff>171450</xdr:colOff>
      <xdr:row>59</xdr:row>
      <xdr:rowOff>136978</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121755</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た要因として、経常的一般財源等の福岡県介護保険広域連合負担金の減があげられる。今後も引き続き、高齢化の進展などにより介護給付費や高齢者医療費などの各広域連合への負担金の増が見込まれるため、介護予防の推進などにより、経費の縮減に努めていく。また、国民健康保険事業会計についても、国民健康保険料の適正化を図るため、保険料改定により特別会計の自立に努め、一般会計の負担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57</xdr:row>
      <xdr:rowOff>123190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5671800" y="97129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57</xdr:row>
      <xdr:rowOff>100330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flipV="1">
          <a:off x="14782800" y="97129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57</xdr:row>
      <xdr:rowOff>100330</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a:off x="13893800" y="9735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58</xdr:row>
      <xdr:rowOff>104140</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flipV="1">
          <a:off x="13004800" y="973582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44467</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1287</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49530</xdr:rowOff>
    </xdr:from>
    <xdr:to>
      <xdr:col>74</xdr:col>
      <xdr:colOff>31750</xdr:colOff>
      <xdr:row>57</xdr:row>
      <xdr:rowOff>151130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83820</xdr:rowOff>
    </xdr:from>
    <xdr:to>
      <xdr:col>69</xdr:col>
      <xdr:colOff>142875</xdr:colOff>
      <xdr:row>57</xdr:row>
      <xdr:rowOff>13970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24147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53340</xdr:rowOff>
    </xdr:from>
    <xdr:to>
      <xdr:col>65</xdr:col>
      <xdr:colOff>53975</xdr:colOff>
      <xdr:row>58</xdr:row>
      <xdr:rowOff>154940</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139717</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要因として、ごみ処理業務やし尿処理業務及び消防業務を一部事務組合で、介護保険事業や後期高齢者医療事業を広域連合で行っているため、負担金が大きくなっていることがあげられる。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各種団体等への補助金交付金等の増により経常的な補助費が増加したため</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した。今後も第４期遠賀町自立推進計画に基づき、補助事業・補助金額の見直しを検討し、経常経費の削減に努める。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xmlns=""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xmlns=""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xmlns=""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89444</xdr:rowOff>
    </xdr:from>
    <xdr:to>
      <xdr:col>82</xdr:col>
      <xdr:colOff>107950</xdr:colOff>
      <xdr:row>37</xdr:row>
      <xdr:rowOff>128633</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a:off x="15671800" y="643309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30678</xdr:rowOff>
    </xdr:from>
    <xdr:ext cx="762000" cy="259045"/>
    <xdr:sp macro="" textlink="">
      <xdr:nvSpPr>
        <xdr:cNvPr id="317" name="補助費等平均値テキスト">
          <a:extLst>
            <a:ext uri="{FF2B5EF4-FFF2-40B4-BE49-F238E27FC236}">
              <a16:creationId xmlns:a16="http://schemas.microsoft.com/office/drawing/2014/main" xmlns="" id="{00000000-0008-0000-0400-00003D010000}"/>
            </a:ext>
          </a:extLst>
        </xdr:cNvPr>
        <xdr:cNvSpPr txBox="1"/>
      </xdr:nvSpPr>
      <xdr:spPr>
        <a:xfrm>
          <a:off x="16598900" y="6031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89444</xdr:rowOff>
    </xdr:from>
    <xdr:to>
      <xdr:col>78</xdr:col>
      <xdr:colOff>69850</xdr:colOff>
      <xdr:row>37</xdr:row>
      <xdr:rowOff>115570</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flipV="1">
          <a:off x="14782800" y="64330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54083</xdr:rowOff>
    </xdr:from>
    <xdr:ext cx="7366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290800" y="588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39</xdr:row>
      <xdr:rowOff>46990</xdr:rowOff>
    </xdr:to>
    <xdr:cxnSp macro="">
      <xdr:nvCxnSpPr>
        <xdr:cNvPr id="322" name="直線コネクタ 321">
          <a:extLst>
            <a:ext uri="{FF2B5EF4-FFF2-40B4-BE49-F238E27FC236}">
              <a16:creationId xmlns:a16="http://schemas.microsoft.com/office/drawing/2014/main" xmlns="" id="{00000000-0008-0000-0400-000042010000}"/>
            </a:ext>
          </a:extLst>
        </xdr:cNvPr>
        <xdr:cNvCxnSpPr/>
      </xdr:nvCxnSpPr>
      <xdr:spPr>
        <a:xfrm flipV="1">
          <a:off x="13893800" y="64592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138991</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141696</xdr:rowOff>
    </xdr:from>
    <xdr:to>
      <xdr:col>69</xdr:col>
      <xdr:colOff>92075</xdr:colOff>
      <xdr:row>39</xdr:row>
      <xdr:rowOff>46990</xdr:rowOff>
    </xdr:to>
    <xdr:cxnSp macro="">
      <xdr:nvCxnSpPr>
        <xdr:cNvPr id="325" name="直線コネクタ 324">
          <a:extLst>
            <a:ext uri="{FF2B5EF4-FFF2-40B4-BE49-F238E27FC236}">
              <a16:creationId xmlns:a16="http://schemas.microsoft.com/office/drawing/2014/main" xmlns="" id="{00000000-0008-0000-0400-000045010000}"/>
            </a:ext>
          </a:extLst>
        </xdr:cNvPr>
        <xdr:cNvCxnSpPr/>
      </xdr:nvCxnSpPr>
      <xdr:spPr>
        <a:xfrm>
          <a:off x="13004800" y="6485346"/>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a:extLst>
            <a:ext uri="{FF2B5EF4-FFF2-40B4-BE49-F238E27FC236}">
              <a16:creationId xmlns:a16="http://schemas.microsoft.com/office/drawing/2014/main" xmlns="" id="{00000000-0008-0000-0400-000046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99803</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3512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a:extLst>
            <a:ext uri="{FF2B5EF4-FFF2-40B4-BE49-F238E27FC236}">
              <a16:creationId xmlns:a16="http://schemas.microsoft.com/office/drawing/2014/main" xmlns="" id="{00000000-0008-0000-0400-000048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60614</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623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77833</xdr:rowOff>
    </xdr:from>
    <xdr:to>
      <xdr:col>82</xdr:col>
      <xdr:colOff>158750</xdr:colOff>
      <xdr:row>38</xdr:row>
      <xdr:rowOff>7982</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64592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49910</xdr:rowOff>
    </xdr:from>
    <xdr:ext cx="762000" cy="259045"/>
    <xdr:sp macro="" textlink="">
      <xdr:nvSpPr>
        <xdr:cNvPr id="336" name="補助費等該当値テキスト">
          <a:extLst>
            <a:ext uri="{FF2B5EF4-FFF2-40B4-BE49-F238E27FC236}">
              <a16:creationId xmlns:a16="http://schemas.microsoft.com/office/drawing/2014/main" xmlns="" id="{00000000-0008-0000-0400-000050010000}"/>
            </a:ext>
          </a:extLst>
        </xdr:cNvPr>
        <xdr:cNvSpPr txBox="1"/>
      </xdr:nvSpPr>
      <xdr:spPr>
        <a:xfrm>
          <a:off x="16598900" y="6393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38644</xdr:rowOff>
    </xdr:from>
    <xdr:to>
      <xdr:col>78</xdr:col>
      <xdr:colOff>120650</xdr:colOff>
      <xdr:row>37</xdr:row>
      <xdr:rowOff>140244</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5621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125021</xdr:rowOff>
    </xdr:from>
    <xdr:ext cx="7366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5290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167640</xdr:rowOff>
    </xdr:from>
    <xdr:to>
      <xdr:col>69</xdr:col>
      <xdr:colOff>142875</xdr:colOff>
      <xdr:row>39</xdr:row>
      <xdr:rowOff>97790</xdr:rowOff>
    </xdr:to>
    <xdr:sp macro="" textlink="">
      <xdr:nvSpPr>
        <xdr:cNvPr id="341" name="楕円 340">
          <a:extLst>
            <a:ext uri="{FF2B5EF4-FFF2-40B4-BE49-F238E27FC236}">
              <a16:creationId xmlns:a16="http://schemas.microsoft.com/office/drawing/2014/main" xmlns="" id="{00000000-0008-0000-0400-000055010000}"/>
            </a:ext>
          </a:extLst>
        </xdr:cNvPr>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82567</xdr:rowOff>
    </xdr:from>
    <xdr:ext cx="762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13512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90896</xdr:rowOff>
    </xdr:from>
    <xdr:to>
      <xdr:col>65</xdr:col>
      <xdr:colOff>53975</xdr:colOff>
      <xdr:row>38</xdr:row>
      <xdr:rowOff>21045</xdr:rowOff>
    </xdr:to>
    <xdr:sp macro="" textlink="">
      <xdr:nvSpPr>
        <xdr:cNvPr id="343" name="楕円 342">
          <a:extLst>
            <a:ext uri="{FF2B5EF4-FFF2-40B4-BE49-F238E27FC236}">
              <a16:creationId xmlns:a16="http://schemas.microsoft.com/office/drawing/2014/main" xmlns="" id="{00000000-0008-0000-0400-000057010000}"/>
            </a:ext>
          </a:extLst>
        </xdr:cNvPr>
        <xdr:cNvSpPr/>
      </xdr:nvSpPr>
      <xdr:spPr>
        <a:xfrm>
          <a:off x="12954000" y="6434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5823</xdr:rowOff>
    </xdr:from>
    <xdr:ext cx="762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12623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xmlns=""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xmlns=""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xmlns=""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類似団体平均と比較して低い水準を維持しており、元利償還金の人口１人当たりの決算額も類似団体平均と比較して少ない状況にある。今後も、</a:t>
          </a:r>
          <a:r>
            <a:rPr kumimoji="1" lang="en-US" altLang="ja-JP" sz="1100">
              <a:solidFill>
                <a:schemeClr val="dk1"/>
              </a:solidFill>
              <a:effectLst/>
              <a:latin typeface="+mn-lt"/>
              <a:ea typeface="+mn-ea"/>
              <a:cs typeface="+mn-cs"/>
            </a:rPr>
            <a:t>JR</a:t>
          </a:r>
          <a:r>
            <a:rPr kumimoji="1" lang="ja-JP" altLang="ja-JP" sz="1100">
              <a:solidFill>
                <a:schemeClr val="dk1"/>
              </a:solidFill>
              <a:effectLst/>
              <a:latin typeface="+mn-lt"/>
              <a:ea typeface="+mn-ea"/>
              <a:cs typeface="+mn-cs"/>
            </a:rPr>
            <a:t>遠賀川駅南地区の基幹道路整備事業や小中学校の大規模改修事業等に伴う地方債の借入により、地方債残高が増加することが見込まれるため、事業の必要性を十分精査し、地方債の新規借入の抑制に努めていく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xmlns=""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xmlns=""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xmlns=""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154432</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3987800" y="131480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5" name="公債費平均値テキスト">
          <a:extLst>
            <a:ext uri="{FF2B5EF4-FFF2-40B4-BE49-F238E27FC236}">
              <a16:creationId xmlns:a16="http://schemas.microsoft.com/office/drawing/2014/main" xmlns="" id="{00000000-0008-0000-0400-000077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76</xdr:row>
      <xdr:rowOff>131572</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flipV="1">
          <a:off x="3098800" y="13148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76</xdr:row>
      <xdr:rowOff>140715</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flipV="1">
          <a:off x="2209800" y="131617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76</xdr:row>
      <xdr:rowOff>140715</xdr:rowOff>
    </xdr:to>
    <xdr:cxnSp macro="">
      <xdr:nvCxnSpPr>
        <xdr:cNvPr id="383" name="直線コネクタ 382">
          <a:extLst>
            <a:ext uri="{FF2B5EF4-FFF2-40B4-BE49-F238E27FC236}">
              <a16:creationId xmlns:a16="http://schemas.microsoft.com/office/drawing/2014/main" xmlns="" id="{00000000-0008-0000-0400-00007F010000}"/>
            </a:ext>
          </a:extLst>
        </xdr:cNvPr>
        <xdr:cNvCxnSpPr/>
      </xdr:nvCxnSpPr>
      <xdr:spPr>
        <a:xfrm>
          <a:off x="1320800" y="1317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xmlns=""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xmlns=""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103632</xdr:rowOff>
    </xdr:from>
    <xdr:to>
      <xdr:col>24</xdr:col>
      <xdr:colOff>76200</xdr:colOff>
      <xdr:row>77</xdr:row>
      <xdr:rowOff>33782</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120159</xdr:rowOff>
    </xdr:from>
    <xdr:ext cx="762000" cy="259045"/>
    <xdr:sp macro="" textlink="">
      <xdr:nvSpPr>
        <xdr:cNvPr id="394" name="公債費該当値テキスト">
          <a:extLst>
            <a:ext uri="{FF2B5EF4-FFF2-40B4-BE49-F238E27FC236}">
              <a16:creationId xmlns:a16="http://schemas.microsoft.com/office/drawing/2014/main" xmlns="" id="{00000000-0008-0000-0400-00008A010000}"/>
            </a:ext>
          </a:extLst>
        </xdr:cNvPr>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67056</xdr:rowOff>
    </xdr:from>
    <xdr:to>
      <xdr:col>20</xdr:col>
      <xdr:colOff>38100</xdr:colOff>
      <xdr:row>76</xdr:row>
      <xdr:rowOff>168656</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7383</xdr:rowOff>
    </xdr:from>
    <xdr:ext cx="7366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99" name="楕円 398">
          <a:extLst>
            <a:ext uri="{FF2B5EF4-FFF2-40B4-BE49-F238E27FC236}">
              <a16:creationId xmlns:a16="http://schemas.microsoft.com/office/drawing/2014/main" xmlns="" id="{00000000-0008-0000-0400-00008F010000}"/>
            </a:ext>
          </a:extLst>
        </xdr:cNvPr>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401" name="楕円 400">
          <a:extLst>
            <a:ext uri="{FF2B5EF4-FFF2-40B4-BE49-F238E27FC236}">
              <a16:creationId xmlns:a16="http://schemas.microsoft.com/office/drawing/2014/main" xmlns="" id="{00000000-0008-0000-0400-000091010000}"/>
            </a:ext>
          </a:extLst>
        </xdr:cNvPr>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要因として、ごみ処理業務やし尿処理業務及び消防業務を一部事務組合で、介護保険事業や後期高齢者医療事業を広域連合で行っているため、補助費等に係る経常収支比率が高いことがあげられる。今後も高齢化の進展などにより負担金の増加が見込まれるため、介護予防の推進などにより、経費の縮減に努める。また、第４期遠賀町自立推進計画に基づき補助事業の見直しを行い、経常経費の削減に努める。</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xmlns=""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xmlns=""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xmlns=""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30987</xdr:rowOff>
    </xdr:from>
    <xdr:to>
      <xdr:col>82</xdr:col>
      <xdr:colOff>107950</xdr:colOff>
      <xdr:row>78</xdr:row>
      <xdr:rowOff>12700</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5671800" y="13061187"/>
          <a:ext cx="838200" cy="3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4" name="公債費以外平均値テキスト">
          <a:extLst>
            <a:ext uri="{FF2B5EF4-FFF2-40B4-BE49-F238E27FC236}">
              <a16:creationId xmlns:a16="http://schemas.microsoft.com/office/drawing/2014/main" xmlns="" id="{00000000-0008-0000-0400-0000B2010000}"/>
            </a:ext>
          </a:extLst>
        </xdr:cNvPr>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30987</xdr:rowOff>
    </xdr:from>
    <xdr:to>
      <xdr:col>78</xdr:col>
      <xdr:colOff>69850</xdr:colOff>
      <xdr:row>78</xdr:row>
      <xdr:rowOff>94996</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flipV="1">
          <a:off x="14782800" y="13061187"/>
          <a:ext cx="889000" cy="40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94996</xdr:rowOff>
    </xdr:from>
    <xdr:to>
      <xdr:col>73</xdr:col>
      <xdr:colOff>180975</xdr:colOff>
      <xdr:row>78</xdr:row>
      <xdr:rowOff>122428</xdr:rowOff>
    </xdr:to>
    <xdr:cxnSp macro="">
      <xdr:nvCxnSpPr>
        <xdr:cNvPr id="439" name="直線コネクタ 438">
          <a:extLst>
            <a:ext uri="{FF2B5EF4-FFF2-40B4-BE49-F238E27FC236}">
              <a16:creationId xmlns:a16="http://schemas.microsoft.com/office/drawing/2014/main" xmlns="" id="{00000000-0008-0000-0400-0000B7010000}"/>
            </a:ext>
          </a:extLst>
        </xdr:cNvPr>
        <xdr:cNvCxnSpPr/>
      </xdr:nvCxnSpPr>
      <xdr:spPr>
        <a:xfrm flipV="1">
          <a:off x="13893800" y="134680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122428</xdr:rowOff>
    </xdr:from>
    <xdr:to>
      <xdr:col>69</xdr:col>
      <xdr:colOff>92075</xdr:colOff>
      <xdr:row>78</xdr:row>
      <xdr:rowOff>163576</xdr:rowOff>
    </xdr:to>
    <xdr:cxnSp macro="">
      <xdr:nvCxnSpPr>
        <xdr:cNvPr id="442" name="直線コネクタ 441">
          <a:extLst>
            <a:ext uri="{FF2B5EF4-FFF2-40B4-BE49-F238E27FC236}">
              <a16:creationId xmlns:a16="http://schemas.microsoft.com/office/drawing/2014/main" xmlns="" id="{00000000-0008-0000-0400-0000BA010000}"/>
            </a:ext>
          </a:extLst>
        </xdr:cNvPr>
        <xdr:cNvCxnSpPr/>
      </xdr:nvCxnSpPr>
      <xdr:spPr>
        <a:xfrm flipV="1">
          <a:off x="13004800" y="134955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xmlns=""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a16="http://schemas.microsoft.com/office/drawing/2014/main" xmlns=""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53" name="公債費以外該当値テキスト">
          <a:extLst>
            <a:ext uri="{FF2B5EF4-FFF2-40B4-BE49-F238E27FC236}">
              <a16:creationId xmlns:a16="http://schemas.microsoft.com/office/drawing/2014/main" xmlns="" id="{00000000-0008-0000-0400-0000C5010000}"/>
            </a:ext>
          </a:extLst>
        </xdr:cNvPr>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151637</xdr:rowOff>
    </xdr:from>
    <xdr:to>
      <xdr:col>78</xdr:col>
      <xdr:colOff>120650</xdr:colOff>
      <xdr:row>76</xdr:row>
      <xdr:rowOff>81787</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44196</xdr:rowOff>
    </xdr:from>
    <xdr:to>
      <xdr:col>74</xdr:col>
      <xdr:colOff>31750</xdr:colOff>
      <xdr:row>78</xdr:row>
      <xdr:rowOff>145796</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4732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130573</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4401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71628</xdr:rowOff>
    </xdr:from>
    <xdr:to>
      <xdr:col>69</xdr:col>
      <xdr:colOff>142875</xdr:colOff>
      <xdr:row>79</xdr:row>
      <xdr:rowOff>1778</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3843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158005</xdr:rowOff>
    </xdr:from>
    <xdr:ext cx="7620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3512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112776</xdr:rowOff>
    </xdr:from>
    <xdr:to>
      <xdr:col>65</xdr:col>
      <xdr:colOff>53975</xdr:colOff>
      <xdr:row>79</xdr:row>
      <xdr:rowOff>42926</xdr:rowOff>
    </xdr:to>
    <xdr:sp macro="" textlink="">
      <xdr:nvSpPr>
        <xdr:cNvPr id="460" name="楕円 459">
          <a:extLst>
            <a:ext uri="{FF2B5EF4-FFF2-40B4-BE49-F238E27FC236}">
              <a16:creationId xmlns:a16="http://schemas.microsoft.com/office/drawing/2014/main" xmlns="" id="{00000000-0008-0000-0400-0000CC010000}"/>
            </a:ext>
          </a:extLst>
        </xdr:cNvPr>
        <xdr:cNvSpPr/>
      </xdr:nvSpPr>
      <xdr:spPr>
        <a:xfrm>
          <a:off x="12954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27703</xdr:rowOff>
    </xdr:from>
    <xdr:ext cx="762000" cy="259045"/>
    <xdr:sp macro="" textlink="">
      <xdr:nvSpPr>
        <xdr:cNvPr id="461" name="テキスト ボックス 460">
          <a:extLst>
            <a:ext uri="{FF2B5EF4-FFF2-40B4-BE49-F238E27FC236}">
              <a16:creationId xmlns:a16="http://schemas.microsoft.com/office/drawing/2014/main" xmlns="" id="{00000000-0008-0000-0400-0000CD010000}"/>
            </a:ext>
          </a:extLst>
        </xdr:cNvPr>
        <xdr:cNvSpPr txBox="1"/>
      </xdr:nvSpPr>
      <xdr:spPr>
        <a:xfrm>
          <a:off x="12623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157378</xdr:rowOff>
    </xdr:from>
    <xdr:to>
      <xdr:col>29</xdr:col>
      <xdr:colOff>127000</xdr:colOff>
      <xdr:row>19</xdr:row>
      <xdr:rowOff>169990</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003800" y="3462553"/>
          <a:ext cx="647700" cy="12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2227</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793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157378</xdr:rowOff>
    </xdr:from>
    <xdr:to>
      <xdr:col>26</xdr:col>
      <xdr:colOff>50800</xdr:colOff>
      <xdr:row>20</xdr:row>
      <xdr:rowOff>10058</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462553"/>
          <a:ext cx="698500" cy="24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116082</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73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167234</xdr:rowOff>
    </xdr:from>
    <xdr:to>
      <xdr:col>22</xdr:col>
      <xdr:colOff>114300</xdr:colOff>
      <xdr:row>20</xdr:row>
      <xdr:rowOff>10058</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a:off x="3606800" y="3472409"/>
          <a:ext cx="698500" cy="14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128439</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74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167234</xdr:rowOff>
    </xdr:from>
    <xdr:to>
      <xdr:col>18</xdr:col>
      <xdr:colOff>177800</xdr:colOff>
      <xdr:row>20</xdr:row>
      <xdr:rowOff>2654</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472409"/>
          <a:ext cx="698500" cy="6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118902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141813</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119190</xdr:rowOff>
    </xdr:from>
    <xdr:to>
      <xdr:col>29</xdr:col>
      <xdr:colOff>177800</xdr:colOff>
      <xdr:row>20</xdr:row>
      <xdr:rowOff>49340</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424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27767</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33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106578</xdr:rowOff>
    </xdr:from>
    <xdr:to>
      <xdr:col>26</xdr:col>
      <xdr:colOff>101600</xdr:colOff>
      <xdr:row>20</xdr:row>
      <xdr:rowOff>36728</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411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21505</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49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130708</xdr:rowOff>
    </xdr:from>
    <xdr:to>
      <xdr:col>22</xdr:col>
      <xdr:colOff>165100</xdr:colOff>
      <xdr:row>20</xdr:row>
      <xdr:rowOff>60858</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435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45635</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52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116434</xdr:rowOff>
    </xdr:from>
    <xdr:to>
      <xdr:col>19</xdr:col>
      <xdr:colOff>38100</xdr:colOff>
      <xdr:row>20</xdr:row>
      <xdr:rowOff>46584</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421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31361</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50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123304</xdr:rowOff>
    </xdr:from>
    <xdr:to>
      <xdr:col>15</xdr:col>
      <xdr:colOff>101600</xdr:colOff>
      <xdr:row>20</xdr:row>
      <xdr:rowOff>53454</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428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38231</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5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18324</xdr:rowOff>
    </xdr:from>
    <xdr:to>
      <xdr:col>29</xdr:col>
      <xdr:colOff>127000</xdr:colOff>
      <xdr:row>37</xdr:row>
      <xdr:rowOff>35080</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7143024"/>
          <a:ext cx="647700" cy="16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182590</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792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35080</xdr:rowOff>
    </xdr:from>
    <xdr:to>
      <xdr:col>26</xdr:col>
      <xdr:colOff>50800</xdr:colOff>
      <xdr:row>37</xdr:row>
      <xdr:rowOff>59060</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4305300" y="7159780"/>
          <a:ext cx="698500" cy="23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135102</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745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56225</xdr:rowOff>
    </xdr:from>
    <xdr:to>
      <xdr:col>22</xdr:col>
      <xdr:colOff>114300</xdr:colOff>
      <xdr:row>37</xdr:row>
      <xdr:rowOff>59060</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3606800" y="7180925"/>
          <a:ext cx="698500" cy="2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160888</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67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27445</xdr:rowOff>
    </xdr:from>
    <xdr:to>
      <xdr:col>18</xdr:col>
      <xdr:colOff>177800</xdr:colOff>
      <xdr:row>37</xdr:row>
      <xdr:rowOff>56225</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2908300" y="7152145"/>
          <a:ext cx="698500" cy="28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142120</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75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139537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7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138974</xdr:rowOff>
    </xdr:from>
    <xdr:to>
      <xdr:col>29</xdr:col>
      <xdr:colOff>177800</xdr:colOff>
      <xdr:row>37</xdr:row>
      <xdr:rowOff>69124</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5600700" y="7092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111051</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7064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155730</xdr:rowOff>
    </xdr:from>
    <xdr:to>
      <xdr:col>26</xdr:col>
      <xdr:colOff>101600</xdr:colOff>
      <xdr:row>37</xdr:row>
      <xdr:rowOff>85880</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953000" y="7108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70657</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71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8260</xdr:rowOff>
    </xdr:from>
    <xdr:to>
      <xdr:col>22</xdr:col>
      <xdr:colOff>165100</xdr:colOff>
      <xdr:row>37</xdr:row>
      <xdr:rowOff>109860</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254500" y="7132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94637</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721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5425</xdr:rowOff>
    </xdr:from>
    <xdr:to>
      <xdr:col>19</xdr:col>
      <xdr:colOff>38100</xdr:colOff>
      <xdr:row>37</xdr:row>
      <xdr:rowOff>107025</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3556000" y="7130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91802</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721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148095</xdr:rowOff>
    </xdr:from>
    <xdr:to>
      <xdr:col>15</xdr:col>
      <xdr:colOff>101600</xdr:colOff>
      <xdr:row>37</xdr:row>
      <xdr:rowOff>78245</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2857500" y="7101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63022</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718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19,109
18,878
22.15
10,172,161
9,599,791
556,494
4,597,372
6,358,430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xmlns=""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xmlns=""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xmlns=""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xmlns=""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64591</xdr:rowOff>
    </xdr:from>
    <xdr:to>
      <xdr:col>24</xdr:col>
      <xdr:colOff>63500</xdr:colOff>
      <xdr:row>38</xdr:row>
      <xdr:rowOff>98837</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flipV="1">
          <a:off x="3797300" y="6579691"/>
          <a:ext cx="838200" cy="3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54756</xdr:rowOff>
    </xdr:from>
    <xdr:ext cx="534377" cy="259045"/>
    <xdr:sp macro="" textlink="">
      <xdr:nvSpPr>
        <xdr:cNvPr id="66" name="人件費平均値テキスト">
          <a:extLst>
            <a:ext uri="{FF2B5EF4-FFF2-40B4-BE49-F238E27FC236}">
              <a16:creationId xmlns:a16="http://schemas.microsoft.com/office/drawing/2014/main" xmlns="" id="{00000000-0008-0000-0600-000042000000}"/>
            </a:ext>
          </a:extLst>
        </xdr:cNvPr>
        <xdr:cNvSpPr txBox="1"/>
      </xdr:nvSpPr>
      <xdr:spPr>
        <a:xfrm>
          <a:off x="4686300" y="5884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98837</xdr:rowOff>
    </xdr:from>
    <xdr:to>
      <xdr:col>19</xdr:col>
      <xdr:colOff>177800</xdr:colOff>
      <xdr:row>38</xdr:row>
      <xdr:rowOff>102610</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flipV="1">
          <a:off x="2908300" y="6613937"/>
          <a:ext cx="889000" cy="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151306</xdr:rowOff>
    </xdr:from>
    <xdr:ext cx="534377"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3530111" y="58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102610</xdr:rowOff>
    </xdr:from>
    <xdr:to>
      <xdr:col>15</xdr:col>
      <xdr:colOff>50800</xdr:colOff>
      <xdr:row>38</xdr:row>
      <xdr:rowOff>157845</xdr:rowOff>
    </xdr:to>
    <xdr:cxnSp macro="">
      <xdr:nvCxnSpPr>
        <xdr:cNvPr id="71" name="直線コネクタ 70">
          <a:extLst>
            <a:ext uri="{FF2B5EF4-FFF2-40B4-BE49-F238E27FC236}">
              <a16:creationId xmlns:a16="http://schemas.microsoft.com/office/drawing/2014/main" xmlns="" id="{00000000-0008-0000-0600-000047000000}"/>
            </a:ext>
          </a:extLst>
        </xdr:cNvPr>
        <xdr:cNvCxnSpPr/>
      </xdr:nvCxnSpPr>
      <xdr:spPr>
        <a:xfrm flipV="1">
          <a:off x="2019300" y="6617710"/>
          <a:ext cx="889000" cy="5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xmlns=""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1244</xdr:rowOff>
    </xdr:from>
    <xdr:ext cx="534377"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2641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126284</xdr:rowOff>
    </xdr:from>
    <xdr:to>
      <xdr:col>10</xdr:col>
      <xdr:colOff>114300</xdr:colOff>
      <xdr:row>38</xdr:row>
      <xdr:rowOff>157845</xdr:rowOff>
    </xdr:to>
    <xdr:cxnSp macro="">
      <xdr:nvCxnSpPr>
        <xdr:cNvPr id="74" name="直線コネクタ 73">
          <a:extLst>
            <a:ext uri="{FF2B5EF4-FFF2-40B4-BE49-F238E27FC236}">
              <a16:creationId xmlns:a16="http://schemas.microsoft.com/office/drawing/2014/main" xmlns="" id="{00000000-0008-0000-0600-00004A000000}"/>
            </a:ext>
          </a:extLst>
        </xdr:cNvPr>
        <xdr:cNvCxnSpPr/>
      </xdr:nvCxnSpPr>
      <xdr:spPr>
        <a:xfrm>
          <a:off x="1130300" y="6641384"/>
          <a:ext cx="889000" cy="3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126917</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1752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a16="http://schemas.microsoft.com/office/drawing/2014/main" xmlns=""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142476</xdr:rowOff>
    </xdr:from>
    <xdr:ext cx="534377"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863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13791</xdr:rowOff>
    </xdr:from>
    <xdr:to>
      <xdr:col>24</xdr:col>
      <xdr:colOff>114300</xdr:colOff>
      <xdr:row>38</xdr:row>
      <xdr:rowOff>115391</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4584700" y="652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100168</xdr:rowOff>
    </xdr:from>
    <xdr:ext cx="534377" cy="259045"/>
    <xdr:sp macro="" textlink="">
      <xdr:nvSpPr>
        <xdr:cNvPr id="85" name="人件費該当値テキスト">
          <a:extLst>
            <a:ext uri="{FF2B5EF4-FFF2-40B4-BE49-F238E27FC236}">
              <a16:creationId xmlns:a16="http://schemas.microsoft.com/office/drawing/2014/main" xmlns="" id="{00000000-0008-0000-0600-000055000000}"/>
            </a:ext>
          </a:extLst>
        </xdr:cNvPr>
        <xdr:cNvSpPr txBox="1"/>
      </xdr:nvSpPr>
      <xdr:spPr>
        <a:xfrm>
          <a:off x="4686300" y="644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48037</xdr:rowOff>
    </xdr:from>
    <xdr:to>
      <xdr:col>20</xdr:col>
      <xdr:colOff>38100</xdr:colOff>
      <xdr:row>38</xdr:row>
      <xdr:rowOff>149637</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3746500" y="65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140764</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3530111" y="665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51810</xdr:rowOff>
    </xdr:from>
    <xdr:to>
      <xdr:col>15</xdr:col>
      <xdr:colOff>101600</xdr:colOff>
      <xdr:row>38</xdr:row>
      <xdr:rowOff>153410</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2857500" y="656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144537</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2641111" y="665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107045</xdr:rowOff>
    </xdr:from>
    <xdr:to>
      <xdr:col>10</xdr:col>
      <xdr:colOff>165100</xdr:colOff>
      <xdr:row>39</xdr:row>
      <xdr:rowOff>37195</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968500" y="6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28322</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1752111" y="671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75484</xdr:rowOff>
    </xdr:from>
    <xdr:to>
      <xdr:col>6</xdr:col>
      <xdr:colOff>38100</xdr:colOff>
      <xdr:row>39</xdr:row>
      <xdr:rowOff>5634</xdr:rowOff>
    </xdr:to>
    <xdr:sp macro="" textlink="">
      <xdr:nvSpPr>
        <xdr:cNvPr id="92" name="楕円 91">
          <a:extLst>
            <a:ext uri="{FF2B5EF4-FFF2-40B4-BE49-F238E27FC236}">
              <a16:creationId xmlns:a16="http://schemas.microsoft.com/office/drawing/2014/main" xmlns="" id="{00000000-0008-0000-0600-00005C000000}"/>
            </a:ext>
          </a:extLst>
        </xdr:cNvPr>
        <xdr:cNvSpPr/>
      </xdr:nvSpPr>
      <xdr:spPr>
        <a:xfrm>
          <a:off x="1079500" y="659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168211</xdr:rowOff>
    </xdr:from>
    <xdr:ext cx="534377" cy="259045"/>
    <xdr:sp macro="" textlink="">
      <xdr:nvSpPr>
        <xdr:cNvPr id="93" name="テキスト ボックス 92">
          <a:extLst>
            <a:ext uri="{FF2B5EF4-FFF2-40B4-BE49-F238E27FC236}">
              <a16:creationId xmlns:a16="http://schemas.microsoft.com/office/drawing/2014/main" xmlns="" id="{00000000-0008-0000-0600-00005D000000}"/>
            </a:ext>
          </a:extLst>
        </xdr:cNvPr>
        <xdr:cNvSpPr txBox="1"/>
      </xdr:nvSpPr>
      <xdr:spPr>
        <a:xfrm>
          <a:off x="863111" y="668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xmlns=""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xmlns=""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xmlns=""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a16="http://schemas.microsoft.com/office/drawing/2014/main" xmlns=""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a16="http://schemas.microsoft.com/office/drawing/2014/main" xmlns=""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10109</xdr:rowOff>
    </xdr:from>
    <xdr:to>
      <xdr:col>24</xdr:col>
      <xdr:colOff>63500</xdr:colOff>
      <xdr:row>57</xdr:row>
      <xdr:rowOff>152540</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3797300" y="9782759"/>
          <a:ext cx="838200" cy="14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61206</xdr:rowOff>
    </xdr:from>
    <xdr:ext cx="534377" cy="259045"/>
    <xdr:sp macro="" textlink="">
      <xdr:nvSpPr>
        <xdr:cNvPr id="124" name="物件費平均値テキスト">
          <a:extLst>
            <a:ext uri="{FF2B5EF4-FFF2-40B4-BE49-F238E27FC236}">
              <a16:creationId xmlns:a16="http://schemas.microsoft.com/office/drawing/2014/main" xmlns="" id="{00000000-0008-0000-0600-00007C000000}"/>
            </a:ext>
          </a:extLst>
        </xdr:cNvPr>
        <xdr:cNvSpPr txBox="1"/>
      </xdr:nvSpPr>
      <xdr:spPr>
        <a:xfrm>
          <a:off x="4686300" y="9490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152540</xdr:rowOff>
    </xdr:from>
    <xdr:to>
      <xdr:col>19</xdr:col>
      <xdr:colOff>177800</xdr:colOff>
      <xdr:row>58</xdr:row>
      <xdr:rowOff>70993</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908300" y="9925190"/>
          <a:ext cx="889000" cy="8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85336</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530111" y="95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70993</xdr:rowOff>
    </xdr:from>
    <xdr:to>
      <xdr:col>15</xdr:col>
      <xdr:colOff>50800</xdr:colOff>
      <xdr:row>59</xdr:row>
      <xdr:rowOff>62141</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2019300" y="10015093"/>
          <a:ext cx="889000" cy="16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154220</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641111" y="95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54089</xdr:rowOff>
    </xdr:from>
    <xdr:to>
      <xdr:col>10</xdr:col>
      <xdr:colOff>114300</xdr:colOff>
      <xdr:row>59</xdr:row>
      <xdr:rowOff>62141</xdr:rowOff>
    </xdr:to>
    <xdr:cxnSp macro="">
      <xdr:nvCxnSpPr>
        <xdr:cNvPr id="132" name="直線コネクタ 131">
          <a:extLst>
            <a:ext uri="{FF2B5EF4-FFF2-40B4-BE49-F238E27FC236}">
              <a16:creationId xmlns:a16="http://schemas.microsoft.com/office/drawing/2014/main" xmlns="" id="{00000000-0008-0000-0600-000084000000}"/>
            </a:ext>
          </a:extLst>
        </xdr:cNvPr>
        <xdr:cNvCxnSpPr/>
      </xdr:nvCxnSpPr>
      <xdr:spPr>
        <a:xfrm>
          <a:off x="1130300" y="10169639"/>
          <a:ext cx="889000" cy="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20743</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752111" y="96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5" name="フローチャート: 判断 134">
          <a:extLst>
            <a:ext uri="{FF2B5EF4-FFF2-40B4-BE49-F238E27FC236}">
              <a16:creationId xmlns:a16="http://schemas.microsoft.com/office/drawing/2014/main" xmlns="" id="{00000000-0008-0000-0600-000087000000}"/>
            </a:ext>
          </a:extLst>
        </xdr:cNvPr>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55707</xdr:rowOff>
    </xdr:from>
    <xdr:ext cx="534377"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863111" y="94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130759</xdr:rowOff>
    </xdr:from>
    <xdr:to>
      <xdr:col>24</xdr:col>
      <xdr:colOff>114300</xdr:colOff>
      <xdr:row>57</xdr:row>
      <xdr:rowOff>60909</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4584700" y="973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109186</xdr:rowOff>
    </xdr:from>
    <xdr:ext cx="534377" cy="259045"/>
    <xdr:sp macro="" textlink="">
      <xdr:nvSpPr>
        <xdr:cNvPr id="143" name="物件費該当値テキスト">
          <a:extLst>
            <a:ext uri="{FF2B5EF4-FFF2-40B4-BE49-F238E27FC236}">
              <a16:creationId xmlns:a16="http://schemas.microsoft.com/office/drawing/2014/main" xmlns="" id="{00000000-0008-0000-0600-00008F000000}"/>
            </a:ext>
          </a:extLst>
        </xdr:cNvPr>
        <xdr:cNvSpPr txBox="1"/>
      </xdr:nvSpPr>
      <xdr:spPr>
        <a:xfrm>
          <a:off x="4686300" y="971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101740</xdr:rowOff>
    </xdr:from>
    <xdr:to>
      <xdr:col>20</xdr:col>
      <xdr:colOff>38100</xdr:colOff>
      <xdr:row>58</xdr:row>
      <xdr:rowOff>31890</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3746500" y="987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23017</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3530111" y="996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20193</xdr:rowOff>
    </xdr:from>
    <xdr:to>
      <xdr:col>15</xdr:col>
      <xdr:colOff>101600</xdr:colOff>
      <xdr:row>58</xdr:row>
      <xdr:rowOff>121793</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2857500" y="99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112920</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2641111" y="1005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11341</xdr:rowOff>
    </xdr:from>
    <xdr:to>
      <xdr:col>10</xdr:col>
      <xdr:colOff>165100</xdr:colOff>
      <xdr:row>59</xdr:row>
      <xdr:rowOff>112941</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968500" y="1012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104068</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1752111" y="1021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3289</xdr:rowOff>
    </xdr:from>
    <xdr:to>
      <xdr:col>6</xdr:col>
      <xdr:colOff>38100</xdr:colOff>
      <xdr:row>59</xdr:row>
      <xdr:rowOff>104889</xdr:rowOff>
    </xdr:to>
    <xdr:sp macro="" textlink="">
      <xdr:nvSpPr>
        <xdr:cNvPr id="150" name="楕円 149">
          <a:extLst>
            <a:ext uri="{FF2B5EF4-FFF2-40B4-BE49-F238E27FC236}">
              <a16:creationId xmlns:a16="http://schemas.microsoft.com/office/drawing/2014/main" xmlns="" id="{00000000-0008-0000-0600-000096000000}"/>
            </a:ext>
          </a:extLst>
        </xdr:cNvPr>
        <xdr:cNvSpPr/>
      </xdr:nvSpPr>
      <xdr:spPr>
        <a:xfrm>
          <a:off x="1079500" y="1011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96016</xdr:rowOff>
    </xdr:from>
    <xdr:ext cx="534377" cy="259045"/>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863111" y="1021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xmlns=""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a16="http://schemas.microsoft.com/office/drawing/2014/main" xmlns=""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a16="http://schemas.microsoft.com/office/drawing/2014/main" xmlns=""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106896</xdr:rowOff>
    </xdr:from>
    <xdr:to>
      <xdr:col>24</xdr:col>
      <xdr:colOff>63500</xdr:colOff>
      <xdr:row>78</xdr:row>
      <xdr:rowOff>116863</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3797300" y="13479996"/>
          <a:ext cx="8382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79" name="維持補修費平均値テキスト">
          <a:extLst>
            <a:ext uri="{FF2B5EF4-FFF2-40B4-BE49-F238E27FC236}">
              <a16:creationId xmlns:a16="http://schemas.microsoft.com/office/drawing/2014/main" xmlns="" id="{00000000-0008-0000-0600-0000B3000000}"/>
            </a:ext>
          </a:extLst>
        </xdr:cNvPr>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109251</xdr:rowOff>
    </xdr:from>
    <xdr:to>
      <xdr:col>19</xdr:col>
      <xdr:colOff>177800</xdr:colOff>
      <xdr:row>78</xdr:row>
      <xdr:rowOff>116863</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2908300" y="13482351"/>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106736</xdr:rowOff>
    </xdr:from>
    <xdr:to>
      <xdr:col>15</xdr:col>
      <xdr:colOff>50800</xdr:colOff>
      <xdr:row>78</xdr:row>
      <xdr:rowOff>109251</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a:off x="2019300" y="13479836"/>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106736</xdr:rowOff>
    </xdr:from>
    <xdr:to>
      <xdr:col>10</xdr:col>
      <xdr:colOff>114300</xdr:colOff>
      <xdr:row>78</xdr:row>
      <xdr:rowOff>110234</xdr:rowOff>
    </xdr:to>
    <xdr:cxnSp macro="">
      <xdr:nvCxnSpPr>
        <xdr:cNvPr id="187" name="直線コネクタ 186">
          <a:extLst>
            <a:ext uri="{FF2B5EF4-FFF2-40B4-BE49-F238E27FC236}">
              <a16:creationId xmlns:a16="http://schemas.microsoft.com/office/drawing/2014/main" xmlns="" id="{00000000-0008-0000-0600-0000BB000000}"/>
            </a:ext>
          </a:extLst>
        </xdr:cNvPr>
        <xdr:cNvCxnSpPr/>
      </xdr:nvCxnSpPr>
      <xdr:spPr>
        <a:xfrm flipV="1">
          <a:off x="1130300" y="13479836"/>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59855</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784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895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56096</xdr:rowOff>
    </xdr:from>
    <xdr:to>
      <xdr:col>24</xdr:col>
      <xdr:colOff>114300</xdr:colOff>
      <xdr:row>78</xdr:row>
      <xdr:rowOff>157696</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4584700" y="134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142473</xdr:rowOff>
    </xdr:from>
    <xdr:ext cx="469744" cy="259045"/>
    <xdr:sp macro="" textlink="">
      <xdr:nvSpPr>
        <xdr:cNvPr id="198" name="維持補修費該当値テキスト">
          <a:extLst>
            <a:ext uri="{FF2B5EF4-FFF2-40B4-BE49-F238E27FC236}">
              <a16:creationId xmlns:a16="http://schemas.microsoft.com/office/drawing/2014/main" xmlns="" id="{00000000-0008-0000-0600-0000C6000000}"/>
            </a:ext>
          </a:extLst>
        </xdr:cNvPr>
        <xdr:cNvSpPr txBox="1"/>
      </xdr:nvSpPr>
      <xdr:spPr>
        <a:xfrm>
          <a:off x="4686300" y="133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66063</xdr:rowOff>
    </xdr:from>
    <xdr:to>
      <xdr:col>20</xdr:col>
      <xdr:colOff>38100</xdr:colOff>
      <xdr:row>78</xdr:row>
      <xdr:rowOff>167663</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3746500" y="1343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158790</xdr:rowOff>
    </xdr:from>
    <xdr:ext cx="378565"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3608017" y="13531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58451</xdr:rowOff>
    </xdr:from>
    <xdr:to>
      <xdr:col>15</xdr:col>
      <xdr:colOff>101600</xdr:colOff>
      <xdr:row>78</xdr:row>
      <xdr:rowOff>160051</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2857500" y="1343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151178</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2673428" y="1352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55936</xdr:rowOff>
    </xdr:from>
    <xdr:to>
      <xdr:col>10</xdr:col>
      <xdr:colOff>165100</xdr:colOff>
      <xdr:row>78</xdr:row>
      <xdr:rowOff>157536</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968500" y="134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148663</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1784428" y="135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59434</xdr:rowOff>
    </xdr:from>
    <xdr:to>
      <xdr:col>6</xdr:col>
      <xdr:colOff>38100</xdr:colOff>
      <xdr:row>78</xdr:row>
      <xdr:rowOff>161034</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079500" y="1343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152161</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895428" y="1352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xmlns=""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a:extLst>
            <a:ext uri="{FF2B5EF4-FFF2-40B4-BE49-F238E27FC236}">
              <a16:creationId xmlns:a16="http://schemas.microsoft.com/office/drawing/2014/main" xmlns="" id="{00000000-0008-0000-0600-0000E8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a:extLst>
            <a:ext uri="{FF2B5EF4-FFF2-40B4-BE49-F238E27FC236}">
              <a16:creationId xmlns:a16="http://schemas.microsoft.com/office/drawing/2014/main" xmlns="" id="{00000000-0008-0000-0600-0000EA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33147</xdr:rowOff>
    </xdr:from>
    <xdr:to>
      <xdr:col>24</xdr:col>
      <xdr:colOff>63500</xdr:colOff>
      <xdr:row>94</xdr:row>
      <xdr:rowOff>51282</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3797300" y="15977997"/>
          <a:ext cx="838200" cy="18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114901</xdr:rowOff>
    </xdr:from>
    <xdr:ext cx="534377" cy="259045"/>
    <xdr:sp macro="" textlink="">
      <xdr:nvSpPr>
        <xdr:cNvPr id="237" name="扶助費平均値テキスト">
          <a:extLst>
            <a:ext uri="{FF2B5EF4-FFF2-40B4-BE49-F238E27FC236}">
              <a16:creationId xmlns:a16="http://schemas.microsoft.com/office/drawing/2014/main" xmlns="" id="{00000000-0008-0000-0600-0000ED000000}"/>
            </a:ext>
          </a:extLst>
        </xdr:cNvPr>
        <xdr:cNvSpPr txBox="1"/>
      </xdr:nvSpPr>
      <xdr:spPr>
        <a:xfrm>
          <a:off x="4686300" y="1623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33147</xdr:rowOff>
    </xdr:from>
    <xdr:to>
      <xdr:col>19</xdr:col>
      <xdr:colOff>177800</xdr:colOff>
      <xdr:row>95</xdr:row>
      <xdr:rowOff>3263</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908300" y="15977997"/>
          <a:ext cx="889000" cy="31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109757</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3530111" y="162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3263</xdr:rowOff>
    </xdr:from>
    <xdr:to>
      <xdr:col>15</xdr:col>
      <xdr:colOff>50800</xdr:colOff>
      <xdr:row>95</xdr:row>
      <xdr:rowOff>100661</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2019300" y="16291013"/>
          <a:ext cx="889000" cy="9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66336</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641111" y="165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100661</xdr:rowOff>
    </xdr:from>
    <xdr:to>
      <xdr:col>10</xdr:col>
      <xdr:colOff>114300</xdr:colOff>
      <xdr:row>95</xdr:row>
      <xdr:rowOff>150343</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flipV="1">
          <a:off x="1130300" y="16388411"/>
          <a:ext cx="889000" cy="4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63110</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1752111" y="165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96931</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863111" y="1655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482</xdr:rowOff>
    </xdr:from>
    <xdr:to>
      <xdr:col>24</xdr:col>
      <xdr:colOff>114300</xdr:colOff>
      <xdr:row>94</xdr:row>
      <xdr:rowOff>102082</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4584700" y="1611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23359</xdr:rowOff>
    </xdr:from>
    <xdr:ext cx="534377" cy="259045"/>
    <xdr:sp macro="" textlink="">
      <xdr:nvSpPr>
        <xdr:cNvPr id="256" name="扶助費該当値テキスト">
          <a:extLst>
            <a:ext uri="{FF2B5EF4-FFF2-40B4-BE49-F238E27FC236}">
              <a16:creationId xmlns:a16="http://schemas.microsoft.com/office/drawing/2014/main" xmlns="" id="{00000000-0008-0000-0600-000000010000}"/>
            </a:ext>
          </a:extLst>
        </xdr:cNvPr>
        <xdr:cNvSpPr txBox="1"/>
      </xdr:nvSpPr>
      <xdr:spPr>
        <a:xfrm>
          <a:off x="4686300" y="1596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153797</xdr:rowOff>
    </xdr:from>
    <xdr:to>
      <xdr:col>20</xdr:col>
      <xdr:colOff>38100</xdr:colOff>
      <xdr:row>93</xdr:row>
      <xdr:rowOff>83947</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3746500" y="1592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100474</xdr:rowOff>
    </xdr:from>
    <xdr:ext cx="599010"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3497795" y="1570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123913</xdr:rowOff>
    </xdr:from>
    <xdr:to>
      <xdr:col>15</xdr:col>
      <xdr:colOff>101600</xdr:colOff>
      <xdr:row>95</xdr:row>
      <xdr:rowOff>54063</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2857500" y="1624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70590</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2641111" y="1601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49861</xdr:rowOff>
    </xdr:from>
    <xdr:to>
      <xdr:col>10</xdr:col>
      <xdr:colOff>165100</xdr:colOff>
      <xdr:row>95</xdr:row>
      <xdr:rowOff>151461</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968500" y="1633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167988</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1752111" y="1611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99543</xdr:rowOff>
    </xdr:from>
    <xdr:to>
      <xdr:col>6</xdr:col>
      <xdr:colOff>38100</xdr:colOff>
      <xdr:row>96</xdr:row>
      <xdr:rowOff>29693</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079500" y="1638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46220</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863111" y="161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138260</xdr:rowOff>
    </xdr:from>
    <xdr:to>
      <xdr:col>55</xdr:col>
      <xdr:colOff>0</xdr:colOff>
      <xdr:row>37</xdr:row>
      <xdr:rowOff>22282</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9639300" y="6310460"/>
          <a:ext cx="838200" cy="5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12788</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6013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43779</xdr:rowOff>
    </xdr:from>
    <xdr:to>
      <xdr:col>50</xdr:col>
      <xdr:colOff>114300</xdr:colOff>
      <xdr:row>37</xdr:row>
      <xdr:rowOff>22282</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8750300" y="5873079"/>
          <a:ext cx="889000" cy="49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152716</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72111" y="598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43779</xdr:rowOff>
    </xdr:from>
    <xdr:to>
      <xdr:col>45</xdr:col>
      <xdr:colOff>177800</xdr:colOff>
      <xdr:row>37</xdr:row>
      <xdr:rowOff>22501</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7861300" y="5873079"/>
          <a:ext cx="889000" cy="4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22350</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50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22501</xdr:rowOff>
    </xdr:from>
    <xdr:to>
      <xdr:col>41</xdr:col>
      <xdr:colOff>50800</xdr:colOff>
      <xdr:row>37</xdr:row>
      <xdr:rowOff>84008</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6972300" y="6366151"/>
          <a:ext cx="889000" cy="6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57788</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59516</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87460</xdr:rowOff>
    </xdr:from>
    <xdr:to>
      <xdr:col>55</xdr:col>
      <xdr:colOff>50800</xdr:colOff>
      <xdr:row>37</xdr:row>
      <xdr:rowOff>17610</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625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65887</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623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142932</xdr:rowOff>
    </xdr:from>
    <xdr:to>
      <xdr:col>50</xdr:col>
      <xdr:colOff>165100</xdr:colOff>
      <xdr:row>37</xdr:row>
      <xdr:rowOff>73082</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631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64209</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72111" y="640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164429</xdr:rowOff>
    </xdr:from>
    <xdr:to>
      <xdr:col>46</xdr:col>
      <xdr:colOff>38100</xdr:colOff>
      <xdr:row>34</xdr:row>
      <xdr:rowOff>94579</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582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85706</xdr:rowOff>
    </xdr:from>
    <xdr:ext cx="599010"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50795" y="591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143151</xdr:rowOff>
    </xdr:from>
    <xdr:to>
      <xdr:col>41</xdr:col>
      <xdr:colOff>101600</xdr:colOff>
      <xdr:row>37</xdr:row>
      <xdr:rowOff>73301</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63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64428</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640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33208</xdr:rowOff>
    </xdr:from>
    <xdr:to>
      <xdr:col>36</xdr:col>
      <xdr:colOff>165100</xdr:colOff>
      <xdr:row>37</xdr:row>
      <xdr:rowOff>134808</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37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125936</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646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xmlns=""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4" name="普通建設事業費最小値テキスト">
          <a:extLst>
            <a:ext uri="{FF2B5EF4-FFF2-40B4-BE49-F238E27FC236}">
              <a16:creationId xmlns:a16="http://schemas.microsoft.com/office/drawing/2014/main" xmlns="" id="{00000000-0008-0000-0600-000058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6" name="普通建設事業費最大値テキスト">
          <a:extLst>
            <a:ext uri="{FF2B5EF4-FFF2-40B4-BE49-F238E27FC236}">
              <a16:creationId xmlns:a16="http://schemas.microsoft.com/office/drawing/2014/main" xmlns="" id="{00000000-0008-0000-0600-00005A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66693</xdr:rowOff>
    </xdr:from>
    <xdr:to>
      <xdr:col>55</xdr:col>
      <xdr:colOff>0</xdr:colOff>
      <xdr:row>56</xdr:row>
      <xdr:rowOff>5656</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9639300" y="9496443"/>
          <a:ext cx="838200" cy="1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151292</xdr:rowOff>
    </xdr:from>
    <xdr:ext cx="534377" cy="259045"/>
    <xdr:sp macro="" textlink="">
      <xdr:nvSpPr>
        <xdr:cNvPr id="349" name="普通建設事業費平均値テキスト">
          <a:extLst>
            <a:ext uri="{FF2B5EF4-FFF2-40B4-BE49-F238E27FC236}">
              <a16:creationId xmlns:a16="http://schemas.microsoft.com/office/drawing/2014/main" xmlns="" id="{00000000-0008-0000-0600-00005D010000}"/>
            </a:ext>
          </a:extLst>
        </xdr:cNvPr>
        <xdr:cNvSpPr txBox="1"/>
      </xdr:nvSpPr>
      <xdr:spPr>
        <a:xfrm>
          <a:off x="10528300" y="9581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66693</xdr:rowOff>
    </xdr:from>
    <xdr:to>
      <xdr:col>50</xdr:col>
      <xdr:colOff>114300</xdr:colOff>
      <xdr:row>57</xdr:row>
      <xdr:rowOff>16393</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8750300" y="9496443"/>
          <a:ext cx="889000" cy="29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18460</xdr:rowOff>
    </xdr:from>
    <xdr:ext cx="534377"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9372111" y="961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16393</xdr:rowOff>
    </xdr:from>
    <xdr:to>
      <xdr:col>45</xdr:col>
      <xdr:colOff>177800</xdr:colOff>
      <xdr:row>57</xdr:row>
      <xdr:rowOff>71966</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7861300" y="9789043"/>
          <a:ext cx="889000" cy="5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64168</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8483111" y="915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154582</xdr:rowOff>
    </xdr:from>
    <xdr:to>
      <xdr:col>41</xdr:col>
      <xdr:colOff>50800</xdr:colOff>
      <xdr:row>57</xdr:row>
      <xdr:rowOff>71966</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a:off x="6972300" y="9755782"/>
          <a:ext cx="889000" cy="8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131101</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7594111" y="92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66247</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6705111" y="93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126306</xdr:rowOff>
    </xdr:from>
    <xdr:to>
      <xdr:col>55</xdr:col>
      <xdr:colOff>50800</xdr:colOff>
      <xdr:row>56</xdr:row>
      <xdr:rowOff>56456</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10426700" y="955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149183</xdr:rowOff>
    </xdr:from>
    <xdr:ext cx="534377" cy="259045"/>
    <xdr:sp macro="" textlink="">
      <xdr:nvSpPr>
        <xdr:cNvPr id="368" name="普通建設事業費該当値テキスト">
          <a:extLst>
            <a:ext uri="{FF2B5EF4-FFF2-40B4-BE49-F238E27FC236}">
              <a16:creationId xmlns:a16="http://schemas.microsoft.com/office/drawing/2014/main" xmlns="" id="{00000000-0008-0000-0600-000070010000}"/>
            </a:ext>
          </a:extLst>
        </xdr:cNvPr>
        <xdr:cNvSpPr txBox="1"/>
      </xdr:nvSpPr>
      <xdr:spPr>
        <a:xfrm>
          <a:off x="10528300" y="94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15893</xdr:rowOff>
    </xdr:from>
    <xdr:to>
      <xdr:col>50</xdr:col>
      <xdr:colOff>165100</xdr:colOff>
      <xdr:row>55</xdr:row>
      <xdr:rowOff>117493</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9588500" y="94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134020</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9372111" y="92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137043</xdr:rowOff>
    </xdr:from>
    <xdr:to>
      <xdr:col>46</xdr:col>
      <xdr:colOff>38100</xdr:colOff>
      <xdr:row>57</xdr:row>
      <xdr:rowOff>67193</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8699500" y="973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58320</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8483111" y="983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21166</xdr:rowOff>
    </xdr:from>
    <xdr:to>
      <xdr:col>41</xdr:col>
      <xdr:colOff>101600</xdr:colOff>
      <xdr:row>57</xdr:row>
      <xdr:rowOff>122766</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7810500" y="979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113893</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7594111" y="988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103782</xdr:rowOff>
    </xdr:from>
    <xdr:to>
      <xdr:col>36</xdr:col>
      <xdr:colOff>165100</xdr:colOff>
      <xdr:row>57</xdr:row>
      <xdr:rowOff>33932</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6921500" y="97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25059</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6705111" y="979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xmlns=""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xmlns=""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3" name="普通建設事業費 （ うち新規整備　）最大値テキスト">
          <a:extLst>
            <a:ext uri="{FF2B5EF4-FFF2-40B4-BE49-F238E27FC236}">
              <a16:creationId xmlns:a16="http://schemas.microsoft.com/office/drawing/2014/main" xmlns="" id="{00000000-0008-0000-0600-000093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64357</xdr:rowOff>
    </xdr:from>
    <xdr:to>
      <xdr:col>55</xdr:col>
      <xdr:colOff>0</xdr:colOff>
      <xdr:row>73</xdr:row>
      <xdr:rowOff>59213</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9639300" y="12408757"/>
          <a:ext cx="838200" cy="16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48486</xdr:rowOff>
    </xdr:from>
    <xdr:ext cx="534377" cy="259045"/>
    <xdr:sp macro="" textlink="">
      <xdr:nvSpPr>
        <xdr:cNvPr id="406" name="普通建設事業費 （ うち新規整備　）平均値テキスト">
          <a:extLst>
            <a:ext uri="{FF2B5EF4-FFF2-40B4-BE49-F238E27FC236}">
              <a16:creationId xmlns:a16="http://schemas.microsoft.com/office/drawing/2014/main" xmlns="" id="{00000000-0008-0000-0600-000096010000}"/>
            </a:ext>
          </a:extLst>
        </xdr:cNvPr>
        <xdr:cNvSpPr txBox="1"/>
      </xdr:nvSpPr>
      <xdr:spPr>
        <a:xfrm>
          <a:off x="10528300" y="13250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64357</xdr:rowOff>
    </xdr:from>
    <xdr:to>
      <xdr:col>50</xdr:col>
      <xdr:colOff>114300</xdr:colOff>
      <xdr:row>76</xdr:row>
      <xdr:rowOff>31877</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8750300" y="12408757"/>
          <a:ext cx="889000" cy="65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84320</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9372111" y="1328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31877</xdr:rowOff>
    </xdr:from>
    <xdr:to>
      <xdr:col>45</xdr:col>
      <xdr:colOff>177800</xdr:colOff>
      <xdr:row>77</xdr:row>
      <xdr:rowOff>42907</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7861300" y="13062077"/>
          <a:ext cx="889000" cy="18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56875</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483111" y="127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42907</xdr:rowOff>
    </xdr:from>
    <xdr:to>
      <xdr:col>41</xdr:col>
      <xdr:colOff>50800</xdr:colOff>
      <xdr:row>77</xdr:row>
      <xdr:rowOff>88646</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flipV="1">
          <a:off x="6972300" y="13244557"/>
          <a:ext cx="889000" cy="4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39063</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7594111" y="127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43807</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05111" y="129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8413</xdr:rowOff>
    </xdr:from>
    <xdr:to>
      <xdr:col>55</xdr:col>
      <xdr:colOff>50800</xdr:colOff>
      <xdr:row>73</xdr:row>
      <xdr:rowOff>110013</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10426700" y="1252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31290</xdr:rowOff>
    </xdr:from>
    <xdr:ext cx="534377" cy="259045"/>
    <xdr:sp macro="" textlink="">
      <xdr:nvSpPr>
        <xdr:cNvPr id="425" name="普通建設事業費 （ うち新規整備　）該当値テキスト">
          <a:extLst>
            <a:ext uri="{FF2B5EF4-FFF2-40B4-BE49-F238E27FC236}">
              <a16:creationId xmlns:a16="http://schemas.microsoft.com/office/drawing/2014/main" xmlns="" id="{00000000-0008-0000-0600-0000A9010000}"/>
            </a:ext>
          </a:extLst>
        </xdr:cNvPr>
        <xdr:cNvSpPr txBox="1"/>
      </xdr:nvSpPr>
      <xdr:spPr>
        <a:xfrm>
          <a:off x="10528300" y="1237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13557</xdr:rowOff>
    </xdr:from>
    <xdr:to>
      <xdr:col>50</xdr:col>
      <xdr:colOff>165100</xdr:colOff>
      <xdr:row>72</xdr:row>
      <xdr:rowOff>115157</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9588500" y="1235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131684</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9372111" y="1213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152527</xdr:rowOff>
    </xdr:from>
    <xdr:to>
      <xdr:col>46</xdr:col>
      <xdr:colOff>38100</xdr:colOff>
      <xdr:row>76</xdr:row>
      <xdr:rowOff>82677</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8699500" y="1301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73804</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8483111" y="1310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163557</xdr:rowOff>
    </xdr:from>
    <xdr:to>
      <xdr:col>41</xdr:col>
      <xdr:colOff>101600</xdr:colOff>
      <xdr:row>77</xdr:row>
      <xdr:rowOff>93707</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7810500" y="1319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84834</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7594111" y="1328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37846</xdr:rowOff>
    </xdr:from>
    <xdr:to>
      <xdr:col>36</xdr:col>
      <xdr:colOff>165100</xdr:colOff>
      <xdr:row>77</xdr:row>
      <xdr:rowOff>139446</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6921500" y="1323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130573</xdr:rowOff>
    </xdr:from>
    <xdr:ext cx="534377"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705111" y="1333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xmlns=""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58" name="普通建設事業費 （ うち更新整備　）最小値テキスト">
          <a:extLst>
            <a:ext uri="{FF2B5EF4-FFF2-40B4-BE49-F238E27FC236}">
              <a16:creationId xmlns:a16="http://schemas.microsoft.com/office/drawing/2014/main" xmlns="" id="{00000000-0008-0000-0600-0000CA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0" name="普通建設事業費 （ うち更新整備　）最大値テキスト">
          <a:extLst>
            <a:ext uri="{FF2B5EF4-FFF2-40B4-BE49-F238E27FC236}">
              <a16:creationId xmlns:a16="http://schemas.microsoft.com/office/drawing/2014/main" xmlns="" id="{00000000-0008-0000-0600-0000CC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26733</xdr:rowOff>
    </xdr:from>
    <xdr:to>
      <xdr:col>55</xdr:col>
      <xdr:colOff>0</xdr:colOff>
      <xdr:row>98</xdr:row>
      <xdr:rowOff>79160</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9639300" y="16828833"/>
          <a:ext cx="838200" cy="5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163847</xdr:rowOff>
    </xdr:from>
    <xdr:ext cx="534377" cy="259045"/>
    <xdr:sp macro="" textlink="">
      <xdr:nvSpPr>
        <xdr:cNvPr id="463" name="普通建設事業費 （ うち更新整備　）平均値テキスト">
          <a:extLst>
            <a:ext uri="{FF2B5EF4-FFF2-40B4-BE49-F238E27FC236}">
              <a16:creationId xmlns:a16="http://schemas.microsoft.com/office/drawing/2014/main" xmlns="" id="{00000000-0008-0000-0600-0000CF010000}"/>
            </a:ext>
          </a:extLst>
        </xdr:cNvPr>
        <xdr:cNvSpPr txBox="1"/>
      </xdr:nvSpPr>
      <xdr:spPr>
        <a:xfrm>
          <a:off x="10528300" y="1628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168872</xdr:rowOff>
    </xdr:from>
    <xdr:to>
      <xdr:col>50</xdr:col>
      <xdr:colOff>114300</xdr:colOff>
      <xdr:row>98</xdr:row>
      <xdr:rowOff>26733</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8750300" y="16799522"/>
          <a:ext cx="889000" cy="2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129502</xdr:rowOff>
    </xdr:from>
    <xdr:to>
      <xdr:col>45</xdr:col>
      <xdr:colOff>177800</xdr:colOff>
      <xdr:row>97</xdr:row>
      <xdr:rowOff>168872</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a:off x="7861300" y="16760152"/>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108169</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8483111" y="160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144208</xdr:rowOff>
    </xdr:from>
    <xdr:to>
      <xdr:col>41</xdr:col>
      <xdr:colOff>50800</xdr:colOff>
      <xdr:row>97</xdr:row>
      <xdr:rowOff>129502</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a:off x="6972300" y="16603408"/>
          <a:ext cx="889000" cy="15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49610</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7594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148658</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05111" y="162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28360</xdr:rowOff>
    </xdr:from>
    <xdr:to>
      <xdr:col>55</xdr:col>
      <xdr:colOff>50800</xdr:colOff>
      <xdr:row>98</xdr:row>
      <xdr:rowOff>129960</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10426700" y="168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114737</xdr:rowOff>
    </xdr:from>
    <xdr:ext cx="534377" cy="259045"/>
    <xdr:sp macro="" textlink="">
      <xdr:nvSpPr>
        <xdr:cNvPr id="482" name="普通建設事業費 （ うち更新整備　）該当値テキスト">
          <a:extLst>
            <a:ext uri="{FF2B5EF4-FFF2-40B4-BE49-F238E27FC236}">
              <a16:creationId xmlns:a16="http://schemas.microsoft.com/office/drawing/2014/main" xmlns="" id="{00000000-0008-0000-0600-0000E2010000}"/>
            </a:ext>
          </a:extLst>
        </xdr:cNvPr>
        <xdr:cNvSpPr txBox="1"/>
      </xdr:nvSpPr>
      <xdr:spPr>
        <a:xfrm>
          <a:off x="10528300" y="1674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147383</xdr:rowOff>
    </xdr:from>
    <xdr:to>
      <xdr:col>50</xdr:col>
      <xdr:colOff>165100</xdr:colOff>
      <xdr:row>98</xdr:row>
      <xdr:rowOff>77533</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9588500" y="1677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68660</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9372111" y="168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118072</xdr:rowOff>
    </xdr:from>
    <xdr:to>
      <xdr:col>46</xdr:col>
      <xdr:colOff>38100</xdr:colOff>
      <xdr:row>98</xdr:row>
      <xdr:rowOff>48222</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8699500" y="1674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39349</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8483111" y="168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78702</xdr:rowOff>
    </xdr:from>
    <xdr:to>
      <xdr:col>41</xdr:col>
      <xdr:colOff>101600</xdr:colOff>
      <xdr:row>98</xdr:row>
      <xdr:rowOff>8852</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7810500" y="167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171429</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7594111" y="1680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93408</xdr:rowOff>
    </xdr:from>
    <xdr:to>
      <xdr:col>36</xdr:col>
      <xdr:colOff>165100</xdr:colOff>
      <xdr:row>97</xdr:row>
      <xdr:rowOff>23558</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6921500" y="1655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14685</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6705111" y="1664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xmlns=""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xmlns=""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7" name="災害復旧事業費最大値テキスト">
          <a:extLst>
            <a:ext uri="{FF2B5EF4-FFF2-40B4-BE49-F238E27FC236}">
              <a16:creationId xmlns:a16="http://schemas.microsoft.com/office/drawing/2014/main" xmlns="" id="{00000000-0008-0000-0600-000005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20" name="災害復旧事業費平均値テキスト">
          <a:extLst>
            <a:ext uri="{FF2B5EF4-FFF2-40B4-BE49-F238E27FC236}">
              <a16:creationId xmlns:a16="http://schemas.microsoft.com/office/drawing/2014/main" xmlns="" id="{00000000-0008-0000-0600-000008020000}"/>
            </a:ext>
          </a:extLst>
        </xdr:cNvPr>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34701</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3468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63492</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579428" y="6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249299" cy="259045"/>
    <xdr:sp macro="" textlink="">
      <xdr:nvSpPr>
        <xdr:cNvPr id="539" name="災害復旧事業費該当値テキスト">
          <a:extLst>
            <a:ext uri="{FF2B5EF4-FFF2-40B4-BE49-F238E27FC236}">
              <a16:creationId xmlns:a16="http://schemas.microsoft.com/office/drawing/2014/main" xmlns="" id="{00000000-0008-0000-0600-00001B020000}"/>
            </a:ext>
          </a:extLst>
        </xdr:cNvPr>
        <xdr:cNvSpPr txBox="1"/>
      </xdr:nvSpPr>
      <xdr:spPr>
        <a:xfrm>
          <a:off x="16370300" y="6602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xmlns=""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xmlns=""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xmlns=""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xmlns=""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xmlns=""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xmlns=""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1" name="公債費最小値テキスト">
          <a:extLst>
            <a:ext uri="{FF2B5EF4-FFF2-40B4-BE49-F238E27FC236}">
              <a16:creationId xmlns:a16="http://schemas.microsoft.com/office/drawing/2014/main" xmlns="" id="{00000000-0008-0000-0600-00006D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3" name="公債費最大値テキスト">
          <a:extLst>
            <a:ext uri="{FF2B5EF4-FFF2-40B4-BE49-F238E27FC236}">
              <a16:creationId xmlns:a16="http://schemas.microsoft.com/office/drawing/2014/main" xmlns="" id="{00000000-0008-0000-0600-00006F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135570</xdr:rowOff>
    </xdr:from>
    <xdr:to>
      <xdr:col>85</xdr:col>
      <xdr:colOff>127000</xdr:colOff>
      <xdr:row>77</xdr:row>
      <xdr:rowOff>144249</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5481300" y="13337220"/>
          <a:ext cx="838200" cy="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97764</xdr:rowOff>
    </xdr:from>
    <xdr:ext cx="534377" cy="259045"/>
    <xdr:sp macro="" textlink="">
      <xdr:nvSpPr>
        <xdr:cNvPr id="626" name="公債費平均値テキスト">
          <a:extLst>
            <a:ext uri="{FF2B5EF4-FFF2-40B4-BE49-F238E27FC236}">
              <a16:creationId xmlns:a16="http://schemas.microsoft.com/office/drawing/2014/main" xmlns="" id="{00000000-0008-0000-0600-000072020000}"/>
            </a:ext>
          </a:extLst>
        </xdr:cNvPr>
        <xdr:cNvSpPr txBox="1"/>
      </xdr:nvSpPr>
      <xdr:spPr>
        <a:xfrm>
          <a:off x="16370300" y="1295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144249</xdr:rowOff>
    </xdr:from>
    <xdr:to>
      <xdr:col>81</xdr:col>
      <xdr:colOff>50800</xdr:colOff>
      <xdr:row>77</xdr:row>
      <xdr:rowOff>161813</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4592300" y="13345899"/>
          <a:ext cx="8890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38838</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5214111" y="128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161813</xdr:rowOff>
    </xdr:from>
    <xdr:to>
      <xdr:col>76</xdr:col>
      <xdr:colOff>114300</xdr:colOff>
      <xdr:row>78</xdr:row>
      <xdr:rowOff>772</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3703300" y="13363463"/>
          <a:ext cx="889000" cy="1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57728</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4325111" y="129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170562</xdr:rowOff>
    </xdr:from>
    <xdr:to>
      <xdr:col>71</xdr:col>
      <xdr:colOff>177800</xdr:colOff>
      <xdr:row>78</xdr:row>
      <xdr:rowOff>772</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a:off x="12814300" y="13372212"/>
          <a:ext cx="889000" cy="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56783</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436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50009</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547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84770</xdr:rowOff>
    </xdr:from>
    <xdr:to>
      <xdr:col>85</xdr:col>
      <xdr:colOff>177800</xdr:colOff>
      <xdr:row>78</xdr:row>
      <xdr:rowOff>14920</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6268700" y="1328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63197</xdr:rowOff>
    </xdr:from>
    <xdr:ext cx="534377" cy="259045"/>
    <xdr:sp macro="" textlink="">
      <xdr:nvSpPr>
        <xdr:cNvPr id="645" name="公債費該当値テキスト">
          <a:extLst>
            <a:ext uri="{FF2B5EF4-FFF2-40B4-BE49-F238E27FC236}">
              <a16:creationId xmlns:a16="http://schemas.microsoft.com/office/drawing/2014/main" xmlns="" id="{00000000-0008-0000-0600-000085020000}"/>
            </a:ext>
          </a:extLst>
        </xdr:cNvPr>
        <xdr:cNvSpPr txBox="1"/>
      </xdr:nvSpPr>
      <xdr:spPr>
        <a:xfrm>
          <a:off x="16370300" y="1326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93449</xdr:rowOff>
    </xdr:from>
    <xdr:to>
      <xdr:col>81</xdr:col>
      <xdr:colOff>101600</xdr:colOff>
      <xdr:row>78</xdr:row>
      <xdr:rowOff>23599</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5430500" y="1329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14726</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14111" y="1338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111013</xdr:rowOff>
    </xdr:from>
    <xdr:to>
      <xdr:col>76</xdr:col>
      <xdr:colOff>165100</xdr:colOff>
      <xdr:row>78</xdr:row>
      <xdr:rowOff>41163</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4541500" y="1331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32290</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4325111" y="1340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121422</xdr:rowOff>
    </xdr:from>
    <xdr:to>
      <xdr:col>72</xdr:col>
      <xdr:colOff>38100</xdr:colOff>
      <xdr:row>78</xdr:row>
      <xdr:rowOff>51572</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3652500" y="133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42699</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3436111" y="1341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119762</xdr:rowOff>
    </xdr:from>
    <xdr:to>
      <xdr:col>67</xdr:col>
      <xdr:colOff>101600</xdr:colOff>
      <xdr:row>78</xdr:row>
      <xdr:rowOff>49912</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2763500" y="133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41039</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547111" y="134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xmlns=""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8" name="積立金最小値テキスト">
          <a:extLst>
            <a:ext uri="{FF2B5EF4-FFF2-40B4-BE49-F238E27FC236}">
              <a16:creationId xmlns:a16="http://schemas.microsoft.com/office/drawing/2014/main" xmlns="" id="{00000000-0008-0000-0600-0000A6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0" name="積立金最大値テキスト">
          <a:extLst>
            <a:ext uri="{FF2B5EF4-FFF2-40B4-BE49-F238E27FC236}">
              <a16:creationId xmlns:a16="http://schemas.microsoft.com/office/drawing/2014/main" xmlns="" id="{00000000-0008-0000-0600-0000A8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22289</xdr:rowOff>
    </xdr:from>
    <xdr:to>
      <xdr:col>85</xdr:col>
      <xdr:colOff>127000</xdr:colOff>
      <xdr:row>97</xdr:row>
      <xdr:rowOff>158026</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5481300" y="16652939"/>
          <a:ext cx="838200" cy="1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83" name="積立金平均値テキスト">
          <a:extLst>
            <a:ext uri="{FF2B5EF4-FFF2-40B4-BE49-F238E27FC236}">
              <a16:creationId xmlns:a16="http://schemas.microsoft.com/office/drawing/2014/main" xmlns="" id="{00000000-0008-0000-0600-0000AB020000}"/>
            </a:ext>
          </a:extLst>
        </xdr:cNvPr>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49873</xdr:rowOff>
    </xdr:from>
    <xdr:to>
      <xdr:col>81</xdr:col>
      <xdr:colOff>50800</xdr:colOff>
      <xdr:row>97</xdr:row>
      <xdr:rowOff>158026</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a:off x="14592300" y="16680523"/>
          <a:ext cx="889000" cy="10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35895</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5214111" y="161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49873</xdr:rowOff>
    </xdr:from>
    <xdr:to>
      <xdr:col>76</xdr:col>
      <xdr:colOff>114300</xdr:colOff>
      <xdr:row>98</xdr:row>
      <xdr:rowOff>113081</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flipV="1">
          <a:off x="13703300" y="16680523"/>
          <a:ext cx="889000" cy="23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49534</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4325111" y="163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56820</xdr:rowOff>
    </xdr:from>
    <xdr:to>
      <xdr:col>71</xdr:col>
      <xdr:colOff>177800</xdr:colOff>
      <xdr:row>98</xdr:row>
      <xdr:rowOff>113081</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a:off x="12814300" y="16858920"/>
          <a:ext cx="889000" cy="5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147311</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3436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38740</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547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142939</xdr:rowOff>
    </xdr:from>
    <xdr:to>
      <xdr:col>85</xdr:col>
      <xdr:colOff>177800</xdr:colOff>
      <xdr:row>97</xdr:row>
      <xdr:rowOff>73089</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6268700" y="1660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121366</xdr:rowOff>
    </xdr:from>
    <xdr:ext cx="534377" cy="259045"/>
    <xdr:sp macro="" textlink="">
      <xdr:nvSpPr>
        <xdr:cNvPr id="702" name="積立金該当値テキスト">
          <a:extLst>
            <a:ext uri="{FF2B5EF4-FFF2-40B4-BE49-F238E27FC236}">
              <a16:creationId xmlns:a16="http://schemas.microsoft.com/office/drawing/2014/main" xmlns="" id="{00000000-0008-0000-0600-0000BE020000}"/>
            </a:ext>
          </a:extLst>
        </xdr:cNvPr>
        <xdr:cNvSpPr txBox="1"/>
      </xdr:nvSpPr>
      <xdr:spPr>
        <a:xfrm>
          <a:off x="16370300" y="1658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107226</xdr:rowOff>
    </xdr:from>
    <xdr:to>
      <xdr:col>81</xdr:col>
      <xdr:colOff>101600</xdr:colOff>
      <xdr:row>98</xdr:row>
      <xdr:rowOff>37376</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5430500" y="1673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28503</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5214111" y="1683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170523</xdr:rowOff>
    </xdr:from>
    <xdr:to>
      <xdr:col>76</xdr:col>
      <xdr:colOff>165100</xdr:colOff>
      <xdr:row>97</xdr:row>
      <xdr:rowOff>100673</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4541500" y="1662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91800</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4325111" y="1672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62281</xdr:rowOff>
    </xdr:from>
    <xdr:to>
      <xdr:col>72</xdr:col>
      <xdr:colOff>38100</xdr:colOff>
      <xdr:row>98</xdr:row>
      <xdr:rowOff>163881</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3652500" y="1686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155008</xdr:rowOff>
    </xdr:from>
    <xdr:ext cx="469744"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3468428" y="1695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6020</xdr:rowOff>
    </xdr:from>
    <xdr:to>
      <xdr:col>67</xdr:col>
      <xdr:colOff>101600</xdr:colOff>
      <xdr:row>98</xdr:row>
      <xdr:rowOff>107620</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2763500" y="168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98747</xdr:rowOff>
    </xdr:from>
    <xdr:ext cx="534377"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2547111" y="1690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xmlns=""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xmlns=""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7" name="投資及び出資金最大値テキスト">
          <a:extLst>
            <a:ext uri="{FF2B5EF4-FFF2-40B4-BE49-F238E27FC236}">
              <a16:creationId xmlns:a16="http://schemas.microsoft.com/office/drawing/2014/main" xmlns="" id="{00000000-0008-0000-0600-0000E1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88112</xdr:rowOff>
    </xdr:from>
    <xdr:to>
      <xdr:col>116</xdr:col>
      <xdr:colOff>63500</xdr:colOff>
      <xdr:row>38</xdr:row>
      <xdr:rowOff>13589</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1323300" y="6431762"/>
          <a:ext cx="8382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131792</xdr:rowOff>
    </xdr:from>
    <xdr:ext cx="469744" cy="259045"/>
    <xdr:sp macro="" textlink="">
      <xdr:nvSpPr>
        <xdr:cNvPr id="740" name="投資及び出資金平均値テキスト">
          <a:extLst>
            <a:ext uri="{FF2B5EF4-FFF2-40B4-BE49-F238E27FC236}">
              <a16:creationId xmlns:a16="http://schemas.microsoft.com/office/drawing/2014/main" xmlns="" id="{00000000-0008-0000-0600-0000E4020000}"/>
            </a:ext>
          </a:extLst>
        </xdr:cNvPr>
        <xdr:cNvSpPr txBox="1"/>
      </xdr:nvSpPr>
      <xdr:spPr>
        <a:xfrm>
          <a:off x="22212300" y="6475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113411</xdr:rowOff>
    </xdr:from>
    <xdr:to>
      <xdr:col>111</xdr:col>
      <xdr:colOff>177800</xdr:colOff>
      <xdr:row>38</xdr:row>
      <xdr:rowOff>13589</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20434300" y="6457061"/>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113199</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088428" y="662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113411</xdr:rowOff>
    </xdr:from>
    <xdr:to>
      <xdr:col>107</xdr:col>
      <xdr:colOff>50800</xdr:colOff>
      <xdr:row>37</xdr:row>
      <xdr:rowOff>145415</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flipV="1">
          <a:off x="19545300" y="6457061"/>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123486</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0199428" y="66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145415</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flipV="1">
          <a:off x="18656300" y="6489065"/>
          <a:ext cx="8890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6138</xdr:rowOff>
    </xdr:from>
    <xdr:ext cx="469744"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310428" y="669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37312</xdr:rowOff>
    </xdr:from>
    <xdr:to>
      <xdr:col>116</xdr:col>
      <xdr:colOff>114300</xdr:colOff>
      <xdr:row>37</xdr:row>
      <xdr:rowOff>138912</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2110700" y="638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60189</xdr:rowOff>
    </xdr:from>
    <xdr:ext cx="469744" cy="259045"/>
    <xdr:sp macro="" textlink="">
      <xdr:nvSpPr>
        <xdr:cNvPr id="759" name="投資及び出資金該当値テキスト">
          <a:extLst>
            <a:ext uri="{FF2B5EF4-FFF2-40B4-BE49-F238E27FC236}">
              <a16:creationId xmlns:a16="http://schemas.microsoft.com/office/drawing/2014/main" xmlns="" id="{00000000-0008-0000-0600-0000F7020000}"/>
            </a:ext>
          </a:extLst>
        </xdr:cNvPr>
        <xdr:cNvSpPr txBox="1"/>
      </xdr:nvSpPr>
      <xdr:spPr>
        <a:xfrm>
          <a:off x="22212300" y="623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134239</xdr:rowOff>
    </xdr:from>
    <xdr:to>
      <xdr:col>112</xdr:col>
      <xdr:colOff>38100</xdr:colOff>
      <xdr:row>38</xdr:row>
      <xdr:rowOff>64389</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1272500" y="64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80916</xdr:rowOff>
    </xdr:from>
    <xdr:ext cx="469744"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1088428" y="625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62611</xdr:rowOff>
    </xdr:from>
    <xdr:to>
      <xdr:col>107</xdr:col>
      <xdr:colOff>101600</xdr:colOff>
      <xdr:row>37</xdr:row>
      <xdr:rowOff>164211</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0383500" y="6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9288</xdr:rowOff>
    </xdr:from>
    <xdr:ext cx="469744"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0199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94615</xdr:rowOff>
    </xdr:from>
    <xdr:to>
      <xdr:col>102</xdr:col>
      <xdr:colOff>165100</xdr:colOff>
      <xdr:row>38</xdr:row>
      <xdr:rowOff>24765</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19494500" y="64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41292</xdr:rowOff>
    </xdr:from>
    <xdr:ext cx="469744"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9310428" y="62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xmlns=""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a:extLst>
            <a:ext uri="{FF2B5EF4-FFF2-40B4-BE49-F238E27FC236}">
              <a16:creationId xmlns:a16="http://schemas.microsoft.com/office/drawing/2014/main" xmlns="" id="{00000000-0008-0000-0600-000014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0" name="貸付金最大値テキスト">
          <a:extLst>
            <a:ext uri="{FF2B5EF4-FFF2-40B4-BE49-F238E27FC236}">
              <a16:creationId xmlns:a16="http://schemas.microsoft.com/office/drawing/2014/main" xmlns="" id="{00000000-0008-0000-0600-000016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93" name="貸付金平均値テキスト">
          <a:extLst>
            <a:ext uri="{FF2B5EF4-FFF2-40B4-BE49-F238E27FC236}">
              <a16:creationId xmlns:a16="http://schemas.microsoft.com/office/drawing/2014/main" xmlns="" id="{00000000-0008-0000-0600-000019030000}"/>
            </a:ext>
          </a:extLst>
        </xdr:cNvPr>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24771</xdr:rowOff>
    </xdr:from>
    <xdr:to>
      <xdr:col>102</xdr:col>
      <xdr:colOff>114300</xdr:colOff>
      <xdr:row>58</xdr:row>
      <xdr:rowOff>25400</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18656300" y="9968871"/>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165308</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9310428" y="9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135989</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8421428" y="95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2" name="貸付金該当値テキスト">
          <a:extLst>
            <a:ext uri="{FF2B5EF4-FFF2-40B4-BE49-F238E27FC236}">
              <a16:creationId xmlns:a16="http://schemas.microsoft.com/office/drawing/2014/main" xmlns="" id="{00000000-0008-0000-0600-00002C030000}"/>
            </a:ext>
          </a:extLst>
        </xdr:cNvPr>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145421</xdr:rowOff>
    </xdr:from>
    <xdr:to>
      <xdr:col>98</xdr:col>
      <xdr:colOff>38100</xdr:colOff>
      <xdr:row>58</xdr:row>
      <xdr:rowOff>75571</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18605500" y="99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66698</xdr:rowOff>
    </xdr:from>
    <xdr:ext cx="313932"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8499333" y="10010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8" name="繰出金最小値テキスト">
          <a:extLst>
            <a:ext uri="{FF2B5EF4-FFF2-40B4-BE49-F238E27FC236}">
              <a16:creationId xmlns:a16="http://schemas.microsoft.com/office/drawing/2014/main" xmlns="" id="{00000000-0008-0000-0600-000050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0" name="繰出金最大値テキスト">
          <a:extLst>
            <a:ext uri="{FF2B5EF4-FFF2-40B4-BE49-F238E27FC236}">
              <a16:creationId xmlns:a16="http://schemas.microsoft.com/office/drawing/2014/main" xmlns="" id="{00000000-0008-0000-0600-000052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59821</xdr:rowOff>
    </xdr:from>
    <xdr:to>
      <xdr:col>116</xdr:col>
      <xdr:colOff>63500</xdr:colOff>
      <xdr:row>77</xdr:row>
      <xdr:rowOff>119241</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1323300" y="13261471"/>
          <a:ext cx="838200" cy="5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33972</xdr:rowOff>
    </xdr:from>
    <xdr:ext cx="534377" cy="259045"/>
    <xdr:sp macro="" textlink="">
      <xdr:nvSpPr>
        <xdr:cNvPr id="853" name="繰出金平均値テキスト">
          <a:extLst>
            <a:ext uri="{FF2B5EF4-FFF2-40B4-BE49-F238E27FC236}">
              <a16:creationId xmlns:a16="http://schemas.microsoft.com/office/drawing/2014/main" xmlns="" id="{00000000-0008-0000-0600-000055030000}"/>
            </a:ext>
          </a:extLst>
        </xdr:cNvPr>
        <xdr:cNvSpPr txBox="1"/>
      </xdr:nvSpPr>
      <xdr:spPr>
        <a:xfrm>
          <a:off x="22212300" y="1289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114702</xdr:rowOff>
    </xdr:from>
    <xdr:to>
      <xdr:col>111</xdr:col>
      <xdr:colOff>177800</xdr:colOff>
      <xdr:row>77</xdr:row>
      <xdr:rowOff>119241</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0434300" y="13316352"/>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135671</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056111" y="128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114702</xdr:rowOff>
    </xdr:from>
    <xdr:to>
      <xdr:col>107</xdr:col>
      <xdr:colOff>50800</xdr:colOff>
      <xdr:row>77</xdr:row>
      <xdr:rowOff>148468</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19545300" y="13316352"/>
          <a:ext cx="889000" cy="3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132421</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167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136320</xdr:rowOff>
    </xdr:from>
    <xdr:to>
      <xdr:col>102</xdr:col>
      <xdr:colOff>114300</xdr:colOff>
      <xdr:row>77</xdr:row>
      <xdr:rowOff>148468</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a:off x="18656300" y="13166520"/>
          <a:ext cx="889000" cy="18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10268</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63662</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9021</xdr:rowOff>
    </xdr:from>
    <xdr:to>
      <xdr:col>116</xdr:col>
      <xdr:colOff>114300</xdr:colOff>
      <xdr:row>77</xdr:row>
      <xdr:rowOff>110621</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2110700" y="1321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158898</xdr:rowOff>
    </xdr:from>
    <xdr:ext cx="534377" cy="259045"/>
    <xdr:sp macro="" textlink="">
      <xdr:nvSpPr>
        <xdr:cNvPr id="872" name="繰出金該当値テキスト">
          <a:extLst>
            <a:ext uri="{FF2B5EF4-FFF2-40B4-BE49-F238E27FC236}">
              <a16:creationId xmlns:a16="http://schemas.microsoft.com/office/drawing/2014/main" xmlns="" id="{00000000-0008-0000-0600-000068030000}"/>
            </a:ext>
          </a:extLst>
        </xdr:cNvPr>
        <xdr:cNvSpPr txBox="1"/>
      </xdr:nvSpPr>
      <xdr:spPr>
        <a:xfrm>
          <a:off x="22212300" y="1318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68441</xdr:rowOff>
    </xdr:from>
    <xdr:to>
      <xdr:col>112</xdr:col>
      <xdr:colOff>38100</xdr:colOff>
      <xdr:row>77</xdr:row>
      <xdr:rowOff>170041</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1272500" y="132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161168</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056111" y="1336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63902</xdr:rowOff>
    </xdr:from>
    <xdr:to>
      <xdr:col>107</xdr:col>
      <xdr:colOff>101600</xdr:colOff>
      <xdr:row>77</xdr:row>
      <xdr:rowOff>165502</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0383500" y="1326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156629</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0167111" y="133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97668</xdr:rowOff>
    </xdr:from>
    <xdr:to>
      <xdr:col>102</xdr:col>
      <xdr:colOff>165100</xdr:colOff>
      <xdr:row>78</xdr:row>
      <xdr:rowOff>27818</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9494500" y="132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18945</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278111" y="1339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85520</xdr:rowOff>
    </xdr:from>
    <xdr:to>
      <xdr:col>98</xdr:col>
      <xdr:colOff>38100</xdr:colOff>
      <xdr:row>77</xdr:row>
      <xdr:rowOff>15670</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8605500" y="131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6797</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389111" y="1320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xmlns=""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xmlns=""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xmlns=""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xmlns=""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xmlns=""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xmlns=""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歳出総額は住民一人当たり</a:t>
          </a:r>
          <a:r>
            <a:rPr kumimoji="1" lang="en-US" altLang="ja-JP" sz="1100">
              <a:solidFill>
                <a:schemeClr val="dk1"/>
              </a:solidFill>
              <a:effectLst/>
              <a:latin typeface="+mn-lt"/>
              <a:ea typeface="+mn-ea"/>
              <a:cs typeface="+mn-cs"/>
            </a:rPr>
            <a:t>502,370</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57,257</a:t>
          </a:r>
          <a:r>
            <a:rPr kumimoji="1" lang="ja-JP" altLang="ja-JP" sz="1100">
              <a:solidFill>
                <a:schemeClr val="dk1"/>
              </a:solidFill>
              <a:effectLst/>
              <a:latin typeface="+mn-lt"/>
              <a:ea typeface="+mn-ea"/>
              <a:cs typeface="+mn-cs"/>
            </a:rPr>
            <a:t>円となっており、類似団体平均を大きく下回っている。要因としては、定員管理の適正化により人口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人当たりの職員数が少ないこと、ごみ処理業務やし尿処理業務及び消防業務を一部事務組合で行っていること、指定管理者制度を導入していることなどがあげられる。</a:t>
          </a:r>
          <a:endParaRPr lang="ja-JP" altLang="ja-JP" sz="1400">
            <a:effectLst/>
          </a:endParaRPr>
        </a:p>
        <a:p>
          <a:r>
            <a:rPr kumimoji="1" lang="ja-JP" altLang="ja-JP" sz="1100">
              <a:solidFill>
                <a:schemeClr val="dk1"/>
              </a:solidFill>
              <a:effectLst/>
              <a:latin typeface="+mn-lt"/>
              <a:ea typeface="+mn-ea"/>
              <a:cs typeface="+mn-cs"/>
            </a:rPr>
            <a:t>　物件費は住民一人当たり</a:t>
          </a:r>
          <a:r>
            <a:rPr kumimoji="1" lang="en-US" altLang="ja-JP" sz="1100">
              <a:solidFill>
                <a:schemeClr val="dk1"/>
              </a:solidFill>
              <a:effectLst/>
              <a:latin typeface="+mn-lt"/>
              <a:ea typeface="+mn-ea"/>
              <a:cs typeface="+mn-cs"/>
            </a:rPr>
            <a:t>89,704</a:t>
          </a:r>
          <a:r>
            <a:rPr kumimoji="1" lang="ja-JP" altLang="ja-JP" sz="1100">
              <a:solidFill>
                <a:schemeClr val="dk1"/>
              </a:solidFill>
              <a:effectLst/>
              <a:latin typeface="+mn-lt"/>
              <a:ea typeface="+mn-ea"/>
              <a:cs typeface="+mn-cs"/>
            </a:rPr>
            <a:t>円となっており、類似団体平均を下回っている。要因としては、ごみ処理業務やし尿処理業務及び消防業務を一部事務組合で行っていることがあげられる。</a:t>
          </a:r>
          <a:endParaRPr lang="ja-JP" altLang="ja-JP" sz="1400">
            <a:effectLst/>
          </a:endParaRPr>
        </a:p>
        <a:p>
          <a:r>
            <a:rPr kumimoji="1" lang="ja-JP" altLang="ja-JP" sz="1100">
              <a:solidFill>
                <a:schemeClr val="dk1"/>
              </a:solidFill>
              <a:effectLst/>
              <a:latin typeface="+mn-lt"/>
              <a:ea typeface="+mn-ea"/>
              <a:cs typeface="+mn-cs"/>
            </a:rPr>
            <a:t>　扶助費は住民一人当たり</a:t>
          </a:r>
          <a:r>
            <a:rPr kumimoji="1" lang="en-US" altLang="ja-JP" sz="1100">
              <a:solidFill>
                <a:schemeClr val="dk1"/>
              </a:solidFill>
              <a:effectLst/>
              <a:latin typeface="+mn-lt"/>
              <a:ea typeface="+mn-ea"/>
              <a:cs typeface="+mn-cs"/>
            </a:rPr>
            <a:t>96,962</a:t>
          </a:r>
          <a:r>
            <a:rPr kumimoji="1" lang="ja-JP" altLang="ja-JP" sz="1100">
              <a:solidFill>
                <a:schemeClr val="dk1"/>
              </a:solidFill>
              <a:effectLst/>
              <a:latin typeface="+mn-lt"/>
              <a:ea typeface="+mn-ea"/>
              <a:cs typeface="+mn-cs"/>
            </a:rPr>
            <a:t>円となっており、類似団体平均を上回っている。要因としては、介護給付費負担金など社会保障に係る経費の増加や町独自に子ども医療費の助成措置を行っていることなどがあげられる。</a:t>
          </a:r>
          <a:endParaRPr lang="ja-JP" altLang="ja-JP" sz="1400">
            <a:effectLst/>
          </a:endParaRPr>
        </a:p>
        <a:p>
          <a:r>
            <a:rPr kumimoji="1" lang="ja-JP" altLang="ja-JP" sz="1100">
              <a:solidFill>
                <a:schemeClr val="dk1"/>
              </a:solidFill>
              <a:effectLst/>
              <a:latin typeface="+mn-lt"/>
              <a:ea typeface="+mn-ea"/>
              <a:cs typeface="+mn-cs"/>
            </a:rPr>
            <a:t>　普通建設事業費は住民一人当たり</a:t>
          </a:r>
          <a:r>
            <a:rPr kumimoji="1" lang="en-US" altLang="ja-JP" sz="1100">
              <a:solidFill>
                <a:schemeClr val="dk1"/>
              </a:solidFill>
              <a:effectLst/>
              <a:latin typeface="+mn-lt"/>
              <a:ea typeface="+mn-ea"/>
              <a:cs typeface="+mn-cs"/>
            </a:rPr>
            <a:t>72,591</a:t>
          </a:r>
          <a:r>
            <a:rPr kumimoji="1" lang="ja-JP" altLang="ja-JP" sz="1100">
              <a:solidFill>
                <a:schemeClr val="dk1"/>
              </a:solidFill>
              <a:effectLst/>
              <a:latin typeface="+mn-lt"/>
              <a:ea typeface="+mn-ea"/>
              <a:cs typeface="+mn-cs"/>
            </a:rPr>
            <a:t>円となっており、前年度より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している。要因としては、</a:t>
          </a:r>
          <a:r>
            <a:rPr kumimoji="1" lang="ja-JP" altLang="en-US" sz="1100">
              <a:solidFill>
                <a:schemeClr val="dk1"/>
              </a:solidFill>
              <a:effectLst/>
              <a:latin typeface="+mn-lt"/>
              <a:ea typeface="+mn-ea"/>
              <a:cs typeface="+mn-cs"/>
            </a:rPr>
            <a:t>遠賀川駅駅舎建設事業及びベデストリアンデッキ建設事業に伴う工事委託料、保育園施設整備等補助金、老良・上別府線改良事業費の減</a:t>
          </a:r>
          <a:r>
            <a:rPr kumimoji="1" lang="ja-JP" altLang="ja-JP" sz="1100">
              <a:solidFill>
                <a:schemeClr val="dk1"/>
              </a:solidFill>
              <a:effectLst/>
              <a:latin typeface="+mn-lt"/>
              <a:ea typeface="+mn-ea"/>
              <a:cs typeface="+mn-cs"/>
            </a:rPr>
            <a:t>があげられる。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19,109
18,878
22.15
10,172,161
9,599,791
556,494
4,597,372
6,358,430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56424</xdr:rowOff>
    </xdr:from>
    <xdr:to>
      <xdr:col>24</xdr:col>
      <xdr:colOff>63500</xdr:colOff>
      <xdr:row>36</xdr:row>
      <xdr:rowOff>68507</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6228624"/>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79446</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5737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12337</xdr:rowOff>
    </xdr:from>
    <xdr:to>
      <xdr:col>19</xdr:col>
      <xdr:colOff>177800</xdr:colOff>
      <xdr:row>36</xdr:row>
      <xdr:rowOff>56424</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618453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25453</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568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120432</xdr:rowOff>
    </xdr:from>
    <xdr:to>
      <xdr:col>15</xdr:col>
      <xdr:colOff>50800</xdr:colOff>
      <xdr:row>36</xdr:row>
      <xdr:rowOff>12337</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6121182"/>
          <a:ext cx="8890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152490</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563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100511</xdr:rowOff>
    </xdr:from>
    <xdr:to>
      <xdr:col>10</xdr:col>
      <xdr:colOff>114300</xdr:colOff>
      <xdr:row>35</xdr:row>
      <xdr:rowOff>120432</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6101261"/>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104157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141386</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17707</xdr:rowOff>
    </xdr:from>
    <xdr:to>
      <xdr:col>24</xdr:col>
      <xdr:colOff>114300</xdr:colOff>
      <xdr:row>36</xdr:row>
      <xdr:rowOff>119307</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61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167584</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61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5624</xdr:rowOff>
    </xdr:from>
    <xdr:to>
      <xdr:col>20</xdr:col>
      <xdr:colOff>38100</xdr:colOff>
      <xdr:row>36</xdr:row>
      <xdr:rowOff>107224</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617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98351</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132987</xdr:rowOff>
    </xdr:from>
    <xdr:to>
      <xdr:col>15</xdr:col>
      <xdr:colOff>101600</xdr:colOff>
      <xdr:row>36</xdr:row>
      <xdr:rowOff>63137</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61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54264</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622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69632</xdr:rowOff>
    </xdr:from>
    <xdr:to>
      <xdr:col>10</xdr:col>
      <xdr:colOff>165100</xdr:colOff>
      <xdr:row>35</xdr:row>
      <xdr:rowOff>171232</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0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162359</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616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49711</xdr:rowOff>
    </xdr:from>
    <xdr:to>
      <xdr:col>6</xdr:col>
      <xdr:colOff>38100</xdr:colOff>
      <xdr:row>35</xdr:row>
      <xdr:rowOff>151311</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0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142438</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61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37347</xdr:rowOff>
    </xdr:from>
    <xdr:to>
      <xdr:col>24</xdr:col>
      <xdr:colOff>63500</xdr:colOff>
      <xdr:row>57</xdr:row>
      <xdr:rowOff>14125</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9638547"/>
          <a:ext cx="838200" cy="14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80011</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33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65753</xdr:rowOff>
    </xdr:from>
    <xdr:to>
      <xdr:col>19</xdr:col>
      <xdr:colOff>177800</xdr:colOff>
      <xdr:row>57</xdr:row>
      <xdr:rowOff>14125</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9324053"/>
          <a:ext cx="889000" cy="46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163730</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2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65753</xdr:rowOff>
    </xdr:from>
    <xdr:to>
      <xdr:col>15</xdr:col>
      <xdr:colOff>50800</xdr:colOff>
      <xdr:row>57</xdr:row>
      <xdr:rowOff>129888</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324053"/>
          <a:ext cx="889000" cy="57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71279</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92773</xdr:rowOff>
    </xdr:from>
    <xdr:to>
      <xdr:col>10</xdr:col>
      <xdr:colOff>114300</xdr:colOff>
      <xdr:row>57</xdr:row>
      <xdr:rowOff>129888</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1130300" y="9865423"/>
          <a:ext cx="889000" cy="3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110979</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50925</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30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157997</xdr:rowOff>
    </xdr:from>
    <xdr:to>
      <xdr:col>24</xdr:col>
      <xdr:colOff>114300</xdr:colOff>
      <xdr:row>56</xdr:row>
      <xdr:rowOff>88147</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58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136424</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56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134775</xdr:rowOff>
    </xdr:from>
    <xdr:to>
      <xdr:col>20</xdr:col>
      <xdr:colOff>38100</xdr:colOff>
      <xdr:row>57</xdr:row>
      <xdr:rowOff>64925</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73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56052</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98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14953</xdr:rowOff>
    </xdr:from>
    <xdr:to>
      <xdr:col>15</xdr:col>
      <xdr:colOff>101600</xdr:colOff>
      <xdr:row>54</xdr:row>
      <xdr:rowOff>116553</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27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107680</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5" y="936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79088</xdr:rowOff>
    </xdr:from>
    <xdr:to>
      <xdr:col>10</xdr:col>
      <xdr:colOff>165100</xdr:colOff>
      <xdr:row>58</xdr:row>
      <xdr:rowOff>9238</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85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365</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994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41973</xdr:rowOff>
    </xdr:from>
    <xdr:to>
      <xdr:col>6</xdr:col>
      <xdr:colOff>38100</xdr:colOff>
      <xdr:row>57</xdr:row>
      <xdr:rowOff>143573</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81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134700</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99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51700</xdr:rowOff>
    </xdr:from>
    <xdr:to>
      <xdr:col>24</xdr:col>
      <xdr:colOff>63500</xdr:colOff>
      <xdr:row>75</xdr:row>
      <xdr:rowOff>136946</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3797300" y="12910450"/>
          <a:ext cx="838200" cy="8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167988</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302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51700</xdr:rowOff>
    </xdr:from>
    <xdr:to>
      <xdr:col>19</xdr:col>
      <xdr:colOff>177800</xdr:colOff>
      <xdr:row>77</xdr:row>
      <xdr:rowOff>27566</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2910450"/>
          <a:ext cx="889000" cy="31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30686</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306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27566</xdr:rowOff>
    </xdr:from>
    <xdr:to>
      <xdr:col>15</xdr:col>
      <xdr:colOff>50800</xdr:colOff>
      <xdr:row>78</xdr:row>
      <xdr:rowOff>8930</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3229216"/>
          <a:ext cx="889000" cy="15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117250</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8930</xdr:rowOff>
    </xdr:from>
    <xdr:to>
      <xdr:col>10</xdr:col>
      <xdr:colOff>114300</xdr:colOff>
      <xdr:row>78</xdr:row>
      <xdr:rowOff>82049</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382030"/>
          <a:ext cx="889000" cy="7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71079</xdr:rowOff>
    </xdr:from>
    <xdr:to>
      <xdr:col>10</xdr:col>
      <xdr:colOff>165100</xdr:colOff>
      <xdr:row>78</xdr:row>
      <xdr:rowOff>1229</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17756</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304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78108</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1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86146</xdr:rowOff>
    </xdr:from>
    <xdr:to>
      <xdr:col>24</xdr:col>
      <xdr:colOff>114300</xdr:colOff>
      <xdr:row>76</xdr:row>
      <xdr:rowOff>16297</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29448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109023</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279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900</xdr:rowOff>
    </xdr:from>
    <xdr:to>
      <xdr:col>20</xdr:col>
      <xdr:colOff>38100</xdr:colOff>
      <xdr:row>75</xdr:row>
      <xdr:rowOff>102500</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285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119027</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263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148216</xdr:rowOff>
    </xdr:from>
    <xdr:to>
      <xdr:col>15</xdr:col>
      <xdr:colOff>101600</xdr:colOff>
      <xdr:row>77</xdr:row>
      <xdr:rowOff>78366</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31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94894</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295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129580</xdr:rowOff>
    </xdr:from>
    <xdr:to>
      <xdr:col>10</xdr:col>
      <xdr:colOff>165100</xdr:colOff>
      <xdr:row>78</xdr:row>
      <xdr:rowOff>59730</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3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50857</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342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31249</xdr:rowOff>
    </xdr:from>
    <xdr:to>
      <xdr:col>6</xdr:col>
      <xdr:colOff>38100</xdr:colOff>
      <xdr:row>78</xdr:row>
      <xdr:rowOff>132849</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40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123976</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349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98644</xdr:rowOff>
    </xdr:from>
    <xdr:to>
      <xdr:col>24</xdr:col>
      <xdr:colOff>63500</xdr:colOff>
      <xdr:row>97</xdr:row>
      <xdr:rowOff>125436</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3797300" y="16729294"/>
          <a:ext cx="8382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81900</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369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98644</xdr:rowOff>
    </xdr:from>
    <xdr:to>
      <xdr:col>19</xdr:col>
      <xdr:colOff>177800</xdr:colOff>
      <xdr:row>97</xdr:row>
      <xdr:rowOff>150893</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908300" y="16729294"/>
          <a:ext cx="889000" cy="5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2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145675</xdr:rowOff>
    </xdr:from>
    <xdr:to>
      <xdr:col>15</xdr:col>
      <xdr:colOff>50800</xdr:colOff>
      <xdr:row>97</xdr:row>
      <xdr:rowOff>150893</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019300" y="16776325"/>
          <a:ext cx="889000" cy="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62171</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145675</xdr:rowOff>
    </xdr:from>
    <xdr:to>
      <xdr:col>10</xdr:col>
      <xdr:colOff>114300</xdr:colOff>
      <xdr:row>97</xdr:row>
      <xdr:rowOff>152905</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776325"/>
          <a:ext cx="889000" cy="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87065</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84376</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74636</xdr:rowOff>
    </xdr:from>
    <xdr:to>
      <xdr:col>24</xdr:col>
      <xdr:colOff>114300</xdr:colOff>
      <xdr:row>98</xdr:row>
      <xdr:rowOff>4786</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70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161013</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62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47844</xdr:rowOff>
    </xdr:from>
    <xdr:to>
      <xdr:col>20</xdr:col>
      <xdr:colOff>38100</xdr:colOff>
      <xdr:row>97</xdr:row>
      <xdr:rowOff>149444</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67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140571</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77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100093</xdr:rowOff>
    </xdr:from>
    <xdr:to>
      <xdr:col>15</xdr:col>
      <xdr:colOff>101600</xdr:colOff>
      <xdr:row>98</xdr:row>
      <xdr:rowOff>30243</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7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21370</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82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94875</xdr:rowOff>
    </xdr:from>
    <xdr:to>
      <xdr:col>10</xdr:col>
      <xdr:colOff>165100</xdr:colOff>
      <xdr:row>98</xdr:row>
      <xdr:rowOff>25025</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72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16152</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81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102105</xdr:rowOff>
    </xdr:from>
    <xdr:to>
      <xdr:col>6</xdr:col>
      <xdr:colOff>38100</xdr:colOff>
      <xdr:row>98</xdr:row>
      <xdr:rowOff>32255</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73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23382</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82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65295</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61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95242</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2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100728</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83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xmlns=""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a:extLst>
            <a:ext uri="{FF2B5EF4-FFF2-40B4-BE49-F238E27FC236}">
              <a16:creationId xmlns:a16="http://schemas.microsoft.com/office/drawing/2014/main" xmlns="" id="{00000000-0008-0000-0700-000059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a:extLst>
            <a:ext uri="{FF2B5EF4-FFF2-40B4-BE49-F238E27FC236}">
              <a16:creationId xmlns:a16="http://schemas.microsoft.com/office/drawing/2014/main" xmlns="" id="{00000000-0008-0000-0700-00005B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107843</xdr:rowOff>
    </xdr:from>
    <xdr:to>
      <xdr:col>55</xdr:col>
      <xdr:colOff>0</xdr:colOff>
      <xdr:row>58</xdr:row>
      <xdr:rowOff>114113</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9639300" y="10051943"/>
          <a:ext cx="8382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26395</xdr:rowOff>
    </xdr:from>
    <xdr:ext cx="534377" cy="259045"/>
    <xdr:sp macro="" textlink="">
      <xdr:nvSpPr>
        <xdr:cNvPr id="350" name="農林水産業費平均値テキスト">
          <a:extLst>
            <a:ext uri="{FF2B5EF4-FFF2-40B4-BE49-F238E27FC236}">
              <a16:creationId xmlns:a16="http://schemas.microsoft.com/office/drawing/2014/main" xmlns="" id="{00000000-0008-0000-0700-00005E010000}"/>
            </a:ext>
          </a:extLst>
        </xdr:cNvPr>
        <xdr:cNvSpPr txBox="1"/>
      </xdr:nvSpPr>
      <xdr:spPr>
        <a:xfrm>
          <a:off x="10528300" y="9627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75986</xdr:rowOff>
    </xdr:from>
    <xdr:to>
      <xdr:col>50</xdr:col>
      <xdr:colOff>114300</xdr:colOff>
      <xdr:row>58</xdr:row>
      <xdr:rowOff>107843</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8750300" y="10020086"/>
          <a:ext cx="889000" cy="3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164001</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372111" y="95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75986</xdr:rowOff>
    </xdr:from>
    <xdr:to>
      <xdr:col>45</xdr:col>
      <xdr:colOff>177800</xdr:colOff>
      <xdr:row>58</xdr:row>
      <xdr:rowOff>122016</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7861300" y="10020086"/>
          <a:ext cx="889000" cy="4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170076</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483111" y="95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38267</xdr:rowOff>
    </xdr:from>
    <xdr:to>
      <xdr:col>41</xdr:col>
      <xdr:colOff>50800</xdr:colOff>
      <xdr:row>58</xdr:row>
      <xdr:rowOff>122016</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a:off x="6972300" y="9982367"/>
          <a:ext cx="889000" cy="8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107390</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594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142350</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05111" y="95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63313</xdr:rowOff>
    </xdr:from>
    <xdr:to>
      <xdr:col>55</xdr:col>
      <xdr:colOff>50800</xdr:colOff>
      <xdr:row>58</xdr:row>
      <xdr:rowOff>164913</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10426700" y="1000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41740</xdr:rowOff>
    </xdr:from>
    <xdr:ext cx="469744" cy="259045"/>
    <xdr:sp macro="" textlink="">
      <xdr:nvSpPr>
        <xdr:cNvPr id="369" name="農林水産業費該当値テキスト">
          <a:extLst>
            <a:ext uri="{FF2B5EF4-FFF2-40B4-BE49-F238E27FC236}">
              <a16:creationId xmlns:a16="http://schemas.microsoft.com/office/drawing/2014/main" xmlns="" id="{00000000-0008-0000-0700-000071010000}"/>
            </a:ext>
          </a:extLst>
        </xdr:cNvPr>
        <xdr:cNvSpPr txBox="1"/>
      </xdr:nvSpPr>
      <xdr:spPr>
        <a:xfrm>
          <a:off x="10528300" y="998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57043</xdr:rowOff>
    </xdr:from>
    <xdr:to>
      <xdr:col>50</xdr:col>
      <xdr:colOff>165100</xdr:colOff>
      <xdr:row>58</xdr:row>
      <xdr:rowOff>158643</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9588500" y="1000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149770</xdr:rowOff>
    </xdr:from>
    <xdr:ext cx="469744"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404428" y="1009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25186</xdr:rowOff>
    </xdr:from>
    <xdr:to>
      <xdr:col>46</xdr:col>
      <xdr:colOff>38100</xdr:colOff>
      <xdr:row>58</xdr:row>
      <xdr:rowOff>126786</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8699500" y="996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117913</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483111" y="100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71216</xdr:rowOff>
    </xdr:from>
    <xdr:to>
      <xdr:col>41</xdr:col>
      <xdr:colOff>101600</xdr:colOff>
      <xdr:row>59</xdr:row>
      <xdr:rowOff>1366</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7810500" y="100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163943</xdr:rowOff>
    </xdr:from>
    <xdr:ext cx="469744"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7626428" y="1010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158917</xdr:rowOff>
    </xdr:from>
    <xdr:to>
      <xdr:col>36</xdr:col>
      <xdr:colOff>165100</xdr:colOff>
      <xdr:row>58</xdr:row>
      <xdr:rowOff>89067</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6921500" y="993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80194</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05111" y="1002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xmlns=""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a:extLst>
            <a:ext uri="{FF2B5EF4-FFF2-40B4-BE49-F238E27FC236}">
              <a16:creationId xmlns:a16="http://schemas.microsoft.com/office/drawing/2014/main" xmlns="" id="{00000000-0008-0000-0700-000094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a:extLst>
            <a:ext uri="{FF2B5EF4-FFF2-40B4-BE49-F238E27FC236}">
              <a16:creationId xmlns:a16="http://schemas.microsoft.com/office/drawing/2014/main" xmlns="" id="{00000000-0008-0000-0700-000096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149921</xdr:rowOff>
    </xdr:from>
    <xdr:to>
      <xdr:col>55</xdr:col>
      <xdr:colOff>0</xdr:colOff>
      <xdr:row>79</xdr:row>
      <xdr:rowOff>8091</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9639300" y="13523021"/>
          <a:ext cx="838200" cy="2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64816</xdr:rowOff>
    </xdr:from>
    <xdr:ext cx="534377" cy="259045"/>
    <xdr:sp macro="" textlink="">
      <xdr:nvSpPr>
        <xdr:cNvPr id="409" name="商工費平均値テキスト">
          <a:extLst>
            <a:ext uri="{FF2B5EF4-FFF2-40B4-BE49-F238E27FC236}">
              <a16:creationId xmlns:a16="http://schemas.microsoft.com/office/drawing/2014/main" xmlns="" id="{00000000-0008-0000-0700-000099010000}"/>
            </a:ext>
          </a:extLst>
        </xdr:cNvPr>
        <xdr:cNvSpPr txBox="1"/>
      </xdr:nvSpPr>
      <xdr:spPr>
        <a:xfrm>
          <a:off x="10528300" y="130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167965</xdr:rowOff>
    </xdr:from>
    <xdr:to>
      <xdr:col>50</xdr:col>
      <xdr:colOff>114300</xdr:colOff>
      <xdr:row>79</xdr:row>
      <xdr:rowOff>8091</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8750300" y="13541065"/>
          <a:ext cx="8890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20342</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372111" y="130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167965</xdr:rowOff>
    </xdr:from>
    <xdr:to>
      <xdr:col>45</xdr:col>
      <xdr:colOff>177800</xdr:colOff>
      <xdr:row>79</xdr:row>
      <xdr:rowOff>53028</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flipV="1">
          <a:off x="7861300" y="13541065"/>
          <a:ext cx="889000" cy="5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135117</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483111" y="129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37565</xdr:rowOff>
    </xdr:from>
    <xdr:to>
      <xdr:col>41</xdr:col>
      <xdr:colOff>50800</xdr:colOff>
      <xdr:row>79</xdr:row>
      <xdr:rowOff>53028</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a:off x="6972300" y="13582115"/>
          <a:ext cx="889000" cy="1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98328</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594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141371</xdr:rowOff>
    </xdr:from>
    <xdr:ext cx="534377"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6705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99121</xdr:rowOff>
    </xdr:from>
    <xdr:to>
      <xdr:col>55</xdr:col>
      <xdr:colOff>50800</xdr:colOff>
      <xdr:row>79</xdr:row>
      <xdr:rowOff>29271</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10426700" y="1347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14048</xdr:rowOff>
    </xdr:from>
    <xdr:ext cx="469744" cy="259045"/>
    <xdr:sp macro="" textlink="">
      <xdr:nvSpPr>
        <xdr:cNvPr id="428" name="商工費該当値テキスト">
          <a:extLst>
            <a:ext uri="{FF2B5EF4-FFF2-40B4-BE49-F238E27FC236}">
              <a16:creationId xmlns:a16="http://schemas.microsoft.com/office/drawing/2014/main" xmlns="" id="{00000000-0008-0000-0700-0000AC010000}"/>
            </a:ext>
          </a:extLst>
        </xdr:cNvPr>
        <xdr:cNvSpPr txBox="1"/>
      </xdr:nvSpPr>
      <xdr:spPr>
        <a:xfrm>
          <a:off x="10528300" y="1338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128741</xdr:rowOff>
    </xdr:from>
    <xdr:to>
      <xdr:col>50</xdr:col>
      <xdr:colOff>165100</xdr:colOff>
      <xdr:row>79</xdr:row>
      <xdr:rowOff>58891</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9588500" y="1350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50018</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9404428" y="1359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117165</xdr:rowOff>
    </xdr:from>
    <xdr:to>
      <xdr:col>46</xdr:col>
      <xdr:colOff>38100</xdr:colOff>
      <xdr:row>79</xdr:row>
      <xdr:rowOff>47315</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8699500" y="134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38442</xdr:rowOff>
    </xdr:from>
    <xdr:ext cx="469744"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8515428" y="135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2228</xdr:rowOff>
    </xdr:from>
    <xdr:to>
      <xdr:col>41</xdr:col>
      <xdr:colOff>101600</xdr:colOff>
      <xdr:row>79</xdr:row>
      <xdr:rowOff>103828</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7810500" y="1354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94955</xdr:rowOff>
    </xdr:from>
    <xdr:ext cx="469744"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7626428" y="1363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158215</xdr:rowOff>
    </xdr:from>
    <xdr:to>
      <xdr:col>36</xdr:col>
      <xdr:colOff>165100</xdr:colOff>
      <xdr:row>79</xdr:row>
      <xdr:rowOff>88365</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6921500" y="135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79492</xdr:rowOff>
    </xdr:from>
    <xdr:ext cx="469744"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737428" y="1362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xmlns=""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a:extLst>
            <a:ext uri="{FF2B5EF4-FFF2-40B4-BE49-F238E27FC236}">
              <a16:creationId xmlns:a16="http://schemas.microsoft.com/office/drawing/2014/main" xmlns="" id="{00000000-0008-0000-0700-0000CF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a:extLst>
            <a:ext uri="{FF2B5EF4-FFF2-40B4-BE49-F238E27FC236}">
              <a16:creationId xmlns:a16="http://schemas.microsoft.com/office/drawing/2014/main" xmlns="" id="{00000000-0008-0000-0700-0000D1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58471</xdr:rowOff>
    </xdr:from>
    <xdr:to>
      <xdr:col>55</xdr:col>
      <xdr:colOff>0</xdr:colOff>
      <xdr:row>93</xdr:row>
      <xdr:rowOff>166729</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9639300" y="16003321"/>
          <a:ext cx="838200" cy="10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73041</xdr:rowOff>
    </xdr:from>
    <xdr:ext cx="534377" cy="259045"/>
    <xdr:sp macro="" textlink="">
      <xdr:nvSpPr>
        <xdr:cNvPr id="468" name="土木費平均値テキスト">
          <a:extLst>
            <a:ext uri="{FF2B5EF4-FFF2-40B4-BE49-F238E27FC236}">
              <a16:creationId xmlns:a16="http://schemas.microsoft.com/office/drawing/2014/main" xmlns="" id="{00000000-0008-0000-0700-0000D4010000}"/>
            </a:ext>
          </a:extLst>
        </xdr:cNvPr>
        <xdr:cNvSpPr txBox="1"/>
      </xdr:nvSpPr>
      <xdr:spPr>
        <a:xfrm>
          <a:off x="10528300" y="16360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58471</xdr:rowOff>
    </xdr:from>
    <xdr:to>
      <xdr:col>50</xdr:col>
      <xdr:colOff>114300</xdr:colOff>
      <xdr:row>95</xdr:row>
      <xdr:rowOff>45495</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8750300" y="16003321"/>
          <a:ext cx="889000" cy="32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2492</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9372111" y="1646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45495</xdr:rowOff>
    </xdr:from>
    <xdr:to>
      <xdr:col>45</xdr:col>
      <xdr:colOff>177800</xdr:colOff>
      <xdr:row>96</xdr:row>
      <xdr:rowOff>49980</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7861300" y="16333245"/>
          <a:ext cx="889000" cy="17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158441</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44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49980</xdr:rowOff>
    </xdr:from>
    <xdr:to>
      <xdr:col>41</xdr:col>
      <xdr:colOff>50800</xdr:colOff>
      <xdr:row>96</xdr:row>
      <xdr:rowOff>110897</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flipV="1">
          <a:off x="6972300" y="16509180"/>
          <a:ext cx="889000" cy="6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30353</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594111" y="16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79" name="フローチャート: 判断 478">
          <a:extLst>
            <a:ext uri="{FF2B5EF4-FFF2-40B4-BE49-F238E27FC236}">
              <a16:creationId xmlns:a16="http://schemas.microsoft.com/office/drawing/2014/main" xmlns="" id="{00000000-0008-0000-0700-0000DF010000}"/>
            </a:ext>
          </a:extLst>
        </xdr:cNvPr>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72359</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705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115929</xdr:rowOff>
    </xdr:from>
    <xdr:to>
      <xdr:col>55</xdr:col>
      <xdr:colOff>50800</xdr:colOff>
      <xdr:row>94</xdr:row>
      <xdr:rowOff>46079</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10426700" y="1606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138806</xdr:rowOff>
    </xdr:from>
    <xdr:ext cx="534377" cy="259045"/>
    <xdr:sp macro="" textlink="">
      <xdr:nvSpPr>
        <xdr:cNvPr id="487" name="土木費該当値テキスト">
          <a:extLst>
            <a:ext uri="{FF2B5EF4-FFF2-40B4-BE49-F238E27FC236}">
              <a16:creationId xmlns:a16="http://schemas.microsoft.com/office/drawing/2014/main" xmlns="" id="{00000000-0008-0000-0700-0000E7010000}"/>
            </a:ext>
          </a:extLst>
        </xdr:cNvPr>
        <xdr:cNvSpPr txBox="1"/>
      </xdr:nvSpPr>
      <xdr:spPr>
        <a:xfrm>
          <a:off x="10528300" y="1591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7671</xdr:rowOff>
    </xdr:from>
    <xdr:to>
      <xdr:col>50</xdr:col>
      <xdr:colOff>165100</xdr:colOff>
      <xdr:row>93</xdr:row>
      <xdr:rowOff>109271</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9588500" y="1595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125798</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9372111" y="1572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166145</xdr:rowOff>
    </xdr:from>
    <xdr:to>
      <xdr:col>46</xdr:col>
      <xdr:colOff>38100</xdr:colOff>
      <xdr:row>95</xdr:row>
      <xdr:rowOff>96295</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8699500" y="162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112822</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8483111" y="1605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170630</xdr:rowOff>
    </xdr:from>
    <xdr:to>
      <xdr:col>41</xdr:col>
      <xdr:colOff>101600</xdr:colOff>
      <xdr:row>96</xdr:row>
      <xdr:rowOff>100780</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7810500" y="1645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91907</xdr:rowOff>
    </xdr:from>
    <xdr:ext cx="534377"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7594111" y="1655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60097</xdr:rowOff>
    </xdr:from>
    <xdr:to>
      <xdr:col>36</xdr:col>
      <xdr:colOff>165100</xdr:colOff>
      <xdr:row>96</xdr:row>
      <xdr:rowOff>161697</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6921500" y="165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152824</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6705111" y="1661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xmlns=""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1" name="消防費最小値テキスト">
          <a:extLst>
            <a:ext uri="{FF2B5EF4-FFF2-40B4-BE49-F238E27FC236}">
              <a16:creationId xmlns:a16="http://schemas.microsoft.com/office/drawing/2014/main" xmlns="" id="{00000000-0008-0000-0700-000009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3" name="消防費最大値テキスト">
          <a:extLst>
            <a:ext uri="{FF2B5EF4-FFF2-40B4-BE49-F238E27FC236}">
              <a16:creationId xmlns:a16="http://schemas.microsoft.com/office/drawing/2014/main" xmlns="" id="{00000000-0008-0000-0700-00000B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69786</xdr:rowOff>
    </xdr:from>
    <xdr:to>
      <xdr:col>85</xdr:col>
      <xdr:colOff>127000</xdr:colOff>
      <xdr:row>38</xdr:row>
      <xdr:rowOff>75692</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5481300" y="6584886"/>
          <a:ext cx="8382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45293</xdr:rowOff>
    </xdr:from>
    <xdr:ext cx="534377" cy="259045"/>
    <xdr:sp macro="" textlink="">
      <xdr:nvSpPr>
        <xdr:cNvPr id="526" name="消防費平均値テキスト">
          <a:extLst>
            <a:ext uri="{FF2B5EF4-FFF2-40B4-BE49-F238E27FC236}">
              <a16:creationId xmlns:a16="http://schemas.microsoft.com/office/drawing/2014/main" xmlns="" id="{00000000-0008-0000-0700-00000E020000}"/>
            </a:ext>
          </a:extLst>
        </xdr:cNvPr>
        <xdr:cNvSpPr txBox="1"/>
      </xdr:nvSpPr>
      <xdr:spPr>
        <a:xfrm>
          <a:off x="16370300" y="604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27534</xdr:rowOff>
    </xdr:from>
    <xdr:to>
      <xdr:col>81</xdr:col>
      <xdr:colOff>50800</xdr:colOff>
      <xdr:row>38</xdr:row>
      <xdr:rowOff>75692</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4592300" y="6542634"/>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64457</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5214111" y="5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15570</xdr:rowOff>
    </xdr:from>
    <xdr:to>
      <xdr:col>76</xdr:col>
      <xdr:colOff>114300</xdr:colOff>
      <xdr:row>38</xdr:row>
      <xdr:rowOff>27534</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a:off x="13703300" y="6530670"/>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141152</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325111" y="57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15570</xdr:rowOff>
    </xdr:from>
    <xdr:to>
      <xdr:col>71</xdr:col>
      <xdr:colOff>177800</xdr:colOff>
      <xdr:row>38</xdr:row>
      <xdr:rowOff>48108</xdr:rowOff>
    </xdr:to>
    <xdr:cxnSp macro="">
      <xdr:nvCxnSpPr>
        <xdr:cNvPr id="534" name="直線コネクタ 533">
          <a:extLst>
            <a:ext uri="{FF2B5EF4-FFF2-40B4-BE49-F238E27FC236}">
              <a16:creationId xmlns:a16="http://schemas.microsoft.com/office/drawing/2014/main" xmlns="" id="{00000000-0008-0000-0700-000016020000}"/>
            </a:ext>
          </a:extLst>
        </xdr:cNvPr>
        <xdr:cNvCxnSpPr/>
      </xdr:nvCxnSpPr>
      <xdr:spPr>
        <a:xfrm flipV="1">
          <a:off x="12814300" y="6530670"/>
          <a:ext cx="8890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5" name="フローチャート: 判断 534">
          <a:extLst>
            <a:ext uri="{FF2B5EF4-FFF2-40B4-BE49-F238E27FC236}">
              <a16:creationId xmlns:a16="http://schemas.microsoft.com/office/drawing/2014/main" xmlns="" id="{00000000-0008-0000-0700-000017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54856</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436111" y="58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66857</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547111" y="58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18986</xdr:rowOff>
    </xdr:from>
    <xdr:to>
      <xdr:col>85</xdr:col>
      <xdr:colOff>177800</xdr:colOff>
      <xdr:row>38</xdr:row>
      <xdr:rowOff>120586</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6268700" y="65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105363</xdr:rowOff>
    </xdr:from>
    <xdr:ext cx="534377" cy="259045"/>
    <xdr:sp macro="" textlink="">
      <xdr:nvSpPr>
        <xdr:cNvPr id="545" name="消防費該当値テキスト">
          <a:extLst>
            <a:ext uri="{FF2B5EF4-FFF2-40B4-BE49-F238E27FC236}">
              <a16:creationId xmlns:a16="http://schemas.microsoft.com/office/drawing/2014/main" xmlns="" id="{00000000-0008-0000-0700-000021020000}"/>
            </a:ext>
          </a:extLst>
        </xdr:cNvPr>
        <xdr:cNvSpPr txBox="1"/>
      </xdr:nvSpPr>
      <xdr:spPr>
        <a:xfrm>
          <a:off x="16370300" y="644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24892</xdr:rowOff>
    </xdr:from>
    <xdr:to>
      <xdr:col>81</xdr:col>
      <xdr:colOff>101600</xdr:colOff>
      <xdr:row>38</xdr:row>
      <xdr:rowOff>126492</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5430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117619</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5214111" y="66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148184</xdr:rowOff>
    </xdr:from>
    <xdr:to>
      <xdr:col>76</xdr:col>
      <xdr:colOff>165100</xdr:colOff>
      <xdr:row>38</xdr:row>
      <xdr:rowOff>78333</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4541500" y="64918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69461</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4325111" y="658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136220</xdr:rowOff>
    </xdr:from>
    <xdr:to>
      <xdr:col>72</xdr:col>
      <xdr:colOff>38100</xdr:colOff>
      <xdr:row>38</xdr:row>
      <xdr:rowOff>66370</xdr:rowOff>
    </xdr:to>
    <xdr:sp macro="" textlink="">
      <xdr:nvSpPr>
        <xdr:cNvPr id="550" name="楕円 549">
          <a:extLst>
            <a:ext uri="{FF2B5EF4-FFF2-40B4-BE49-F238E27FC236}">
              <a16:creationId xmlns:a16="http://schemas.microsoft.com/office/drawing/2014/main" xmlns="" id="{00000000-0008-0000-0700-000026020000}"/>
            </a:ext>
          </a:extLst>
        </xdr:cNvPr>
        <xdr:cNvSpPr/>
      </xdr:nvSpPr>
      <xdr:spPr>
        <a:xfrm>
          <a:off x="13652500" y="64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57497</xdr:rowOff>
    </xdr:from>
    <xdr:ext cx="534377"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3436111" y="657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168758</xdr:rowOff>
    </xdr:from>
    <xdr:to>
      <xdr:col>67</xdr:col>
      <xdr:colOff>101600</xdr:colOff>
      <xdr:row>38</xdr:row>
      <xdr:rowOff>98908</xdr:rowOff>
    </xdr:to>
    <xdr:sp macro="" textlink="">
      <xdr:nvSpPr>
        <xdr:cNvPr id="552" name="楕円 551">
          <a:extLst>
            <a:ext uri="{FF2B5EF4-FFF2-40B4-BE49-F238E27FC236}">
              <a16:creationId xmlns:a16="http://schemas.microsoft.com/office/drawing/2014/main" xmlns="" id="{00000000-0008-0000-0700-000028020000}"/>
            </a:ext>
          </a:extLst>
        </xdr:cNvPr>
        <xdr:cNvSpPr/>
      </xdr:nvSpPr>
      <xdr:spPr>
        <a:xfrm>
          <a:off x="12763500" y="65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90035</xdr:rowOff>
    </xdr:from>
    <xdr:ext cx="534377"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547111"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xmlns=""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9" name="教育費最小値テキスト">
          <a:extLst>
            <a:ext uri="{FF2B5EF4-FFF2-40B4-BE49-F238E27FC236}">
              <a16:creationId xmlns:a16="http://schemas.microsoft.com/office/drawing/2014/main" xmlns="" id="{00000000-0008-0000-0700-000043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1" name="教育費最大値テキスト">
          <a:extLst>
            <a:ext uri="{FF2B5EF4-FFF2-40B4-BE49-F238E27FC236}">
              <a16:creationId xmlns:a16="http://schemas.microsoft.com/office/drawing/2014/main" xmlns="" id="{00000000-0008-0000-0700-000045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156591</xdr:rowOff>
    </xdr:from>
    <xdr:to>
      <xdr:col>85</xdr:col>
      <xdr:colOff>127000</xdr:colOff>
      <xdr:row>58</xdr:row>
      <xdr:rowOff>160592</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5481300" y="10100691"/>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102405</xdr:rowOff>
    </xdr:from>
    <xdr:ext cx="534377" cy="259045"/>
    <xdr:sp macro="" textlink="">
      <xdr:nvSpPr>
        <xdr:cNvPr id="584" name="教育費平均値テキスト">
          <a:extLst>
            <a:ext uri="{FF2B5EF4-FFF2-40B4-BE49-F238E27FC236}">
              <a16:creationId xmlns:a16="http://schemas.microsoft.com/office/drawing/2014/main" xmlns="" id="{00000000-0008-0000-0700-000048020000}"/>
            </a:ext>
          </a:extLst>
        </xdr:cNvPr>
        <xdr:cNvSpPr txBox="1"/>
      </xdr:nvSpPr>
      <xdr:spPr>
        <a:xfrm>
          <a:off x="16370300" y="953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46634</xdr:rowOff>
    </xdr:from>
    <xdr:to>
      <xdr:col>81</xdr:col>
      <xdr:colOff>50800</xdr:colOff>
      <xdr:row>58</xdr:row>
      <xdr:rowOff>156591</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a:off x="14592300" y="9990734"/>
          <a:ext cx="889000" cy="10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20578</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5214111" y="94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27813</xdr:rowOff>
    </xdr:from>
    <xdr:to>
      <xdr:col>76</xdr:col>
      <xdr:colOff>114300</xdr:colOff>
      <xdr:row>58</xdr:row>
      <xdr:rowOff>46634</xdr:rowOff>
    </xdr:to>
    <xdr:cxnSp macro="">
      <xdr:nvCxnSpPr>
        <xdr:cNvPr id="589" name="直線コネクタ 588">
          <a:extLst>
            <a:ext uri="{FF2B5EF4-FFF2-40B4-BE49-F238E27FC236}">
              <a16:creationId xmlns:a16="http://schemas.microsoft.com/office/drawing/2014/main" xmlns="" id="{00000000-0008-0000-0700-00004D020000}"/>
            </a:ext>
          </a:extLst>
        </xdr:cNvPr>
        <xdr:cNvCxnSpPr/>
      </xdr:nvCxnSpPr>
      <xdr:spPr>
        <a:xfrm>
          <a:off x="13703300" y="9971913"/>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109262</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4325111" y="93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80442</xdr:rowOff>
    </xdr:from>
    <xdr:to>
      <xdr:col>71</xdr:col>
      <xdr:colOff>177800</xdr:colOff>
      <xdr:row>58</xdr:row>
      <xdr:rowOff>27813</xdr:rowOff>
    </xdr:to>
    <xdr:cxnSp macro="">
      <xdr:nvCxnSpPr>
        <xdr:cNvPr id="592" name="直線コネクタ 591">
          <a:extLst>
            <a:ext uri="{FF2B5EF4-FFF2-40B4-BE49-F238E27FC236}">
              <a16:creationId xmlns:a16="http://schemas.microsoft.com/office/drawing/2014/main" xmlns="" id="{00000000-0008-0000-0700-000050020000}"/>
            </a:ext>
          </a:extLst>
        </xdr:cNvPr>
        <xdr:cNvCxnSpPr/>
      </xdr:nvCxnSpPr>
      <xdr:spPr>
        <a:xfrm>
          <a:off x="12814300" y="9853092"/>
          <a:ext cx="889000" cy="1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3" name="フローチャート: 判断 592">
          <a:extLst>
            <a:ext uri="{FF2B5EF4-FFF2-40B4-BE49-F238E27FC236}">
              <a16:creationId xmlns:a16="http://schemas.microsoft.com/office/drawing/2014/main" xmlns="" id="{00000000-0008-0000-0700-000051020000}"/>
            </a:ext>
          </a:extLst>
        </xdr:cNvPr>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38828</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3436111" y="94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5" name="フローチャート: 判断 594">
          <a:extLst>
            <a:ext uri="{FF2B5EF4-FFF2-40B4-BE49-F238E27FC236}">
              <a16:creationId xmlns:a16="http://schemas.microsoft.com/office/drawing/2014/main" xmlns="" id="{00000000-0008-0000-0700-000053020000}"/>
            </a:ext>
          </a:extLst>
        </xdr:cNvPr>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46550</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2547111" y="94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109792</xdr:rowOff>
    </xdr:from>
    <xdr:to>
      <xdr:col>85</xdr:col>
      <xdr:colOff>177800</xdr:colOff>
      <xdr:row>59</xdr:row>
      <xdr:rowOff>39942</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6268700" y="100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24719</xdr:rowOff>
    </xdr:from>
    <xdr:ext cx="534377" cy="259045"/>
    <xdr:sp macro="" textlink="">
      <xdr:nvSpPr>
        <xdr:cNvPr id="603" name="教育費該当値テキスト">
          <a:extLst>
            <a:ext uri="{FF2B5EF4-FFF2-40B4-BE49-F238E27FC236}">
              <a16:creationId xmlns:a16="http://schemas.microsoft.com/office/drawing/2014/main" xmlns="" id="{00000000-0008-0000-0700-00005B020000}"/>
            </a:ext>
          </a:extLst>
        </xdr:cNvPr>
        <xdr:cNvSpPr txBox="1"/>
      </xdr:nvSpPr>
      <xdr:spPr>
        <a:xfrm>
          <a:off x="16370300" y="996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105791</xdr:rowOff>
    </xdr:from>
    <xdr:to>
      <xdr:col>81</xdr:col>
      <xdr:colOff>101600</xdr:colOff>
      <xdr:row>59</xdr:row>
      <xdr:rowOff>35941</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5430500" y="100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27068</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5214111" y="101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167284</xdr:rowOff>
    </xdr:from>
    <xdr:to>
      <xdr:col>76</xdr:col>
      <xdr:colOff>165100</xdr:colOff>
      <xdr:row>58</xdr:row>
      <xdr:rowOff>97434</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4541500" y="993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88561</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4325111" y="1003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148463</xdr:rowOff>
    </xdr:from>
    <xdr:to>
      <xdr:col>72</xdr:col>
      <xdr:colOff>38100</xdr:colOff>
      <xdr:row>58</xdr:row>
      <xdr:rowOff>78613</xdr:rowOff>
    </xdr:to>
    <xdr:sp macro="" textlink="">
      <xdr:nvSpPr>
        <xdr:cNvPr id="608" name="楕円 607">
          <a:extLst>
            <a:ext uri="{FF2B5EF4-FFF2-40B4-BE49-F238E27FC236}">
              <a16:creationId xmlns:a16="http://schemas.microsoft.com/office/drawing/2014/main" xmlns="" id="{00000000-0008-0000-0700-000060020000}"/>
            </a:ext>
          </a:extLst>
        </xdr:cNvPr>
        <xdr:cNvSpPr/>
      </xdr:nvSpPr>
      <xdr:spPr>
        <a:xfrm>
          <a:off x="13652500" y="99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69740</xdr:rowOff>
    </xdr:from>
    <xdr:ext cx="534377"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3436111" y="1001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29642</xdr:rowOff>
    </xdr:from>
    <xdr:to>
      <xdr:col>67</xdr:col>
      <xdr:colOff>101600</xdr:colOff>
      <xdr:row>57</xdr:row>
      <xdr:rowOff>131242</xdr:rowOff>
    </xdr:to>
    <xdr:sp macro="" textlink="">
      <xdr:nvSpPr>
        <xdr:cNvPr id="610" name="楕円 609">
          <a:extLst>
            <a:ext uri="{FF2B5EF4-FFF2-40B4-BE49-F238E27FC236}">
              <a16:creationId xmlns:a16="http://schemas.microsoft.com/office/drawing/2014/main" xmlns="" id="{00000000-0008-0000-0700-000062020000}"/>
            </a:ext>
          </a:extLst>
        </xdr:cNvPr>
        <xdr:cNvSpPr/>
      </xdr:nvSpPr>
      <xdr:spPr>
        <a:xfrm>
          <a:off x="12763500" y="980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122369</xdr:rowOff>
    </xdr:from>
    <xdr:ext cx="534377"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2547111" y="989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xmlns=""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xmlns=""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8" name="災害復旧費最大値テキスト">
          <a:extLst>
            <a:ext uri="{FF2B5EF4-FFF2-40B4-BE49-F238E27FC236}">
              <a16:creationId xmlns:a16="http://schemas.microsoft.com/office/drawing/2014/main" xmlns="" id="{00000000-0008-0000-0700-00007E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41" name="災害復旧費平均値テキスト">
          <a:extLst>
            <a:ext uri="{FF2B5EF4-FFF2-40B4-BE49-F238E27FC236}">
              <a16:creationId xmlns:a16="http://schemas.microsoft.com/office/drawing/2014/main" xmlns="" id="{00000000-0008-0000-0700-000081020000}"/>
            </a:ext>
          </a:extLst>
        </xdr:cNvPr>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xmlns="" id="{00000000-0008-0000-0700-00008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xmlns="" id="{00000000-0008-0000-0700-00008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50" name="フローチャート: 判断 649">
          <a:extLst>
            <a:ext uri="{FF2B5EF4-FFF2-40B4-BE49-F238E27FC236}">
              <a16:creationId xmlns:a16="http://schemas.microsoft.com/office/drawing/2014/main" xmlns="" id="{00000000-0008-0000-0700-00008A020000}"/>
            </a:ext>
          </a:extLst>
        </xdr:cNvPr>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34701</xdr:rowOff>
    </xdr:from>
    <xdr:ext cx="469744"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468428" y="132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2" name="フローチャート: 判断 651">
          <a:extLst>
            <a:ext uri="{FF2B5EF4-FFF2-40B4-BE49-F238E27FC236}">
              <a16:creationId xmlns:a16="http://schemas.microsoft.com/office/drawing/2014/main" xmlns="" id="{00000000-0008-0000-0700-00008C020000}"/>
            </a:ext>
          </a:extLst>
        </xdr:cNvPr>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63492</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579428" y="132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87177</xdr:rowOff>
    </xdr:from>
    <xdr:ext cx="249299" cy="259045"/>
    <xdr:sp macro="" textlink="">
      <xdr:nvSpPr>
        <xdr:cNvPr id="660" name="災害復旧費該当値テキスト">
          <a:extLst>
            <a:ext uri="{FF2B5EF4-FFF2-40B4-BE49-F238E27FC236}">
              <a16:creationId xmlns:a16="http://schemas.microsoft.com/office/drawing/2014/main" xmlns="" id="{00000000-0008-0000-0700-000094020000}"/>
            </a:ext>
          </a:extLst>
        </xdr:cNvPr>
        <xdr:cNvSpPr txBox="1"/>
      </xdr:nvSpPr>
      <xdr:spPr>
        <a:xfrm>
          <a:off x="16370300" y="13460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xmlns=""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a16="http://schemas.microsoft.com/office/drawing/2014/main" xmlns="" id="{00000000-0008-0000-0700-00009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xmlns=""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3" name="公債費最小値テキスト">
          <a:extLst>
            <a:ext uri="{FF2B5EF4-FFF2-40B4-BE49-F238E27FC236}">
              <a16:creationId xmlns:a16="http://schemas.microsoft.com/office/drawing/2014/main" xmlns="" id="{00000000-0008-0000-0700-0000B5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5" name="公債費最大値テキスト">
          <a:extLst>
            <a:ext uri="{FF2B5EF4-FFF2-40B4-BE49-F238E27FC236}">
              <a16:creationId xmlns:a16="http://schemas.microsoft.com/office/drawing/2014/main" xmlns="" id="{00000000-0008-0000-0700-0000B7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135570</xdr:rowOff>
    </xdr:from>
    <xdr:to>
      <xdr:col>85</xdr:col>
      <xdr:colOff>127000</xdr:colOff>
      <xdr:row>97</xdr:row>
      <xdr:rowOff>144249</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5481300" y="16766220"/>
          <a:ext cx="838200" cy="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97764</xdr:rowOff>
    </xdr:from>
    <xdr:ext cx="534377" cy="259045"/>
    <xdr:sp macro="" textlink="">
      <xdr:nvSpPr>
        <xdr:cNvPr id="698" name="公債費平均値テキスト">
          <a:extLst>
            <a:ext uri="{FF2B5EF4-FFF2-40B4-BE49-F238E27FC236}">
              <a16:creationId xmlns:a16="http://schemas.microsoft.com/office/drawing/2014/main" xmlns="" id="{00000000-0008-0000-0700-0000BA020000}"/>
            </a:ext>
          </a:extLst>
        </xdr:cNvPr>
        <xdr:cNvSpPr txBox="1"/>
      </xdr:nvSpPr>
      <xdr:spPr>
        <a:xfrm>
          <a:off x="16370300" y="1638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144249</xdr:rowOff>
    </xdr:from>
    <xdr:to>
      <xdr:col>81</xdr:col>
      <xdr:colOff>50800</xdr:colOff>
      <xdr:row>97</xdr:row>
      <xdr:rowOff>161813</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flipV="1">
          <a:off x="14592300" y="16774899"/>
          <a:ext cx="8890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38777</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5214111" y="163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161813</xdr:rowOff>
    </xdr:from>
    <xdr:to>
      <xdr:col>76</xdr:col>
      <xdr:colOff>114300</xdr:colOff>
      <xdr:row>98</xdr:row>
      <xdr:rowOff>772</xdr:rowOff>
    </xdr:to>
    <xdr:cxnSp macro="">
      <xdr:nvCxnSpPr>
        <xdr:cNvPr id="703" name="直線コネクタ 702">
          <a:extLst>
            <a:ext uri="{FF2B5EF4-FFF2-40B4-BE49-F238E27FC236}">
              <a16:creationId xmlns:a16="http://schemas.microsoft.com/office/drawing/2014/main" xmlns="" id="{00000000-0008-0000-0700-0000BF020000}"/>
            </a:ext>
          </a:extLst>
        </xdr:cNvPr>
        <xdr:cNvCxnSpPr/>
      </xdr:nvCxnSpPr>
      <xdr:spPr>
        <a:xfrm flipV="1">
          <a:off x="13703300" y="16792463"/>
          <a:ext cx="889000" cy="1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4" name="フローチャート: 判断 703">
          <a:extLst>
            <a:ext uri="{FF2B5EF4-FFF2-40B4-BE49-F238E27FC236}">
              <a16:creationId xmlns:a16="http://schemas.microsoft.com/office/drawing/2014/main" xmlns="" id="{00000000-0008-0000-0700-0000C0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57721</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4325111" y="163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170562</xdr:rowOff>
    </xdr:from>
    <xdr:to>
      <xdr:col>71</xdr:col>
      <xdr:colOff>177800</xdr:colOff>
      <xdr:row>98</xdr:row>
      <xdr:rowOff>772</xdr:rowOff>
    </xdr:to>
    <xdr:cxnSp macro="">
      <xdr:nvCxnSpPr>
        <xdr:cNvPr id="706" name="直線コネクタ 705">
          <a:extLst>
            <a:ext uri="{FF2B5EF4-FFF2-40B4-BE49-F238E27FC236}">
              <a16:creationId xmlns:a16="http://schemas.microsoft.com/office/drawing/2014/main" xmlns="" id="{00000000-0008-0000-0700-0000C2020000}"/>
            </a:ext>
          </a:extLst>
        </xdr:cNvPr>
        <xdr:cNvCxnSpPr/>
      </xdr:nvCxnSpPr>
      <xdr:spPr>
        <a:xfrm>
          <a:off x="12814300" y="16801212"/>
          <a:ext cx="889000" cy="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7" name="フローチャート: 判断 706">
          <a:extLst>
            <a:ext uri="{FF2B5EF4-FFF2-40B4-BE49-F238E27FC236}">
              <a16:creationId xmlns:a16="http://schemas.microsoft.com/office/drawing/2014/main" xmlns="" id="{00000000-0008-0000-0700-0000C3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56776</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3436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09" name="フローチャート: 判断 708">
          <a:extLst>
            <a:ext uri="{FF2B5EF4-FFF2-40B4-BE49-F238E27FC236}">
              <a16:creationId xmlns:a16="http://schemas.microsoft.com/office/drawing/2014/main" xmlns="" id="{00000000-0008-0000-0700-0000C5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50001</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2547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84770</xdr:rowOff>
    </xdr:from>
    <xdr:to>
      <xdr:col>85</xdr:col>
      <xdr:colOff>177800</xdr:colOff>
      <xdr:row>98</xdr:row>
      <xdr:rowOff>14920</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6268700" y="1671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63197</xdr:rowOff>
    </xdr:from>
    <xdr:ext cx="534377" cy="259045"/>
    <xdr:sp macro="" textlink="">
      <xdr:nvSpPr>
        <xdr:cNvPr id="717" name="公債費該当値テキスト">
          <a:extLst>
            <a:ext uri="{FF2B5EF4-FFF2-40B4-BE49-F238E27FC236}">
              <a16:creationId xmlns:a16="http://schemas.microsoft.com/office/drawing/2014/main" xmlns="" id="{00000000-0008-0000-0700-0000CD020000}"/>
            </a:ext>
          </a:extLst>
        </xdr:cNvPr>
        <xdr:cNvSpPr txBox="1"/>
      </xdr:nvSpPr>
      <xdr:spPr>
        <a:xfrm>
          <a:off x="16370300" y="1669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93449</xdr:rowOff>
    </xdr:from>
    <xdr:to>
      <xdr:col>81</xdr:col>
      <xdr:colOff>101600</xdr:colOff>
      <xdr:row>98</xdr:row>
      <xdr:rowOff>23599</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5430500" y="1672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14726</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5214111" y="1681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111013</xdr:rowOff>
    </xdr:from>
    <xdr:to>
      <xdr:col>76</xdr:col>
      <xdr:colOff>165100</xdr:colOff>
      <xdr:row>98</xdr:row>
      <xdr:rowOff>41163</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4541500" y="1674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32290</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4325111" y="1683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121422</xdr:rowOff>
    </xdr:from>
    <xdr:to>
      <xdr:col>72</xdr:col>
      <xdr:colOff>38100</xdr:colOff>
      <xdr:row>98</xdr:row>
      <xdr:rowOff>51572</xdr:rowOff>
    </xdr:to>
    <xdr:sp macro="" textlink="">
      <xdr:nvSpPr>
        <xdr:cNvPr id="722" name="楕円 721">
          <a:extLst>
            <a:ext uri="{FF2B5EF4-FFF2-40B4-BE49-F238E27FC236}">
              <a16:creationId xmlns:a16="http://schemas.microsoft.com/office/drawing/2014/main" xmlns="" id="{00000000-0008-0000-0700-0000D2020000}"/>
            </a:ext>
          </a:extLst>
        </xdr:cNvPr>
        <xdr:cNvSpPr/>
      </xdr:nvSpPr>
      <xdr:spPr>
        <a:xfrm>
          <a:off x="13652500" y="1675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42699</xdr:rowOff>
    </xdr:from>
    <xdr:ext cx="534377"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3436111" y="168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119762</xdr:rowOff>
    </xdr:from>
    <xdr:to>
      <xdr:col>67</xdr:col>
      <xdr:colOff>101600</xdr:colOff>
      <xdr:row>98</xdr:row>
      <xdr:rowOff>49912</xdr:rowOff>
    </xdr:to>
    <xdr:sp macro="" textlink="">
      <xdr:nvSpPr>
        <xdr:cNvPr id="724" name="楕円 723">
          <a:extLst>
            <a:ext uri="{FF2B5EF4-FFF2-40B4-BE49-F238E27FC236}">
              <a16:creationId xmlns:a16="http://schemas.microsoft.com/office/drawing/2014/main" xmlns="" id="{00000000-0008-0000-0700-0000D4020000}"/>
            </a:ext>
          </a:extLst>
        </xdr:cNvPr>
        <xdr:cNvSpPr/>
      </xdr:nvSpPr>
      <xdr:spPr>
        <a:xfrm>
          <a:off x="12763500" y="1675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41039</xdr:rowOff>
    </xdr:from>
    <xdr:ext cx="534377"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2547111" y="1684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xmlns=""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8" name="諸支出金最小値テキスト">
          <a:extLst>
            <a:ext uri="{FF2B5EF4-FFF2-40B4-BE49-F238E27FC236}">
              <a16:creationId xmlns:a16="http://schemas.microsoft.com/office/drawing/2014/main" xmlns="" id="{00000000-0008-0000-0700-0000EC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0" name="諸支出金最大値テキスト">
          <a:extLst>
            <a:ext uri="{FF2B5EF4-FFF2-40B4-BE49-F238E27FC236}">
              <a16:creationId xmlns:a16="http://schemas.microsoft.com/office/drawing/2014/main" xmlns="" id="{00000000-0008-0000-0700-0000EE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3" name="諸支出金平均値テキスト">
          <a:extLst>
            <a:ext uri="{FF2B5EF4-FFF2-40B4-BE49-F238E27FC236}">
              <a16:creationId xmlns:a16="http://schemas.microsoft.com/office/drawing/2014/main" xmlns="" id="{00000000-0008-0000-0700-0000F1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9" name="フローチャート: 判断 758">
          <a:extLst>
            <a:ext uri="{FF2B5EF4-FFF2-40B4-BE49-F238E27FC236}">
              <a16:creationId xmlns:a16="http://schemas.microsoft.com/office/drawing/2014/main" xmlns="" id="{00000000-0008-0000-0700-0000F7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4" name="フローチャート: 判断 763">
          <a:extLst>
            <a:ext uri="{FF2B5EF4-FFF2-40B4-BE49-F238E27FC236}">
              <a16:creationId xmlns:a16="http://schemas.microsoft.com/office/drawing/2014/main" xmlns="" id="{00000000-0008-0000-0700-0000FC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2" name="諸支出金該当値テキスト">
          <a:extLst>
            <a:ext uri="{FF2B5EF4-FFF2-40B4-BE49-F238E27FC236}">
              <a16:creationId xmlns:a16="http://schemas.microsoft.com/office/drawing/2014/main" xmlns="" id="{00000000-0008-0000-0700-000004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xmlns=""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xmlns=""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xmlns=""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xmlns=""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xmlns=""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xmlns=""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xmlns=""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xmlns=""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xmlns=""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歳出総額は住民一人当たり</a:t>
          </a:r>
          <a:r>
            <a:rPr kumimoji="1" lang="en-US" altLang="ja-JP" sz="1100">
              <a:solidFill>
                <a:schemeClr val="dk1"/>
              </a:solidFill>
              <a:effectLst/>
              <a:latin typeface="+mn-lt"/>
              <a:ea typeface="+mn-ea"/>
              <a:cs typeface="+mn-cs"/>
            </a:rPr>
            <a:t>502,370</a:t>
          </a:r>
          <a:r>
            <a:rPr kumimoji="1" lang="ja-JP" altLang="ja-JP" sz="1100">
              <a:solidFill>
                <a:schemeClr val="dk1"/>
              </a:solidFill>
              <a:effectLst/>
              <a:latin typeface="+mn-lt"/>
              <a:ea typeface="+mn-ea"/>
              <a:cs typeface="+mn-cs"/>
            </a:rPr>
            <a:t>円となっている。　</a:t>
          </a:r>
          <a:endParaRPr lang="ja-JP" altLang="ja-JP" sz="1400">
            <a:effectLst/>
          </a:endParaRPr>
        </a:p>
        <a:p>
          <a:r>
            <a:rPr kumimoji="1" lang="ja-JP" altLang="ja-JP" sz="1100">
              <a:solidFill>
                <a:schemeClr val="dk1"/>
              </a:solidFill>
              <a:effectLst/>
              <a:latin typeface="+mn-lt"/>
              <a:ea typeface="+mn-ea"/>
              <a:cs typeface="+mn-cs"/>
            </a:rPr>
            <a:t>　総務費は住民一人当たり</a:t>
          </a:r>
          <a:r>
            <a:rPr kumimoji="1" lang="en-US" altLang="ja-JP" sz="1100">
              <a:solidFill>
                <a:schemeClr val="dk1"/>
              </a:solidFill>
              <a:effectLst/>
              <a:latin typeface="+mn-lt"/>
              <a:ea typeface="+mn-ea"/>
              <a:cs typeface="+mn-cs"/>
            </a:rPr>
            <a:t>97,387</a:t>
          </a:r>
          <a:r>
            <a:rPr kumimoji="1" lang="ja-JP" altLang="ja-JP" sz="1100">
              <a:solidFill>
                <a:schemeClr val="dk1"/>
              </a:solidFill>
              <a:effectLst/>
              <a:latin typeface="+mn-lt"/>
              <a:ea typeface="+mn-ea"/>
              <a:cs typeface="+mn-cs"/>
            </a:rPr>
            <a:t>円となっており、類似団体平均を下回っている。要因としては、定員管理の適正化により人口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人当たりの職員数が少ないことなどがあげられる。</a:t>
          </a:r>
          <a:endParaRPr lang="ja-JP" altLang="ja-JP" sz="1400">
            <a:effectLst/>
          </a:endParaRPr>
        </a:p>
        <a:p>
          <a:r>
            <a:rPr kumimoji="1" lang="ja-JP" altLang="ja-JP" sz="1100">
              <a:solidFill>
                <a:schemeClr val="dk1"/>
              </a:solidFill>
              <a:effectLst/>
              <a:latin typeface="+mn-lt"/>
              <a:ea typeface="+mn-ea"/>
              <a:cs typeface="+mn-cs"/>
            </a:rPr>
            <a:t>　衛生費・消防費はそれぞれ住民一人当たり</a:t>
          </a:r>
          <a:r>
            <a:rPr kumimoji="1" lang="en-US" altLang="ja-JP" sz="1100">
              <a:solidFill>
                <a:schemeClr val="dk1"/>
              </a:solidFill>
              <a:effectLst/>
              <a:latin typeface="+mn-lt"/>
              <a:ea typeface="+mn-ea"/>
              <a:cs typeface="+mn-cs"/>
            </a:rPr>
            <a:t>34,372</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13,835</a:t>
          </a:r>
          <a:r>
            <a:rPr kumimoji="1" lang="ja-JP" altLang="ja-JP" sz="1100">
              <a:solidFill>
                <a:schemeClr val="dk1"/>
              </a:solidFill>
              <a:effectLst/>
              <a:latin typeface="+mn-lt"/>
              <a:ea typeface="+mn-ea"/>
              <a:cs typeface="+mn-cs"/>
            </a:rPr>
            <a:t>円となっており、類似団体平均を下回っている。要因としては、ごみ処理業務やし尿処理業務及び消防業務を一部事務組合で行っていることがあげられる。</a:t>
          </a:r>
          <a:endParaRPr lang="ja-JP" altLang="ja-JP" sz="1400">
            <a:effectLst/>
          </a:endParaRPr>
        </a:p>
        <a:p>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179,503</a:t>
          </a:r>
          <a:r>
            <a:rPr kumimoji="1" lang="ja-JP" altLang="ja-JP" sz="1100">
              <a:solidFill>
                <a:schemeClr val="dk1"/>
              </a:solidFill>
              <a:effectLst/>
              <a:latin typeface="+mn-lt"/>
              <a:ea typeface="+mn-ea"/>
              <a:cs typeface="+mn-cs"/>
            </a:rPr>
            <a:t>円となっており、前年度より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している。要因としては、</a:t>
          </a:r>
          <a:r>
            <a:rPr kumimoji="1" lang="ja-JP" altLang="en-US" sz="1100">
              <a:solidFill>
                <a:schemeClr val="dk1"/>
              </a:solidFill>
              <a:effectLst/>
              <a:latin typeface="+mn-lt"/>
              <a:ea typeface="+mn-ea"/>
              <a:cs typeface="+mn-cs"/>
            </a:rPr>
            <a:t>非課税世帯等臨時特別給付金及び子育て世帯への臨時特別給付金、保育園施設整備等補助金の減</a:t>
          </a:r>
          <a:r>
            <a:rPr kumimoji="1" lang="ja-JP" altLang="ja-JP" sz="1100">
              <a:solidFill>
                <a:schemeClr val="dk1"/>
              </a:solidFill>
              <a:effectLst/>
              <a:latin typeface="+mn-lt"/>
              <a:ea typeface="+mn-ea"/>
              <a:cs typeface="+mn-cs"/>
            </a:rPr>
            <a:t>があげられる。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土木費は住民一人当たり</a:t>
          </a:r>
          <a:r>
            <a:rPr kumimoji="1" lang="en-US" altLang="ja-JP" sz="1100">
              <a:solidFill>
                <a:schemeClr val="dk1"/>
              </a:solidFill>
              <a:effectLst/>
              <a:latin typeface="+mn-lt"/>
              <a:ea typeface="+mn-ea"/>
              <a:cs typeface="+mn-cs"/>
            </a:rPr>
            <a:t>88,267</a:t>
          </a:r>
          <a:r>
            <a:rPr kumimoji="1" lang="ja-JP" altLang="ja-JP" sz="1100">
              <a:solidFill>
                <a:schemeClr val="dk1"/>
              </a:solidFill>
              <a:effectLst/>
              <a:latin typeface="+mn-lt"/>
              <a:ea typeface="+mn-ea"/>
              <a:cs typeface="+mn-cs"/>
            </a:rPr>
            <a:t>円となっており、前年度より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している。要因としては、</a:t>
          </a:r>
          <a:r>
            <a:rPr kumimoji="1" lang="ja-JP" altLang="en-US" sz="1100">
              <a:solidFill>
                <a:schemeClr val="dk1"/>
              </a:solidFill>
              <a:effectLst/>
              <a:latin typeface="+mn-lt"/>
              <a:ea typeface="+mn-ea"/>
              <a:cs typeface="+mn-cs"/>
            </a:rPr>
            <a:t>遠賀川駅駅舎建設事業及びベデストリアンデッキ建設事業に伴う工事委託料、老良・上別府線改良事業費の減</a:t>
          </a:r>
          <a:r>
            <a:rPr kumimoji="1" lang="ja-JP" altLang="ja-JP" sz="1100">
              <a:solidFill>
                <a:schemeClr val="dk1"/>
              </a:solidFill>
              <a:effectLst/>
              <a:latin typeface="+mn-lt"/>
              <a:ea typeface="+mn-ea"/>
              <a:cs typeface="+mn-cs"/>
            </a:rPr>
            <a:t>があげられる。</a:t>
          </a:r>
          <a:endParaRPr lang="ja-JP" altLang="ja-JP" sz="1400">
            <a:effectLst/>
          </a:endParaRPr>
        </a:p>
        <a:p>
          <a:r>
            <a:rPr kumimoji="1" lang="ja-JP" altLang="ja-JP" sz="1100">
              <a:solidFill>
                <a:schemeClr val="dk1"/>
              </a:solidFill>
              <a:effectLst/>
              <a:latin typeface="+mn-lt"/>
              <a:ea typeface="+mn-ea"/>
              <a:cs typeface="+mn-cs"/>
            </a:rPr>
            <a:t>　公債費は住民一人当たり</a:t>
          </a:r>
          <a:r>
            <a:rPr kumimoji="1" lang="en-US" altLang="ja-JP" sz="1100">
              <a:solidFill>
                <a:schemeClr val="dk1"/>
              </a:solidFill>
              <a:effectLst/>
              <a:latin typeface="+mn-lt"/>
              <a:ea typeface="+mn-ea"/>
              <a:cs typeface="+mn-cs"/>
            </a:rPr>
            <a:t>33,042</a:t>
          </a:r>
          <a:r>
            <a:rPr kumimoji="1" lang="ja-JP" altLang="ja-JP" sz="1100">
              <a:solidFill>
                <a:schemeClr val="dk1"/>
              </a:solidFill>
              <a:effectLst/>
              <a:latin typeface="+mn-lt"/>
              <a:ea typeface="+mn-ea"/>
              <a:cs typeface="+mn-cs"/>
            </a:rPr>
            <a:t>円となっており、類似団体平均を下回っている。要因としては、特定財源や基金を活用し、地方債の借入の抑制に努めていることなどがあげられる。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福岡県遠賀町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財政調整基金残高については、前年度比で</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している。これは</a:t>
          </a:r>
          <a:r>
            <a:rPr kumimoji="1" lang="ja-JP" altLang="en-US" sz="1100">
              <a:solidFill>
                <a:schemeClr val="dk1"/>
              </a:solidFill>
              <a:effectLst/>
              <a:latin typeface="+mn-lt"/>
              <a:ea typeface="+mn-ea"/>
              <a:cs typeface="+mn-cs"/>
            </a:rPr>
            <a:t>物価高騰対策による町民の生活支援のため、一人１万円の商品券給付事業を実施したことに伴い取り崩したこと</a:t>
          </a:r>
          <a:r>
            <a:rPr kumimoji="1" lang="ja-JP" altLang="ja-JP" sz="1100">
              <a:solidFill>
                <a:schemeClr val="dk1"/>
              </a:solidFill>
              <a:effectLst/>
              <a:latin typeface="+mn-lt"/>
              <a:ea typeface="+mn-ea"/>
              <a:cs typeface="+mn-cs"/>
            </a:rPr>
            <a:t>が要因となっている。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実質収支額については、継続的に黒字を確保している。</a:t>
          </a:r>
          <a:endParaRPr lang="ja-JP" altLang="ja-JP" sz="1400">
            <a:effectLst/>
          </a:endParaRPr>
        </a:p>
        <a:p>
          <a:r>
            <a:rPr kumimoji="1" lang="ja-JP" altLang="ja-JP" sz="1100">
              <a:solidFill>
                <a:schemeClr val="dk1"/>
              </a:solidFill>
              <a:effectLst/>
              <a:latin typeface="+mn-lt"/>
              <a:ea typeface="+mn-ea"/>
              <a:cs typeface="+mn-cs"/>
            </a:rPr>
            <a:t>　実質単年度収支については、</a:t>
          </a:r>
          <a:r>
            <a:rPr kumimoji="1" lang="ja-JP" altLang="en-US" sz="1100">
              <a:solidFill>
                <a:schemeClr val="dk1"/>
              </a:solidFill>
              <a:effectLst/>
              <a:latin typeface="+mn-lt"/>
              <a:ea typeface="+mn-ea"/>
              <a:cs typeface="+mn-cs"/>
            </a:rPr>
            <a:t>前年度に引き続き</a:t>
          </a:r>
          <a:r>
            <a:rPr kumimoji="1" lang="ja-JP" altLang="ja-JP" sz="1100">
              <a:solidFill>
                <a:schemeClr val="dk1"/>
              </a:solidFill>
              <a:effectLst/>
              <a:latin typeface="+mn-lt"/>
              <a:ea typeface="+mn-ea"/>
              <a:cs typeface="+mn-cs"/>
            </a:rPr>
            <a:t>黒字</a:t>
          </a:r>
          <a:r>
            <a:rPr kumimoji="1" lang="ja-JP" altLang="en-US" sz="1100">
              <a:solidFill>
                <a:schemeClr val="dk1"/>
              </a:solidFill>
              <a:effectLst/>
              <a:latin typeface="+mn-lt"/>
              <a:ea typeface="+mn-ea"/>
              <a:cs typeface="+mn-cs"/>
            </a:rPr>
            <a:t>を確保している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福岡県遠賀町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毎年黒字を維持しているが、特別会計については、</a:t>
          </a:r>
          <a:r>
            <a:rPr kumimoji="1" lang="ja-JP" altLang="en-US" sz="1100">
              <a:solidFill>
                <a:schemeClr val="dk1"/>
              </a:solidFill>
              <a:effectLst/>
              <a:latin typeface="+mn-lt"/>
              <a:ea typeface="+mn-ea"/>
              <a:cs typeface="+mn-cs"/>
            </a:rPr>
            <a:t>主に</a:t>
          </a:r>
          <a:r>
            <a:rPr kumimoji="1" lang="ja-JP" altLang="ja-JP" sz="1100">
              <a:solidFill>
                <a:schemeClr val="dk1"/>
              </a:solidFill>
              <a:effectLst/>
              <a:latin typeface="+mn-lt"/>
              <a:ea typeface="+mn-ea"/>
              <a:cs typeface="+mn-cs"/>
            </a:rPr>
            <a:t>下水道事業会計へ繰出を行っており、一般会計からの繰入金なしでは採算はとれていない状況である。計画的かつ効率的に事業を推進することにより経費を削減するとともに、独立採算の原則に立ち返った下水道使用料の適正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10172161</v>
      </c>
      <c r="BO4" s="371"/>
      <c r="BP4" s="371"/>
      <c r="BQ4" s="371"/>
      <c r="BR4" s="371"/>
      <c r="BS4" s="371"/>
      <c r="BT4" s="371"/>
      <c r="BU4" s="372"/>
      <c r="BV4" s="370">
        <v>9919497</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12.1</v>
      </c>
      <c r="CU4" s="377"/>
      <c r="CV4" s="377"/>
      <c r="CW4" s="377"/>
      <c r="CX4" s="377"/>
      <c r="CY4" s="377"/>
      <c r="CZ4" s="377"/>
      <c r="DA4" s="378"/>
      <c r="DB4" s="376">
        <v>7.7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9599791</v>
      </c>
      <c r="BO5" s="408"/>
      <c r="BP5" s="408"/>
      <c r="BQ5" s="408"/>
      <c r="BR5" s="408"/>
      <c r="BS5" s="408"/>
      <c r="BT5" s="408"/>
      <c r="BU5" s="409"/>
      <c r="BV5" s="407">
        <v>9398015</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90.6</v>
      </c>
      <c r="CU5" s="405"/>
      <c r="CV5" s="405"/>
      <c r="CW5" s="405"/>
      <c r="CX5" s="405"/>
      <c r="CY5" s="405"/>
      <c r="CZ5" s="405"/>
      <c r="DA5" s="406"/>
      <c r="DB5" s="404">
        <v>82.7</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572370</v>
      </c>
      <c r="BO6" s="408"/>
      <c r="BP6" s="408"/>
      <c r="BQ6" s="408"/>
      <c r="BR6" s="408"/>
      <c r="BS6" s="408"/>
      <c r="BT6" s="408"/>
      <c r="BU6" s="409"/>
      <c r="BV6" s="407">
        <v>521482</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92.3</v>
      </c>
      <c r="CU6" s="445"/>
      <c r="CV6" s="445"/>
      <c r="CW6" s="445"/>
      <c r="CX6" s="445"/>
      <c r="CY6" s="445"/>
      <c r="CZ6" s="445"/>
      <c r="DA6" s="446"/>
      <c r="DB6" s="444">
        <v>88.6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95</v>
      </c>
      <c r="AV7" s="440"/>
      <c r="AW7" s="440"/>
      <c r="AX7" s="440"/>
      <c r="AY7" s="441" t="s">
        <v>106</v>
      </c>
      <c r="AZ7" s="442"/>
      <c r="BA7" s="442"/>
      <c r="BB7" s="442"/>
      <c r="BC7" s="442"/>
      <c r="BD7" s="442"/>
      <c r="BE7" s="442"/>
      <c r="BF7" s="442"/>
      <c r="BG7" s="442"/>
      <c r="BH7" s="442"/>
      <c r="BI7" s="442"/>
      <c r="BJ7" s="442"/>
      <c r="BK7" s="442"/>
      <c r="BL7" s="442"/>
      <c r="BM7" s="443"/>
      <c r="BN7" s="407">
        <v>15876</v>
      </c>
      <c r="BO7" s="408"/>
      <c r="BP7" s="408"/>
      <c r="BQ7" s="408"/>
      <c r="BR7" s="408"/>
      <c r="BS7" s="408"/>
      <c r="BT7" s="408"/>
      <c r="BU7" s="409"/>
      <c r="BV7" s="407">
        <v>159434</v>
      </c>
      <c r="BW7" s="408"/>
      <c r="BX7" s="408"/>
      <c r="BY7" s="408"/>
      <c r="BZ7" s="408"/>
      <c r="CA7" s="408"/>
      <c r="CB7" s="408"/>
      <c r="CC7" s="409"/>
      <c r="CD7" s="410" t="s">
        <v>107</v>
      </c>
      <c r="CE7" s="411"/>
      <c r="CF7" s="411"/>
      <c r="CG7" s="411"/>
      <c r="CH7" s="411"/>
      <c r="CI7" s="411"/>
      <c r="CJ7" s="411"/>
      <c r="CK7" s="411"/>
      <c r="CL7" s="411"/>
      <c r="CM7" s="411"/>
      <c r="CN7" s="411"/>
      <c r="CO7" s="411"/>
      <c r="CP7" s="411"/>
      <c r="CQ7" s="411"/>
      <c r="CR7" s="411"/>
      <c r="CS7" s="412"/>
      <c r="CT7" s="407">
        <v>4597372</v>
      </c>
      <c r="CU7" s="408"/>
      <c r="CV7" s="408"/>
      <c r="CW7" s="408"/>
      <c r="CX7" s="408"/>
      <c r="CY7" s="408"/>
      <c r="CZ7" s="408"/>
      <c r="DA7" s="409"/>
      <c r="DB7" s="407">
        <v>4689940</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108</v>
      </c>
      <c r="AN8" s="437"/>
      <c r="AO8" s="437"/>
      <c r="AP8" s="437"/>
      <c r="AQ8" s="437"/>
      <c r="AR8" s="437"/>
      <c r="AS8" s="437"/>
      <c r="AT8" s="438"/>
      <c r="AU8" s="439" t="s">
        <v>109</v>
      </c>
      <c r="AV8" s="440"/>
      <c r="AW8" s="440"/>
      <c r="AX8" s="440"/>
      <c r="AY8" s="441" t="s">
        <v>110</v>
      </c>
      <c r="AZ8" s="442"/>
      <c r="BA8" s="442"/>
      <c r="BB8" s="442"/>
      <c r="BC8" s="442"/>
      <c r="BD8" s="442"/>
      <c r="BE8" s="442"/>
      <c r="BF8" s="442"/>
      <c r="BG8" s="442"/>
      <c r="BH8" s="442"/>
      <c r="BI8" s="442"/>
      <c r="BJ8" s="442"/>
      <c r="BK8" s="442"/>
      <c r="BL8" s="442"/>
      <c r="BM8" s="443"/>
      <c r="BN8" s="407">
        <v>556494</v>
      </c>
      <c r="BO8" s="408"/>
      <c r="BP8" s="408"/>
      <c r="BQ8" s="408"/>
      <c r="BR8" s="408"/>
      <c r="BS8" s="408"/>
      <c r="BT8" s="408"/>
      <c r="BU8" s="409"/>
      <c r="BV8" s="407">
        <v>362048</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0.55000000000000004</v>
      </c>
      <c r="CU8" s="448"/>
      <c r="CV8" s="448"/>
      <c r="CW8" s="448"/>
      <c r="CX8" s="448"/>
      <c r="CY8" s="448"/>
      <c r="CZ8" s="448"/>
      <c r="DA8" s="449"/>
      <c r="DB8" s="447">
        <v>0.56999999999999995</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18723</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95</v>
      </c>
      <c r="AV9" s="440"/>
      <c r="AW9" s="440"/>
      <c r="AX9" s="440"/>
      <c r="AY9" s="441" t="s">
        <v>116</v>
      </c>
      <c r="AZ9" s="442"/>
      <c r="BA9" s="442"/>
      <c r="BB9" s="442"/>
      <c r="BC9" s="442"/>
      <c r="BD9" s="442"/>
      <c r="BE9" s="442"/>
      <c r="BF9" s="442"/>
      <c r="BG9" s="442"/>
      <c r="BH9" s="442"/>
      <c r="BI9" s="442"/>
      <c r="BJ9" s="442"/>
      <c r="BK9" s="442"/>
      <c r="BL9" s="442"/>
      <c r="BM9" s="443"/>
      <c r="BN9" s="407">
        <v>194446</v>
      </c>
      <c r="BO9" s="408"/>
      <c r="BP9" s="408"/>
      <c r="BQ9" s="408"/>
      <c r="BR9" s="408"/>
      <c r="BS9" s="408"/>
      <c r="BT9" s="408"/>
      <c r="BU9" s="409"/>
      <c r="BV9" s="407">
        <v>170746</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10.199999999999999</v>
      </c>
      <c r="CU9" s="405"/>
      <c r="CV9" s="405"/>
      <c r="CW9" s="405"/>
      <c r="CX9" s="405"/>
      <c r="CY9" s="405"/>
      <c r="CZ9" s="405"/>
      <c r="DA9" s="406"/>
      <c r="DB9" s="404">
        <v>10.3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118</v>
      </c>
      <c r="M10" s="437"/>
      <c r="N10" s="437"/>
      <c r="O10" s="437"/>
      <c r="P10" s="437"/>
      <c r="Q10" s="438"/>
      <c r="R10" s="458">
        <v>18877</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95</v>
      </c>
      <c r="AV10" s="440"/>
      <c r="AW10" s="440"/>
      <c r="AX10" s="440"/>
      <c r="AY10" s="441" t="s">
        <v>120</v>
      </c>
      <c r="AZ10" s="442"/>
      <c r="BA10" s="442"/>
      <c r="BB10" s="442"/>
      <c r="BC10" s="442"/>
      <c r="BD10" s="442"/>
      <c r="BE10" s="442"/>
      <c r="BF10" s="442"/>
      <c r="BG10" s="442"/>
      <c r="BH10" s="442"/>
      <c r="BI10" s="442"/>
      <c r="BJ10" s="442"/>
      <c r="BK10" s="442"/>
      <c r="BL10" s="442"/>
      <c r="BM10" s="443"/>
      <c r="BN10" s="407">
        <v>136</v>
      </c>
      <c r="BO10" s="408"/>
      <c r="BP10" s="408"/>
      <c r="BQ10" s="408"/>
      <c r="BR10" s="408"/>
      <c r="BS10" s="408"/>
      <c r="BT10" s="408"/>
      <c r="BU10" s="409"/>
      <c r="BV10" s="407">
        <v>28210</v>
      </c>
      <c r="BW10" s="408"/>
      <c r="BX10" s="408"/>
      <c r="BY10" s="408"/>
      <c r="BZ10" s="408"/>
      <c r="CA10" s="408"/>
      <c r="CB10" s="408"/>
      <c r="CC10" s="409"/>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122</v>
      </c>
      <c r="M11" s="462"/>
      <c r="N11" s="462"/>
      <c r="O11" s="462"/>
      <c r="P11" s="462"/>
      <c r="Q11" s="463"/>
      <c r="R11" s="464" t="s">
        <v>123</v>
      </c>
      <c r="S11" s="465"/>
      <c r="T11" s="465"/>
      <c r="U11" s="465"/>
      <c r="V11" s="466"/>
      <c r="W11" s="395"/>
      <c r="X11" s="396"/>
      <c r="Y11" s="396"/>
      <c r="Z11" s="396"/>
      <c r="AA11" s="396"/>
      <c r="AB11" s="396"/>
      <c r="AC11" s="396"/>
      <c r="AD11" s="396"/>
      <c r="AE11" s="396"/>
      <c r="AF11" s="396"/>
      <c r="AG11" s="396"/>
      <c r="AH11" s="396"/>
      <c r="AI11" s="396"/>
      <c r="AJ11" s="396"/>
      <c r="AK11" s="396"/>
      <c r="AL11" s="399"/>
      <c r="AM11" s="436" t="s">
        <v>124</v>
      </c>
      <c r="AN11" s="437"/>
      <c r="AO11" s="437"/>
      <c r="AP11" s="437"/>
      <c r="AQ11" s="437"/>
      <c r="AR11" s="437"/>
      <c r="AS11" s="437"/>
      <c r="AT11" s="438"/>
      <c r="AU11" s="439" t="s">
        <v>95</v>
      </c>
      <c r="AV11" s="440"/>
      <c r="AW11" s="440"/>
      <c r="AX11" s="440"/>
      <c r="AY11" s="441" t="s">
        <v>125</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126</v>
      </c>
      <c r="CE11" s="411"/>
      <c r="CF11" s="411"/>
      <c r="CG11" s="411"/>
      <c r="CH11" s="411"/>
      <c r="CI11" s="411"/>
      <c r="CJ11" s="411"/>
      <c r="CK11" s="411"/>
      <c r="CL11" s="411"/>
      <c r="CM11" s="411"/>
      <c r="CN11" s="411"/>
      <c r="CO11" s="411"/>
      <c r="CP11" s="411"/>
      <c r="CQ11" s="411"/>
      <c r="CR11" s="411"/>
      <c r="CS11" s="412"/>
      <c r="CT11" s="447" t="s">
        <v>127</v>
      </c>
      <c r="CU11" s="448"/>
      <c r="CV11" s="448"/>
      <c r="CW11" s="448"/>
      <c r="CX11" s="448"/>
      <c r="CY11" s="448"/>
      <c r="CZ11" s="448"/>
      <c r="DA11" s="449"/>
      <c r="DB11" s="447" t="s">
        <v>128</v>
      </c>
      <c r="DC11" s="448"/>
      <c r="DD11" s="448"/>
      <c r="DE11" s="448"/>
      <c r="DF11" s="448"/>
      <c r="DG11" s="448"/>
      <c r="DH11" s="448"/>
      <c r="DI11" s="449"/>
    </row>
    <row r="12" spans="1:119" ht="18.75" customHeight="1" x14ac:dyDescent="0.15">
      <c r="A12" s="181"/>
      <c r="B12" s="467" t="s">
        <v>129</v>
      </c>
      <c r="C12" s="468"/>
      <c r="D12" s="468"/>
      <c r="E12" s="468"/>
      <c r="F12" s="468"/>
      <c r="G12" s="468"/>
      <c r="H12" s="468"/>
      <c r="I12" s="468"/>
      <c r="J12" s="468"/>
      <c r="K12" s="469"/>
      <c r="L12" s="476" t="s">
        <v>130</v>
      </c>
      <c r="M12" s="477"/>
      <c r="N12" s="477"/>
      <c r="O12" s="477"/>
      <c r="P12" s="477"/>
      <c r="Q12" s="478"/>
      <c r="R12" s="479">
        <v>19109</v>
      </c>
      <c r="S12" s="480"/>
      <c r="T12" s="480"/>
      <c r="U12" s="480"/>
      <c r="V12" s="481"/>
      <c r="W12" s="482" t="s">
        <v>1</v>
      </c>
      <c r="X12" s="440"/>
      <c r="Y12" s="440"/>
      <c r="Z12" s="440"/>
      <c r="AA12" s="440"/>
      <c r="AB12" s="483"/>
      <c r="AC12" s="484" t="s">
        <v>131</v>
      </c>
      <c r="AD12" s="485"/>
      <c r="AE12" s="485"/>
      <c r="AF12" s="485"/>
      <c r="AG12" s="486"/>
      <c r="AH12" s="484" t="s">
        <v>132</v>
      </c>
      <c r="AI12" s="485"/>
      <c r="AJ12" s="485"/>
      <c r="AK12" s="485"/>
      <c r="AL12" s="487"/>
      <c r="AM12" s="436" t="s">
        <v>133</v>
      </c>
      <c r="AN12" s="437"/>
      <c r="AO12" s="437"/>
      <c r="AP12" s="437"/>
      <c r="AQ12" s="437"/>
      <c r="AR12" s="437"/>
      <c r="AS12" s="437"/>
      <c r="AT12" s="438"/>
      <c r="AU12" s="439" t="s">
        <v>134</v>
      </c>
      <c r="AV12" s="440"/>
      <c r="AW12" s="440"/>
      <c r="AX12" s="440"/>
      <c r="AY12" s="441" t="s">
        <v>135</v>
      </c>
      <c r="AZ12" s="442"/>
      <c r="BA12" s="442"/>
      <c r="BB12" s="442"/>
      <c r="BC12" s="442"/>
      <c r="BD12" s="442"/>
      <c r="BE12" s="442"/>
      <c r="BF12" s="442"/>
      <c r="BG12" s="442"/>
      <c r="BH12" s="442"/>
      <c r="BI12" s="442"/>
      <c r="BJ12" s="442"/>
      <c r="BK12" s="442"/>
      <c r="BL12" s="442"/>
      <c r="BM12" s="443"/>
      <c r="BN12" s="407">
        <v>79199</v>
      </c>
      <c r="BO12" s="408"/>
      <c r="BP12" s="408"/>
      <c r="BQ12" s="408"/>
      <c r="BR12" s="408"/>
      <c r="BS12" s="408"/>
      <c r="BT12" s="408"/>
      <c r="BU12" s="409"/>
      <c r="BV12" s="407">
        <v>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137</v>
      </c>
      <c r="CU12" s="448"/>
      <c r="CV12" s="448"/>
      <c r="CW12" s="448"/>
      <c r="CX12" s="448"/>
      <c r="CY12" s="448"/>
      <c r="CZ12" s="448"/>
      <c r="DA12" s="449"/>
      <c r="DB12" s="447" t="s">
        <v>128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138</v>
      </c>
      <c r="N13" s="499"/>
      <c r="O13" s="499"/>
      <c r="P13" s="499"/>
      <c r="Q13" s="500"/>
      <c r="R13" s="491">
        <v>18878</v>
      </c>
      <c r="S13" s="492"/>
      <c r="T13" s="492"/>
      <c r="U13" s="492"/>
      <c r="V13" s="493"/>
      <c r="W13" s="423" t="s">
        <v>139</v>
      </c>
      <c r="X13" s="424"/>
      <c r="Y13" s="424"/>
      <c r="Z13" s="424"/>
      <c r="AA13" s="424"/>
      <c r="AB13" s="414"/>
      <c r="AC13" s="458">
        <v>238</v>
      </c>
      <c r="AD13" s="459"/>
      <c r="AE13" s="459"/>
      <c r="AF13" s="459"/>
      <c r="AG13" s="501"/>
      <c r="AH13" s="458">
        <v>273</v>
      </c>
      <c r="AI13" s="459"/>
      <c r="AJ13" s="459"/>
      <c r="AK13" s="459"/>
      <c r="AL13" s="460"/>
      <c r="AM13" s="436" t="s">
        <v>140</v>
      </c>
      <c r="AN13" s="437"/>
      <c r="AO13" s="437"/>
      <c r="AP13" s="437"/>
      <c r="AQ13" s="437"/>
      <c r="AR13" s="437"/>
      <c r="AS13" s="437"/>
      <c r="AT13" s="438"/>
      <c r="AU13" s="439" t="s">
        <v>141</v>
      </c>
      <c r="AV13" s="440"/>
      <c r="AW13" s="440"/>
      <c r="AX13" s="440"/>
      <c r="AY13" s="441" t="s">
        <v>142</v>
      </c>
      <c r="AZ13" s="442"/>
      <c r="BA13" s="442"/>
      <c r="BB13" s="442"/>
      <c r="BC13" s="442"/>
      <c r="BD13" s="442"/>
      <c r="BE13" s="442"/>
      <c r="BF13" s="442"/>
      <c r="BG13" s="442"/>
      <c r="BH13" s="442"/>
      <c r="BI13" s="442"/>
      <c r="BJ13" s="442"/>
      <c r="BK13" s="442"/>
      <c r="BL13" s="442"/>
      <c r="BM13" s="443"/>
      <c r="BN13" s="407">
        <v>115383</v>
      </c>
      <c r="BO13" s="408"/>
      <c r="BP13" s="408"/>
      <c r="BQ13" s="408"/>
      <c r="BR13" s="408"/>
      <c r="BS13" s="408"/>
      <c r="BT13" s="408"/>
      <c r="BU13" s="409"/>
      <c r="BV13" s="407">
        <v>198956</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6.6</v>
      </c>
      <c r="CU13" s="405"/>
      <c r="CV13" s="405"/>
      <c r="CW13" s="405"/>
      <c r="CX13" s="405"/>
      <c r="CY13" s="405"/>
      <c r="CZ13" s="405"/>
      <c r="DA13" s="406"/>
      <c r="DB13" s="404">
        <v>6.6</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144</v>
      </c>
      <c r="M14" s="489"/>
      <c r="N14" s="489"/>
      <c r="O14" s="489"/>
      <c r="P14" s="489"/>
      <c r="Q14" s="490"/>
      <c r="R14" s="491">
        <v>19224</v>
      </c>
      <c r="S14" s="492"/>
      <c r="T14" s="492"/>
      <c r="U14" s="492"/>
      <c r="V14" s="493"/>
      <c r="W14" s="397"/>
      <c r="X14" s="398"/>
      <c r="Y14" s="398"/>
      <c r="Z14" s="398"/>
      <c r="AA14" s="398"/>
      <c r="AB14" s="387"/>
      <c r="AC14" s="494">
        <v>2.9</v>
      </c>
      <c r="AD14" s="495"/>
      <c r="AE14" s="495"/>
      <c r="AF14" s="495"/>
      <c r="AG14" s="496"/>
      <c r="AH14" s="494">
        <v>3.4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128</v>
      </c>
      <c r="CU14" s="506"/>
      <c r="CV14" s="506"/>
      <c r="CW14" s="506"/>
      <c r="CX14" s="506"/>
      <c r="CY14" s="506"/>
      <c r="CZ14" s="506"/>
      <c r="DA14" s="507"/>
      <c r="DB14" s="505">
        <v>11.7</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146</v>
      </c>
      <c r="N15" s="499"/>
      <c r="O15" s="499"/>
      <c r="P15" s="499"/>
      <c r="Q15" s="500"/>
      <c r="R15" s="491">
        <v>19009</v>
      </c>
      <c r="S15" s="492"/>
      <c r="T15" s="492"/>
      <c r="U15" s="492"/>
      <c r="V15" s="493"/>
      <c r="W15" s="423" t="s">
        <v>147</v>
      </c>
      <c r="X15" s="424"/>
      <c r="Y15" s="424"/>
      <c r="Z15" s="424"/>
      <c r="AA15" s="424"/>
      <c r="AB15" s="414"/>
      <c r="AC15" s="458">
        <v>2254</v>
      </c>
      <c r="AD15" s="459"/>
      <c r="AE15" s="459"/>
      <c r="AF15" s="459"/>
      <c r="AG15" s="501"/>
      <c r="AH15" s="458">
        <v>2187</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2148740</v>
      </c>
      <c r="BO15" s="371"/>
      <c r="BP15" s="371"/>
      <c r="BQ15" s="371"/>
      <c r="BR15" s="371"/>
      <c r="BS15" s="371"/>
      <c r="BT15" s="371"/>
      <c r="BU15" s="372"/>
      <c r="BV15" s="370">
        <v>2054930</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27.4</v>
      </c>
      <c r="AD16" s="495"/>
      <c r="AE16" s="495"/>
      <c r="AF16" s="495"/>
      <c r="AG16" s="496"/>
      <c r="AH16" s="494">
        <v>27</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3964354</v>
      </c>
      <c r="BO16" s="408"/>
      <c r="BP16" s="408"/>
      <c r="BQ16" s="408"/>
      <c r="BR16" s="408"/>
      <c r="BS16" s="408"/>
      <c r="BT16" s="408"/>
      <c r="BU16" s="409"/>
      <c r="BV16" s="407">
        <v>3846373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5736</v>
      </c>
      <c r="AD17" s="459"/>
      <c r="AE17" s="459"/>
      <c r="AF17" s="459"/>
      <c r="AG17" s="501"/>
      <c r="AH17" s="458">
        <v>5629</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2695053</v>
      </c>
      <c r="BO17" s="408"/>
      <c r="BP17" s="408"/>
      <c r="BQ17" s="408"/>
      <c r="BR17" s="408"/>
      <c r="BS17" s="408"/>
      <c r="BT17" s="408"/>
      <c r="BU17" s="409"/>
      <c r="BV17" s="407">
        <v>2577625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157</v>
      </c>
      <c r="C18" s="450"/>
      <c r="D18" s="450"/>
      <c r="E18" s="530"/>
      <c r="F18" s="530"/>
      <c r="G18" s="530"/>
      <c r="H18" s="530"/>
      <c r="I18" s="530"/>
      <c r="J18" s="530"/>
      <c r="K18" s="530"/>
      <c r="L18" s="531">
        <v>22.15</v>
      </c>
      <c r="M18" s="531"/>
      <c r="N18" s="531"/>
      <c r="O18" s="531"/>
      <c r="P18" s="531"/>
      <c r="Q18" s="531"/>
      <c r="R18" s="532"/>
      <c r="S18" s="532"/>
      <c r="T18" s="532"/>
      <c r="U18" s="532"/>
      <c r="V18" s="533"/>
      <c r="W18" s="425"/>
      <c r="X18" s="426"/>
      <c r="Y18" s="426"/>
      <c r="Z18" s="426"/>
      <c r="AA18" s="426"/>
      <c r="AB18" s="417"/>
      <c r="AC18" s="534">
        <v>69.7</v>
      </c>
      <c r="AD18" s="535"/>
      <c r="AE18" s="535"/>
      <c r="AF18" s="535"/>
      <c r="AG18" s="536"/>
      <c r="AH18" s="534">
        <v>69.599999999999994</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4207432</v>
      </c>
      <c r="BO18" s="408"/>
      <c r="BP18" s="408"/>
      <c r="BQ18" s="408"/>
      <c r="BR18" s="408"/>
      <c r="BS18" s="408"/>
      <c r="BT18" s="408"/>
      <c r="BU18" s="409"/>
      <c r="BV18" s="407">
        <v>3982272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159</v>
      </c>
      <c r="C19" s="450"/>
      <c r="D19" s="450"/>
      <c r="E19" s="530"/>
      <c r="F19" s="530"/>
      <c r="G19" s="530"/>
      <c r="H19" s="530"/>
      <c r="I19" s="530"/>
      <c r="J19" s="530"/>
      <c r="K19" s="530"/>
      <c r="L19" s="538">
        <v>845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5949986</v>
      </c>
      <c r="BO19" s="408"/>
      <c r="BP19" s="408"/>
      <c r="BQ19" s="408"/>
      <c r="BR19" s="408"/>
      <c r="BS19" s="408"/>
      <c r="BT19" s="408"/>
      <c r="BU19" s="409"/>
      <c r="BV19" s="407">
        <v>5743883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161</v>
      </c>
      <c r="C20" s="450"/>
      <c r="D20" s="450"/>
      <c r="E20" s="530"/>
      <c r="F20" s="530"/>
      <c r="G20" s="530"/>
      <c r="H20" s="530"/>
      <c r="I20" s="530"/>
      <c r="J20" s="530"/>
      <c r="K20" s="530"/>
      <c r="L20" s="538">
        <v>7561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6358430</v>
      </c>
      <c r="BO22" s="371"/>
      <c r="BP22" s="371"/>
      <c r="BQ22" s="371"/>
      <c r="BR22" s="371"/>
      <c r="BS22" s="371"/>
      <c r="BT22" s="371"/>
      <c r="BU22" s="372"/>
      <c r="BV22" s="370">
        <v>6675142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6217381</v>
      </c>
      <c r="BO23" s="408"/>
      <c r="BP23" s="408"/>
      <c r="BQ23" s="408"/>
      <c r="BR23" s="408"/>
      <c r="BS23" s="408"/>
      <c r="BT23" s="408"/>
      <c r="BU23" s="409"/>
      <c r="BV23" s="407">
        <v>6493327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7750</v>
      </c>
      <c r="R24" s="459"/>
      <c r="S24" s="459"/>
      <c r="T24" s="459"/>
      <c r="U24" s="459"/>
      <c r="V24" s="501"/>
      <c r="W24" s="553"/>
      <c r="X24" s="554"/>
      <c r="Y24" s="555"/>
      <c r="Z24" s="457" t="s">
        <v>172</v>
      </c>
      <c r="AA24" s="437"/>
      <c r="AB24" s="437"/>
      <c r="AC24" s="437"/>
      <c r="AD24" s="437"/>
      <c r="AE24" s="437"/>
      <c r="AF24" s="437"/>
      <c r="AG24" s="438"/>
      <c r="AH24" s="458">
        <v>118</v>
      </c>
      <c r="AI24" s="459"/>
      <c r="AJ24" s="459"/>
      <c r="AK24" s="459"/>
      <c r="AL24" s="501"/>
      <c r="AM24" s="458">
        <v>353410</v>
      </c>
      <c r="AN24" s="459"/>
      <c r="AO24" s="459"/>
      <c r="AP24" s="459"/>
      <c r="AQ24" s="459"/>
      <c r="AR24" s="501"/>
      <c r="AS24" s="458">
        <v>2995</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3066196</v>
      </c>
      <c r="BO24" s="408"/>
      <c r="BP24" s="408"/>
      <c r="BQ24" s="408"/>
      <c r="BR24" s="408"/>
      <c r="BS24" s="408"/>
      <c r="BT24" s="408"/>
      <c r="BU24" s="409"/>
      <c r="BV24" s="407">
        <v>3146848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1</v>
      </c>
      <c r="M25" s="459"/>
      <c r="N25" s="459"/>
      <c r="O25" s="459"/>
      <c r="P25" s="501"/>
      <c r="Q25" s="458">
        <v>6270</v>
      </c>
      <c r="R25" s="459"/>
      <c r="S25" s="459"/>
      <c r="T25" s="459"/>
      <c r="U25" s="459"/>
      <c r="V25" s="501"/>
      <c r="W25" s="553"/>
      <c r="X25" s="554"/>
      <c r="Y25" s="555"/>
      <c r="Z25" s="457" t="s">
        <v>175</v>
      </c>
      <c r="AA25" s="437"/>
      <c r="AB25" s="437"/>
      <c r="AC25" s="437"/>
      <c r="AD25" s="437"/>
      <c r="AE25" s="437"/>
      <c r="AF25" s="437"/>
      <c r="AG25" s="438"/>
      <c r="AH25" s="458" t="s">
        <v>176</v>
      </c>
      <c r="AI25" s="459"/>
      <c r="AJ25" s="459"/>
      <c r="AK25" s="459"/>
      <c r="AL25" s="501"/>
      <c r="AM25" s="458" t="s">
        <v>176</v>
      </c>
      <c r="AN25" s="459"/>
      <c r="AO25" s="459"/>
      <c r="AP25" s="459"/>
      <c r="AQ25" s="459"/>
      <c r="AR25" s="501"/>
      <c r="AS25" s="458" t="s">
        <v>176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1955124</v>
      </c>
      <c r="BO25" s="371"/>
      <c r="BP25" s="371"/>
      <c r="BQ25" s="371"/>
      <c r="BR25" s="371"/>
      <c r="BS25" s="371"/>
      <c r="BT25" s="371"/>
      <c r="BU25" s="372"/>
      <c r="BV25" s="370">
        <v>1112491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5900</v>
      </c>
      <c r="R26" s="459"/>
      <c r="S26" s="459"/>
      <c r="T26" s="459"/>
      <c r="U26" s="459"/>
      <c r="V26" s="501"/>
      <c r="W26" s="553"/>
      <c r="X26" s="554"/>
      <c r="Y26" s="555"/>
      <c r="Z26" s="457" t="s">
        <v>179</v>
      </c>
      <c r="AA26" s="559"/>
      <c r="AB26" s="559"/>
      <c r="AC26" s="559"/>
      <c r="AD26" s="559"/>
      <c r="AE26" s="559"/>
      <c r="AF26" s="559"/>
      <c r="AG26" s="560"/>
      <c r="AH26" s="458" t="s">
        <v>176</v>
      </c>
      <c r="AI26" s="459"/>
      <c r="AJ26" s="459"/>
      <c r="AK26" s="459"/>
      <c r="AL26" s="501"/>
      <c r="AM26" s="458" t="s">
        <v>176</v>
      </c>
      <c r="AN26" s="459"/>
      <c r="AO26" s="459"/>
      <c r="AP26" s="459"/>
      <c r="AQ26" s="459"/>
      <c r="AR26" s="501"/>
      <c r="AS26" s="458" t="s">
        <v>176</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176</v>
      </c>
      <c r="BO26" s="408"/>
      <c r="BP26" s="408"/>
      <c r="BQ26" s="408"/>
      <c r="BR26" s="408"/>
      <c r="BS26" s="408"/>
      <c r="BT26" s="408"/>
      <c r="BU26" s="409"/>
      <c r="BV26" s="407" t="s">
        <v>176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3460</v>
      </c>
      <c r="R27" s="459"/>
      <c r="S27" s="459"/>
      <c r="T27" s="459"/>
      <c r="U27" s="459"/>
      <c r="V27" s="501"/>
      <c r="W27" s="553"/>
      <c r="X27" s="554"/>
      <c r="Y27" s="555"/>
      <c r="Z27" s="457" t="s">
        <v>182</v>
      </c>
      <c r="AA27" s="437"/>
      <c r="AB27" s="437"/>
      <c r="AC27" s="437"/>
      <c r="AD27" s="437"/>
      <c r="AE27" s="437"/>
      <c r="AF27" s="437"/>
      <c r="AG27" s="438"/>
      <c r="AH27" s="458" t="s">
        <v>128</v>
      </c>
      <c r="AI27" s="459"/>
      <c r="AJ27" s="459"/>
      <c r="AK27" s="459"/>
      <c r="AL27" s="501"/>
      <c r="AM27" s="458" t="s">
        <v>176</v>
      </c>
      <c r="AN27" s="459"/>
      <c r="AO27" s="459"/>
      <c r="AP27" s="459"/>
      <c r="AQ27" s="459"/>
      <c r="AR27" s="501"/>
      <c r="AS27" s="458" t="s">
        <v>176</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216914</v>
      </c>
      <c r="BO27" s="527"/>
      <c r="BP27" s="527"/>
      <c r="BQ27" s="527"/>
      <c r="BR27" s="527"/>
      <c r="BS27" s="527"/>
      <c r="BT27" s="527"/>
      <c r="BU27" s="528"/>
      <c r="BV27" s="526">
        <v>214010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2910</v>
      </c>
      <c r="R28" s="459"/>
      <c r="S28" s="459"/>
      <c r="T28" s="459"/>
      <c r="U28" s="459"/>
      <c r="V28" s="501"/>
      <c r="W28" s="553"/>
      <c r="X28" s="554"/>
      <c r="Y28" s="555"/>
      <c r="Z28" s="457" t="s">
        <v>185</v>
      </c>
      <c r="AA28" s="437"/>
      <c r="AB28" s="437"/>
      <c r="AC28" s="437"/>
      <c r="AD28" s="437"/>
      <c r="AE28" s="437"/>
      <c r="AF28" s="437"/>
      <c r="AG28" s="438"/>
      <c r="AH28" s="458" t="s">
        <v>176</v>
      </c>
      <c r="AI28" s="459"/>
      <c r="AJ28" s="459"/>
      <c r="AK28" s="459"/>
      <c r="AL28" s="501"/>
      <c r="AM28" s="458" t="s">
        <v>176</v>
      </c>
      <c r="AN28" s="459"/>
      <c r="AO28" s="459"/>
      <c r="AP28" s="459"/>
      <c r="AQ28" s="459"/>
      <c r="AR28" s="501"/>
      <c r="AS28" s="458" t="s">
        <v>176</v>
      </c>
      <c r="AT28" s="459"/>
      <c r="AU28" s="459"/>
      <c r="AV28" s="459"/>
      <c r="AW28" s="459"/>
      <c r="AX28" s="460"/>
      <c r="AY28" s="561" t="s">
        <v>186</v>
      </c>
      <c r="AZ28" s="562"/>
      <c r="BA28" s="562"/>
      <c r="BB28" s="563"/>
      <c r="BC28" s="367" t="s">
        <v>49</v>
      </c>
      <c r="BD28" s="368"/>
      <c r="BE28" s="368"/>
      <c r="BF28" s="368"/>
      <c r="BG28" s="368"/>
      <c r="BH28" s="368"/>
      <c r="BI28" s="368"/>
      <c r="BJ28" s="368"/>
      <c r="BK28" s="368"/>
      <c r="BL28" s="368"/>
      <c r="BM28" s="369"/>
      <c r="BN28" s="370">
        <v>692253</v>
      </c>
      <c r="BO28" s="371"/>
      <c r="BP28" s="371"/>
      <c r="BQ28" s="371"/>
      <c r="BR28" s="371"/>
      <c r="BS28" s="371"/>
      <c r="BT28" s="371"/>
      <c r="BU28" s="372"/>
      <c r="BV28" s="370">
        <v>771316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187</v>
      </c>
      <c r="F29" s="437"/>
      <c r="G29" s="437"/>
      <c r="H29" s="437"/>
      <c r="I29" s="437"/>
      <c r="J29" s="437"/>
      <c r="K29" s="438"/>
      <c r="L29" s="458">
        <v>11</v>
      </c>
      <c r="M29" s="459"/>
      <c r="N29" s="459"/>
      <c r="O29" s="459"/>
      <c r="P29" s="501"/>
      <c r="Q29" s="458">
        <v>2720</v>
      </c>
      <c r="R29" s="459"/>
      <c r="S29" s="459"/>
      <c r="T29" s="459"/>
      <c r="U29" s="459"/>
      <c r="V29" s="501"/>
      <c r="W29" s="556"/>
      <c r="X29" s="557"/>
      <c r="Y29" s="558"/>
      <c r="Z29" s="457" t="s">
        <v>188</v>
      </c>
      <c r="AA29" s="437"/>
      <c r="AB29" s="437"/>
      <c r="AC29" s="437"/>
      <c r="AD29" s="437"/>
      <c r="AE29" s="437"/>
      <c r="AF29" s="437"/>
      <c r="AG29" s="438"/>
      <c r="AH29" s="458">
        <v>118</v>
      </c>
      <c r="AI29" s="459"/>
      <c r="AJ29" s="459"/>
      <c r="AK29" s="459"/>
      <c r="AL29" s="501"/>
      <c r="AM29" s="458">
        <v>353410</v>
      </c>
      <c r="AN29" s="459"/>
      <c r="AO29" s="459"/>
      <c r="AP29" s="459"/>
      <c r="AQ29" s="459"/>
      <c r="AR29" s="501"/>
      <c r="AS29" s="458">
        <v>2995</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598944</v>
      </c>
      <c r="BO29" s="408"/>
      <c r="BP29" s="408"/>
      <c r="BQ29" s="408"/>
      <c r="BR29" s="408"/>
      <c r="BS29" s="408"/>
      <c r="BT29" s="408"/>
      <c r="BU29" s="409"/>
      <c r="BV29" s="407">
        <v>531738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95.8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3129532</v>
      </c>
      <c r="BO30" s="527"/>
      <c r="BP30" s="527"/>
      <c r="BQ30" s="527"/>
      <c r="BR30" s="527"/>
      <c r="BS30" s="527"/>
      <c r="BT30" s="527"/>
      <c r="BU30" s="528"/>
      <c r="BV30" s="526">
        <v>2846445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199</v>
      </c>
      <c r="V33" s="431"/>
      <c r="W33" s="396" t="s">
        <v>198</v>
      </c>
      <c r="X33" s="396"/>
      <c r="Y33" s="396"/>
      <c r="Z33" s="396"/>
      <c r="AA33" s="396"/>
      <c r="AB33" s="396"/>
      <c r="AC33" s="396"/>
      <c r="AD33" s="396"/>
      <c r="AE33" s="396"/>
      <c r="AF33" s="396"/>
      <c r="AG33" s="396"/>
      <c r="AH33" s="396"/>
      <c r="AI33" s="396"/>
      <c r="AJ33" s="396"/>
      <c r="AK33" s="396"/>
      <c r="AL33" s="206"/>
      <c r="AM33" s="431" t="s">
        <v>197</v>
      </c>
      <c r="AN33" s="431"/>
      <c r="AO33" s="396" t="s">
        <v>198</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197</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5</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IF('各会計、関係団体の財政状況及び健全化判断比率'!B30="","",'各会計、関係団体の財政状況及び健全化判断比率'!B30)</f>
        <v>下水道事業会計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福岡県自治振興組合（一般会計）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遠賀町土地開発公社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遠賀町住宅新築資金等貸付事業会計</v>
      </c>
      <c r="F35" s="598"/>
      <c r="G35" s="598"/>
      <c r="H35" s="598"/>
      <c r="I35" s="598"/>
      <c r="J35" s="598"/>
      <c r="K35" s="598"/>
      <c r="L35" s="598"/>
      <c r="M35" s="598"/>
      <c r="N35" s="598"/>
      <c r="O35" s="598"/>
      <c r="P35" s="598"/>
      <c r="Q35" s="598"/>
      <c r="R35" s="598"/>
      <c r="S35" s="598"/>
      <c r="T35" s="181"/>
      <c r="U35" s="597">
        <f>IF(W35="","",U34+1)</f>
        <v>6</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福岡県自治振興組合（公文書館事業特別会計）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遠賀霊園事業特別会計</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福岡県後期高齢者医療広域連合（一般会計）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f>IF(E37="","",C36+1)</f>
        <v>4</v>
      </c>
      <c r="D37" s="597"/>
      <c r="E37" s="598" t="str">
        <f>IF('各会計、関係団体の財政状況及び健全化判断比率'!B10="","",'各会計、関係団体の財政状況及び健全化判断比率'!B10)</f>
        <v>遠賀町土地取得会計</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福岡県後期高齢者医療広域連合（後期高齢者医療特別会計）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福岡県中間市外二ヶ町山田川水利組合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福岡県市町村消防団員等公務災害補償組合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福岡県自治会館管理組合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遠賀・中間地域広域行政事務組合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福岡県介護保険広域連合（一般会計）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福岡県介護保険広域連合（介護保険事業特別会計）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zZP2/q4UFx8mUT62xVP6SJQEOKjiqhIBd2nstOzSPai4CI5t+H2lt2+F1FL7FYjnuH8fm4tKOZf1HlojeW7MYA==" saltValue="kKTRPSuBYnUGJQ3/01+sz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53" t="s">
        <v>557</v>
      </c>
      <c r="D34" s="1153"/>
      <c r="E34" s="1154"/>
      <c r="F34" s="32">
        <v>3.61</v>
      </c>
      <c r="G34" s="33">
        <v>4.4400000000000004</v>
      </c>
      <c r="H34" s="33">
        <v>4.16</v>
      </c>
      <c r="I34" s="33">
        <v>7.6</v>
      </c>
      <c r="J34" s="34">
        <v>11.94</v>
      </c>
      <c r="K34" s="22"/>
      <c r="L34" s="22"/>
      <c r="M34" s="22"/>
      <c r="N34" s="22"/>
      <c r="O34" s="22"/>
      <c r="P34" s="22"/>
    </row>
    <row r="35" spans="1:16" ht="39" customHeight="1" x14ac:dyDescent="0.15">
      <c r="A35" s="22"/>
      <c r="B35" s="35"/>
      <c r="C35" s="1147" t="s">
        <v>558</v>
      </c>
      <c r="D35" s="1148"/>
      <c r="E35" s="1149"/>
      <c r="F35" s="36" t="s">
        <v>507</v>
      </c>
      <c r="G35" s="37">
        <v>0.65</v>
      </c>
      <c r="H35" s="37">
        <v>0.6</v>
      </c>
      <c r="I35" s="37">
        <v>0.67</v>
      </c>
      <c r="J35" s="38">
        <v>0.79</v>
      </c>
      <c r="K35" s="22"/>
      <c r="L35" s="22"/>
      <c r="M35" s="22"/>
      <c r="N35" s="22"/>
      <c r="O35" s="22"/>
      <c r="P35" s="22"/>
    </row>
    <row r="36" spans="1:16" ht="39" customHeight="1" x14ac:dyDescent="0.15">
      <c r="A36" s="22"/>
      <c r="B36" s="35"/>
      <c r="C36" s="1147" t="s">
        <v>559</v>
      </c>
      <c r="D36" s="1148"/>
      <c r="E36" s="1149"/>
      <c r="F36" s="36">
        <v>0.93</v>
      </c>
      <c r="G36" s="37">
        <v>0.15</v>
      </c>
      <c r="H36" s="37">
        <v>0.33</v>
      </c>
      <c r="I36" s="37">
        <v>0.76</v>
      </c>
      <c r="J36" s="38">
        <v>0.46</v>
      </c>
      <c r="K36" s="22"/>
      <c r="L36" s="22"/>
      <c r="M36" s="22"/>
      <c r="N36" s="22"/>
      <c r="O36" s="22"/>
      <c r="P36" s="22"/>
    </row>
    <row r="37" spans="1:16" ht="39" customHeight="1" x14ac:dyDescent="0.15">
      <c r="A37" s="22"/>
      <c r="B37" s="35"/>
      <c r="C37" s="1147" t="s">
        <v>560</v>
      </c>
      <c r="D37" s="1148"/>
      <c r="E37" s="1149"/>
      <c r="F37" s="36">
        <v>0.08</v>
      </c>
      <c r="G37" s="37">
        <v>0.03</v>
      </c>
      <c r="H37" s="37">
        <v>0.09</v>
      </c>
      <c r="I37" s="37">
        <v>7.0000000000000007E-2</v>
      </c>
      <c r="J37" s="38">
        <v>0.19</v>
      </c>
      <c r="K37" s="22"/>
      <c r="L37" s="22"/>
      <c r="M37" s="22"/>
      <c r="N37" s="22"/>
      <c r="O37" s="22"/>
      <c r="P37" s="22"/>
    </row>
    <row r="38" spans="1:16" ht="39" customHeight="1" x14ac:dyDescent="0.15">
      <c r="A38" s="22"/>
      <c r="B38" s="35"/>
      <c r="C38" s="1147" t="s">
        <v>561</v>
      </c>
      <c r="D38" s="1148"/>
      <c r="E38" s="1149"/>
      <c r="F38" s="36">
        <v>0.12</v>
      </c>
      <c r="G38" s="37">
        <v>0.18</v>
      </c>
      <c r="H38" s="37">
        <v>0.18</v>
      </c>
      <c r="I38" s="37">
        <v>0.1</v>
      </c>
      <c r="J38" s="38">
        <v>0.14000000000000001</v>
      </c>
      <c r="K38" s="22"/>
      <c r="L38" s="22"/>
      <c r="M38" s="22"/>
      <c r="N38" s="22"/>
      <c r="O38" s="22"/>
      <c r="P38" s="22"/>
    </row>
    <row r="39" spans="1:16" ht="39" customHeight="1" x14ac:dyDescent="0.15">
      <c r="A39" s="22"/>
      <c r="B39" s="35"/>
      <c r="C39" s="1147" t="s">
        <v>562</v>
      </c>
      <c r="D39" s="1148"/>
      <c r="E39" s="1149"/>
      <c r="F39" s="36">
        <v>0</v>
      </c>
      <c r="G39" s="37">
        <v>0</v>
      </c>
      <c r="H39" s="37">
        <v>0</v>
      </c>
      <c r="I39" s="37">
        <v>0</v>
      </c>
      <c r="J39" s="38">
        <v>0</v>
      </c>
      <c r="K39" s="22"/>
      <c r="L39" s="22"/>
      <c r="M39" s="22"/>
      <c r="N39" s="22"/>
      <c r="O39" s="22"/>
      <c r="P39" s="22"/>
    </row>
    <row r="40" spans="1:16" ht="39" customHeight="1" x14ac:dyDescent="0.15">
      <c r="A40" s="22"/>
      <c r="B40" s="35"/>
      <c r="C40" s="1147" t="s">
        <v>563</v>
      </c>
      <c r="D40" s="1148"/>
      <c r="E40" s="1149"/>
      <c r="F40" s="36">
        <v>0</v>
      </c>
      <c r="G40" s="37">
        <v>0</v>
      </c>
      <c r="H40" s="37">
        <v>0</v>
      </c>
      <c r="I40" s="37">
        <v>0</v>
      </c>
      <c r="J40" s="38">
        <v>0</v>
      </c>
      <c r="K40" s="22"/>
      <c r="L40" s="22"/>
      <c r="M40" s="22"/>
      <c r="N40" s="22"/>
      <c r="O40" s="22"/>
      <c r="P40" s="22"/>
    </row>
    <row r="41" spans="1:16" ht="39" customHeight="1" x14ac:dyDescent="0.15">
      <c r="A41" s="22"/>
      <c r="B41" s="35"/>
      <c r="C41" s="1147"/>
      <c r="D41" s="1148"/>
      <c r="E41" s="1149"/>
      <c r="F41" s="36"/>
      <c r="G41" s="37"/>
      <c r="H41" s="37"/>
      <c r="I41" s="37"/>
      <c r="J41" s="38"/>
      <c r="K41" s="22"/>
      <c r="L41" s="22"/>
      <c r="M41" s="22"/>
      <c r="N41" s="22"/>
      <c r="O41" s="22"/>
      <c r="P41" s="22"/>
    </row>
    <row r="42" spans="1:16" ht="39" customHeight="1" x14ac:dyDescent="0.15">
      <c r="A42" s="22"/>
      <c r="B42" s="39"/>
      <c r="C42" s="1147" t="s">
        <v>564</v>
      </c>
      <c r="D42" s="1148"/>
      <c r="E42" s="1149"/>
      <c r="F42" s="36" t="s">
        <v>507</v>
      </c>
      <c r="G42" s="37" t="s">
        <v>507</v>
      </c>
      <c r="H42" s="37" t="s">
        <v>507</v>
      </c>
      <c r="I42" s="37" t="s">
        <v>507</v>
      </c>
      <c r="J42" s="38" t="s">
        <v>507</v>
      </c>
      <c r="K42" s="22"/>
      <c r="L42" s="22"/>
      <c r="M42" s="22"/>
      <c r="N42" s="22"/>
      <c r="O42" s="22"/>
      <c r="P42" s="22"/>
    </row>
    <row r="43" spans="1:16" ht="39" customHeight="1" thickBot="1" x14ac:dyDescent="0.2">
      <c r="A43" s="22"/>
      <c r="B43" s="40"/>
      <c r="C43" s="1150" t="s">
        <v>565</v>
      </c>
      <c r="D43" s="1151"/>
      <c r="E43" s="1152"/>
      <c r="F43" s="41">
        <v>0.9</v>
      </c>
      <c r="G43" s="42">
        <v>0</v>
      </c>
      <c r="H43" s="42" t="s">
        <v>507</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CERx+Nq7703UXgHsIxZkF54HnivknoBcTEtSunlDpRShsfssERlgbrwjQU28DmS1g/V1QHtiO+HRARCUBojYA==" saltValue="XH2uEx4yHoUQ8r29FNph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55" t="s">
        <v>10</v>
      </c>
      <c r="C45" s="1156"/>
      <c r="D45" s="58"/>
      <c r="E45" s="1161" t="s">
        <v>11</v>
      </c>
      <c r="F45" s="1161"/>
      <c r="G45" s="1161"/>
      <c r="H45" s="1161"/>
      <c r="I45" s="1161"/>
      <c r="J45" s="1162"/>
      <c r="K45" s="59">
        <v>550</v>
      </c>
      <c r="L45" s="60">
        <v>545</v>
      </c>
      <c r="M45" s="60">
        <v>569</v>
      </c>
      <c r="N45" s="60">
        <v>613</v>
      </c>
      <c r="O45" s="61">
        <v>631</v>
      </c>
      <c r="P45" s="48"/>
      <c r="Q45" s="48"/>
      <c r="R45" s="48"/>
      <c r="S45" s="48"/>
      <c r="T45" s="48"/>
      <c r="U45" s="48"/>
    </row>
    <row r="46" spans="1:21" ht="30.75" customHeight="1" x14ac:dyDescent="0.15">
      <c r="A46" s="48"/>
      <c r="B46" s="1157"/>
      <c r="C46" s="1158"/>
      <c r="D46" s="62"/>
      <c r="E46" s="1163" t="s">
        <v>12</v>
      </c>
      <c r="F46" s="1163"/>
      <c r="G46" s="1163"/>
      <c r="H46" s="1163"/>
      <c r="I46" s="1163"/>
      <c r="J46" s="1164"/>
      <c r="K46" s="63" t="s">
        <v>507</v>
      </c>
      <c r="L46" s="64" t="s">
        <v>507</v>
      </c>
      <c r="M46" s="64" t="s">
        <v>507</v>
      </c>
      <c r="N46" s="64" t="s">
        <v>507</v>
      </c>
      <c r="O46" s="65" t="s">
        <v>507</v>
      </c>
      <c r="P46" s="48"/>
      <c r="Q46" s="48"/>
      <c r="R46" s="48"/>
      <c r="S46" s="48"/>
      <c r="T46" s="48"/>
      <c r="U46" s="48"/>
    </row>
    <row r="47" spans="1:21" ht="30.75" customHeight="1" x14ac:dyDescent="0.15">
      <c r="A47" s="48"/>
      <c r="B47" s="1157"/>
      <c r="C47" s="1158"/>
      <c r="D47" s="62"/>
      <c r="E47" s="1163" t="s">
        <v>13</v>
      </c>
      <c r="F47" s="1163"/>
      <c r="G47" s="1163"/>
      <c r="H47" s="1163"/>
      <c r="I47" s="1163"/>
      <c r="J47" s="1164"/>
      <c r="K47" s="63" t="s">
        <v>507</v>
      </c>
      <c r="L47" s="64" t="s">
        <v>507</v>
      </c>
      <c r="M47" s="64" t="s">
        <v>507</v>
      </c>
      <c r="N47" s="64" t="s">
        <v>507</v>
      </c>
      <c r="O47" s="65" t="s">
        <v>507</v>
      </c>
      <c r="P47" s="48"/>
      <c r="Q47" s="48"/>
      <c r="R47" s="48"/>
      <c r="S47" s="48"/>
      <c r="T47" s="48"/>
      <c r="U47" s="48"/>
    </row>
    <row r="48" spans="1:21" ht="30.75" customHeight="1" x14ac:dyDescent="0.15">
      <c r="A48" s="48"/>
      <c r="B48" s="1157"/>
      <c r="C48" s="1158"/>
      <c r="D48" s="62"/>
      <c r="E48" s="1163" t="s">
        <v>14</v>
      </c>
      <c r="F48" s="1163"/>
      <c r="G48" s="1163"/>
      <c r="H48" s="1163"/>
      <c r="I48" s="1163"/>
      <c r="J48" s="1164"/>
      <c r="K48" s="63">
        <v>191</v>
      </c>
      <c r="L48" s="64">
        <v>171</v>
      </c>
      <c r="M48" s="64">
        <v>168</v>
      </c>
      <c r="N48" s="64">
        <v>148</v>
      </c>
      <c r="O48" s="65">
        <v>154</v>
      </c>
      <c r="P48" s="48"/>
      <c r="Q48" s="48"/>
      <c r="R48" s="48"/>
      <c r="S48" s="48"/>
      <c r="T48" s="48"/>
      <c r="U48" s="48"/>
    </row>
    <row r="49" spans="1:21" ht="30.75" customHeight="1" x14ac:dyDescent="0.15">
      <c r="A49" s="48"/>
      <c r="B49" s="1157"/>
      <c r="C49" s="1158"/>
      <c r="D49" s="62"/>
      <c r="E49" s="1163" t="s">
        <v>15</v>
      </c>
      <c r="F49" s="1163"/>
      <c r="G49" s="1163"/>
      <c r="H49" s="1163"/>
      <c r="I49" s="1163"/>
      <c r="J49" s="1164"/>
      <c r="K49" s="63">
        <v>83</v>
      </c>
      <c r="L49" s="64">
        <v>68</v>
      </c>
      <c r="M49" s="64">
        <v>69</v>
      </c>
      <c r="N49" s="64">
        <v>58</v>
      </c>
      <c r="O49" s="65">
        <v>37</v>
      </c>
      <c r="P49" s="48"/>
      <c r="Q49" s="48"/>
      <c r="R49" s="48"/>
      <c r="S49" s="48"/>
      <c r="T49" s="48"/>
      <c r="U49" s="48"/>
    </row>
    <row r="50" spans="1:21" ht="30.75" customHeight="1" x14ac:dyDescent="0.15">
      <c r="A50" s="48"/>
      <c r="B50" s="1157"/>
      <c r="C50" s="1158"/>
      <c r="D50" s="62"/>
      <c r="E50" s="1163" t="s">
        <v>16</v>
      </c>
      <c r="F50" s="1163"/>
      <c r="G50" s="1163"/>
      <c r="H50" s="1163"/>
      <c r="I50" s="1163"/>
      <c r="J50" s="1164"/>
      <c r="K50" s="63">
        <v>4</v>
      </c>
      <c r="L50" s="64">
        <v>1</v>
      </c>
      <c r="M50" s="64">
        <v>1</v>
      </c>
      <c r="N50" s="64">
        <v>0</v>
      </c>
      <c r="O50" s="65" t="s">
        <v>507</v>
      </c>
      <c r="P50" s="48"/>
      <c r="Q50" s="48"/>
      <c r="R50" s="48"/>
      <c r="S50" s="48"/>
      <c r="T50" s="48"/>
      <c r="U50" s="48"/>
    </row>
    <row r="51" spans="1:21" ht="30.75" customHeight="1" x14ac:dyDescent="0.15">
      <c r="A51" s="48"/>
      <c r="B51" s="1159"/>
      <c r="C51" s="1160"/>
      <c r="D51" s="66"/>
      <c r="E51" s="1163" t="s">
        <v>17</v>
      </c>
      <c r="F51" s="1163"/>
      <c r="G51" s="1163"/>
      <c r="H51" s="1163"/>
      <c r="I51" s="1163"/>
      <c r="J51" s="1164"/>
      <c r="K51" s="63">
        <v>0</v>
      </c>
      <c r="L51" s="64">
        <v>0</v>
      </c>
      <c r="M51" s="64">
        <v>0</v>
      </c>
      <c r="N51" s="64">
        <v>0</v>
      </c>
      <c r="O51" s="65" t="s">
        <v>507</v>
      </c>
      <c r="P51" s="48"/>
      <c r="Q51" s="48"/>
      <c r="R51" s="48"/>
      <c r="S51" s="48"/>
      <c r="T51" s="48"/>
      <c r="U51" s="48"/>
    </row>
    <row r="52" spans="1:21" ht="30.75" customHeight="1" x14ac:dyDescent="0.15">
      <c r="A52" s="48"/>
      <c r="B52" s="1165" t="s">
        <v>18</v>
      </c>
      <c r="C52" s="1166"/>
      <c r="D52" s="66"/>
      <c r="E52" s="1163" t="s">
        <v>19</v>
      </c>
      <c r="F52" s="1163"/>
      <c r="G52" s="1163"/>
      <c r="H52" s="1163"/>
      <c r="I52" s="1163"/>
      <c r="J52" s="1164"/>
      <c r="K52" s="63">
        <v>550</v>
      </c>
      <c r="L52" s="64">
        <v>533</v>
      </c>
      <c r="M52" s="64">
        <v>558</v>
      </c>
      <c r="N52" s="64">
        <v>550</v>
      </c>
      <c r="O52" s="65">
        <v>541</v>
      </c>
      <c r="P52" s="48"/>
      <c r="Q52" s="48"/>
      <c r="R52" s="48"/>
      <c r="S52" s="48"/>
      <c r="T52" s="48"/>
      <c r="U52" s="48"/>
    </row>
    <row r="53" spans="1:21" ht="30.75" customHeight="1" thickBot="1" x14ac:dyDescent="0.2">
      <c r="A53" s="48"/>
      <c r="B53" s="1167" t="s">
        <v>20</v>
      </c>
      <c r="C53" s="1168"/>
      <c r="D53" s="67"/>
      <c r="E53" s="1169" t="s">
        <v>21</v>
      </c>
      <c r="F53" s="1169"/>
      <c r="G53" s="1169"/>
      <c r="H53" s="1169"/>
      <c r="I53" s="1169"/>
      <c r="J53" s="1170"/>
      <c r="K53" s="68">
        <v>278</v>
      </c>
      <c r="L53" s="69">
        <v>252</v>
      </c>
      <c r="M53" s="69">
        <v>249</v>
      </c>
      <c r="N53" s="69">
        <v>269</v>
      </c>
      <c r="O53" s="70">
        <v>281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566</v>
      </c>
      <c r="P56" s="48"/>
      <c r="Q56" s="48"/>
      <c r="R56" s="48"/>
      <c r="S56" s="48"/>
      <c r="T56" s="48"/>
      <c r="U56" s="48"/>
    </row>
    <row r="57" spans="1:21" ht="31.5" customHeight="1" thickBot="1" x14ac:dyDescent="0.2">
      <c r="A57" s="48"/>
      <c r="B57" s="76"/>
      <c r="C57" s="77"/>
      <c r="D57" s="77"/>
      <c r="E57" s="78"/>
      <c r="F57" s="78"/>
      <c r="G57" s="78"/>
      <c r="H57" s="78"/>
      <c r="I57" s="78"/>
      <c r="J57" s="79" t="s">
        <v>2</v>
      </c>
      <c r="K57" s="80" t="s">
        <v>567</v>
      </c>
      <c r="L57" s="81" t="s">
        <v>568</v>
      </c>
      <c r="M57" s="81" t="s">
        <v>569</v>
      </c>
      <c r="N57" s="81" t="s">
        <v>570</v>
      </c>
      <c r="O57" s="82" t="s">
        <v>571</v>
      </c>
      <c r="P57" s="48"/>
      <c r="Q57" s="48"/>
      <c r="R57" s="48"/>
      <c r="S57" s="48"/>
      <c r="T57" s="48"/>
      <c r="U57" s="48"/>
    </row>
    <row r="58" spans="1:21" ht="31.5" customHeight="1" x14ac:dyDescent="0.15">
      <c r="B58" s="1171" t="s">
        <v>25</v>
      </c>
      <c r="C58" s="1172"/>
      <c r="D58" s="1177" t="s">
        <v>26</v>
      </c>
      <c r="E58" s="1178"/>
      <c r="F58" s="1178"/>
      <c r="G58" s="1178"/>
      <c r="H58" s="1178"/>
      <c r="I58" s="1178"/>
      <c r="J58" s="1179"/>
      <c r="K58" s="83"/>
      <c r="L58" s="84"/>
      <c r="M58" s="84"/>
      <c r="N58" s="84"/>
      <c r="O58" s="85"/>
    </row>
    <row r="59" spans="1:21" ht="31.5" customHeight="1" x14ac:dyDescent="0.15">
      <c r="B59" s="1173"/>
      <c r="C59" s="1174"/>
      <c r="D59" s="1180" t="s">
        <v>27</v>
      </c>
      <c r="E59" s="1181"/>
      <c r="F59" s="1181"/>
      <c r="G59" s="1181"/>
      <c r="H59" s="1181"/>
      <c r="I59" s="1181"/>
      <c r="J59" s="1182"/>
      <c r="K59" s="86"/>
      <c r="L59" s="87"/>
      <c r="M59" s="87"/>
      <c r="N59" s="87"/>
      <c r="O59" s="88"/>
    </row>
    <row r="60" spans="1:21" ht="31.5" customHeight="1" thickBot="1" x14ac:dyDescent="0.2">
      <c r="B60" s="1175"/>
      <c r="C60" s="1176"/>
      <c r="D60" s="1183" t="s">
        <v>28</v>
      </c>
      <c r="E60" s="1184"/>
      <c r="F60" s="1184"/>
      <c r="G60" s="1184"/>
      <c r="H60" s="1184"/>
      <c r="I60" s="1184"/>
      <c r="J60" s="118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XVsbbut/o9Yg5QQlSk0a7lAdffvWt4g6cLf/75HceIKKhg6sZEkHreX2GEajG3vxdZMbd0z4/JPkiNK9U8jA==" saltValue="N2sn3BaQxNWhRnODlqCIz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view="pageBreakPreview" zoomScale="80" zoomScaleNormal="100" zoomScaleSheetLayoutView="8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549</v>
      </c>
      <c r="J40" s="103" t="s">
        <v>550</v>
      </c>
      <c r="K40" s="103" t="s">
        <v>551</v>
      </c>
      <c r="L40" s="103" t="s">
        <v>552</v>
      </c>
      <c r="M40" s="104" t="s">
        <v>553</v>
      </c>
    </row>
    <row r="41" spans="2:13" ht="27.75" customHeight="1" x14ac:dyDescent="0.15">
      <c r="B41" s="1186" t="s">
        <v>31</v>
      </c>
      <c r="C41" s="1187"/>
      <c r="D41" s="105"/>
      <c r="E41" s="1192" t="s">
        <v>32</v>
      </c>
      <c r="F41" s="1192"/>
      <c r="G41" s="1192"/>
      <c r="H41" s="1193"/>
      <c r="I41" s="355">
        <v>6601</v>
      </c>
      <c r="J41" s="356">
        <v>6589</v>
      </c>
      <c r="K41" s="356">
        <v>6577</v>
      </c>
      <c r="L41" s="356">
        <v>6675</v>
      </c>
      <c r="M41" s="357">
        <v>6358</v>
      </c>
    </row>
    <row r="42" spans="2:13" ht="27.75" customHeight="1" x14ac:dyDescent="0.15">
      <c r="B42" s="1188"/>
      <c r="C42" s="1189"/>
      <c r="D42" s="106"/>
      <c r="E42" s="1194" t="s">
        <v>33</v>
      </c>
      <c r="F42" s="1194"/>
      <c r="G42" s="1194"/>
      <c r="H42" s="1195"/>
      <c r="I42" s="358">
        <v>86</v>
      </c>
      <c r="J42" s="359">
        <v>47</v>
      </c>
      <c r="K42" s="359">
        <v>45</v>
      </c>
      <c r="L42" s="359">
        <v>46</v>
      </c>
      <c r="M42" s="360">
        <v>46</v>
      </c>
    </row>
    <row r="43" spans="2:13" ht="27.75" customHeight="1" x14ac:dyDescent="0.15">
      <c r="B43" s="1188"/>
      <c r="C43" s="1189"/>
      <c r="D43" s="106"/>
      <c r="E43" s="1194" t="s">
        <v>34</v>
      </c>
      <c r="F43" s="1194"/>
      <c r="G43" s="1194"/>
      <c r="H43" s="1195"/>
      <c r="I43" s="358">
        <v>2680</v>
      </c>
      <c r="J43" s="359">
        <v>2625</v>
      </c>
      <c r="K43" s="359">
        <v>2483</v>
      </c>
      <c r="L43" s="359">
        <v>2189</v>
      </c>
      <c r="M43" s="360">
        <v>2020</v>
      </c>
    </row>
    <row r="44" spans="2:13" ht="27.75" customHeight="1" x14ac:dyDescent="0.15">
      <c r="B44" s="1188"/>
      <c r="C44" s="1189"/>
      <c r="D44" s="106"/>
      <c r="E44" s="1194" t="s">
        <v>35</v>
      </c>
      <c r="F44" s="1194"/>
      <c r="G44" s="1194"/>
      <c r="H44" s="1195"/>
      <c r="I44" s="358">
        <v>406</v>
      </c>
      <c r="J44" s="359">
        <v>353</v>
      </c>
      <c r="K44" s="359">
        <v>319</v>
      </c>
      <c r="L44" s="359">
        <v>290</v>
      </c>
      <c r="M44" s="360">
        <v>270</v>
      </c>
    </row>
    <row r="45" spans="2:13" ht="27.75" customHeight="1" x14ac:dyDescent="0.15">
      <c r="B45" s="1188"/>
      <c r="C45" s="1189"/>
      <c r="D45" s="106"/>
      <c r="E45" s="1194" t="s">
        <v>36</v>
      </c>
      <c r="F45" s="1194"/>
      <c r="G45" s="1194"/>
      <c r="H45" s="1195"/>
      <c r="I45" s="358">
        <v>786</v>
      </c>
      <c r="J45" s="359">
        <v>840</v>
      </c>
      <c r="K45" s="359">
        <v>859</v>
      </c>
      <c r="L45" s="359">
        <v>885</v>
      </c>
      <c r="M45" s="360">
        <v>846</v>
      </c>
    </row>
    <row r="46" spans="2:13" ht="27.75" customHeight="1" x14ac:dyDescent="0.15">
      <c r="B46" s="1188"/>
      <c r="C46" s="1189"/>
      <c r="D46" s="107"/>
      <c r="E46" s="1194" t="s">
        <v>37</v>
      </c>
      <c r="F46" s="1194"/>
      <c r="G46" s="1194"/>
      <c r="H46" s="1195"/>
      <c r="I46" s="358" t="s">
        <v>507</v>
      </c>
      <c r="J46" s="359" t="s">
        <v>507</v>
      </c>
      <c r="K46" s="359" t="s">
        <v>507</v>
      </c>
      <c r="L46" s="359" t="s">
        <v>507</v>
      </c>
      <c r="M46" s="360" t="s">
        <v>507</v>
      </c>
    </row>
    <row r="47" spans="2:13" ht="27.75" customHeight="1" x14ac:dyDescent="0.15">
      <c r="B47" s="1188"/>
      <c r="C47" s="1189"/>
      <c r="D47" s="108"/>
      <c r="E47" s="1196" t="s">
        <v>38</v>
      </c>
      <c r="F47" s="1197"/>
      <c r="G47" s="1197"/>
      <c r="H47" s="1198"/>
      <c r="I47" s="358" t="s">
        <v>507</v>
      </c>
      <c r="J47" s="359" t="s">
        <v>507</v>
      </c>
      <c r="K47" s="359" t="s">
        <v>507</v>
      </c>
      <c r="L47" s="359" t="s">
        <v>507</v>
      </c>
      <c r="M47" s="360" t="s">
        <v>507</v>
      </c>
    </row>
    <row r="48" spans="2:13" ht="27.75" customHeight="1" x14ac:dyDescent="0.15">
      <c r="B48" s="1188"/>
      <c r="C48" s="1189"/>
      <c r="D48" s="106"/>
      <c r="E48" s="1194" t="s">
        <v>39</v>
      </c>
      <c r="F48" s="1194"/>
      <c r="G48" s="1194"/>
      <c r="H48" s="1195"/>
      <c r="I48" s="358" t="s">
        <v>507</v>
      </c>
      <c r="J48" s="359" t="s">
        <v>507</v>
      </c>
      <c r="K48" s="359" t="s">
        <v>507</v>
      </c>
      <c r="L48" s="359" t="s">
        <v>507</v>
      </c>
      <c r="M48" s="360" t="s">
        <v>507</v>
      </c>
    </row>
    <row r="49" spans="2:13" ht="27.75" customHeight="1" x14ac:dyDescent="0.15">
      <c r="B49" s="1190"/>
      <c r="C49" s="1191"/>
      <c r="D49" s="106"/>
      <c r="E49" s="1194" t="s">
        <v>40</v>
      </c>
      <c r="F49" s="1194"/>
      <c r="G49" s="1194"/>
      <c r="H49" s="1195"/>
      <c r="I49" s="358" t="s">
        <v>507</v>
      </c>
      <c r="J49" s="359" t="s">
        <v>507</v>
      </c>
      <c r="K49" s="359" t="s">
        <v>507</v>
      </c>
      <c r="L49" s="359" t="s">
        <v>507</v>
      </c>
      <c r="M49" s="360" t="s">
        <v>507</v>
      </c>
    </row>
    <row r="50" spans="2:13" ht="27.75" customHeight="1" x14ac:dyDescent="0.15">
      <c r="B50" s="1199" t="s">
        <v>41</v>
      </c>
      <c r="C50" s="1200"/>
      <c r="D50" s="109"/>
      <c r="E50" s="1194" t="s">
        <v>42</v>
      </c>
      <c r="F50" s="1194"/>
      <c r="G50" s="1194"/>
      <c r="H50" s="1195"/>
      <c r="I50" s="358">
        <v>3768</v>
      </c>
      <c r="J50" s="359">
        <v>3486</v>
      </c>
      <c r="K50" s="359">
        <v>3272</v>
      </c>
      <c r="L50" s="359">
        <v>3502</v>
      </c>
      <c r="M50" s="360">
        <v>3739</v>
      </c>
    </row>
    <row r="51" spans="2:13" ht="27.75" customHeight="1" x14ac:dyDescent="0.15">
      <c r="B51" s="1188"/>
      <c r="C51" s="1189"/>
      <c r="D51" s="106"/>
      <c r="E51" s="1194" t="s">
        <v>43</v>
      </c>
      <c r="F51" s="1194"/>
      <c r="G51" s="1194"/>
      <c r="H51" s="1195"/>
      <c r="I51" s="358">
        <v>143</v>
      </c>
      <c r="J51" s="359">
        <v>75</v>
      </c>
      <c r="K51" s="359">
        <v>88</v>
      </c>
      <c r="L51" s="359">
        <v>98</v>
      </c>
      <c r="M51" s="360">
        <v>105</v>
      </c>
    </row>
    <row r="52" spans="2:13" ht="27.75" customHeight="1" x14ac:dyDescent="0.15">
      <c r="B52" s="1190"/>
      <c r="C52" s="1191"/>
      <c r="D52" s="106"/>
      <c r="E52" s="1194" t="s">
        <v>44</v>
      </c>
      <c r="F52" s="1194"/>
      <c r="G52" s="1194"/>
      <c r="H52" s="1195"/>
      <c r="I52" s="358">
        <v>6430</v>
      </c>
      <c r="J52" s="359">
        <v>6016</v>
      </c>
      <c r="K52" s="359">
        <v>6033</v>
      </c>
      <c r="L52" s="359">
        <v>5997</v>
      </c>
      <c r="M52" s="360">
        <v>5738</v>
      </c>
    </row>
    <row r="53" spans="2:13" ht="27.75" customHeight="1" thickBot="1" x14ac:dyDescent="0.2">
      <c r="B53" s="1201" t="s">
        <v>45</v>
      </c>
      <c r="C53" s="1202"/>
      <c r="D53" s="110"/>
      <c r="E53" s="1203" t="s">
        <v>46</v>
      </c>
      <c r="F53" s="1203"/>
      <c r="G53" s="1203"/>
      <c r="H53" s="1204"/>
      <c r="I53" s="361">
        <v>217</v>
      </c>
      <c r="J53" s="362">
        <v>877</v>
      </c>
      <c r="K53" s="362">
        <v>892</v>
      </c>
      <c r="L53" s="362">
        <v>488</v>
      </c>
      <c r="M53" s="363">
        <v>-42</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HyjgNEYbusJRMaNE2mvPNwMkb4ipsI8IqFNfdbWbt4qOphYJnoOp2UGrZPRDw+I/MePSLxe3U9GDHE2qDyuByw==" saltValue="gVFFU7Enr/03CEsCOmgB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551</v>
      </c>
      <c r="G54" s="119" t="s">
        <v>552</v>
      </c>
      <c r="H54" s="120" t="s">
        <v>553</v>
      </c>
    </row>
    <row r="55" spans="2:8" ht="52.5" customHeight="1" x14ac:dyDescent="0.15">
      <c r="B55" s="121"/>
      <c r="C55" s="1213" t="s">
        <v>49</v>
      </c>
      <c r="D55" s="1213"/>
      <c r="E55" s="1214"/>
      <c r="F55" s="122">
        <v>743</v>
      </c>
      <c r="G55" s="122">
        <v>771</v>
      </c>
      <c r="H55" s="123">
        <v>692</v>
      </c>
    </row>
    <row r="56" spans="2:8" ht="52.5" customHeight="1" x14ac:dyDescent="0.15">
      <c r="B56" s="124"/>
      <c r="C56" s="1215" t="s">
        <v>50</v>
      </c>
      <c r="D56" s="1215"/>
      <c r="E56" s="1216"/>
      <c r="F56" s="125">
        <v>444</v>
      </c>
      <c r="G56" s="125">
        <v>532</v>
      </c>
      <c r="H56" s="126">
        <v>599</v>
      </c>
    </row>
    <row r="57" spans="2:8" ht="53.25" customHeight="1" x14ac:dyDescent="0.15">
      <c r="B57" s="124"/>
      <c r="C57" s="1217" t="s">
        <v>51</v>
      </c>
      <c r="D57" s="1217"/>
      <c r="E57" s="1218"/>
      <c r="F57" s="127">
        <v>2732</v>
      </c>
      <c r="G57" s="127">
        <v>2846</v>
      </c>
      <c r="H57" s="128">
        <v>3130</v>
      </c>
    </row>
    <row r="58" spans="2:8" ht="45.75" customHeight="1" x14ac:dyDescent="0.15">
      <c r="B58" s="129"/>
      <c r="C58" s="1205" t="s">
        <v>592</v>
      </c>
      <c r="D58" s="1206"/>
      <c r="E58" s="1207"/>
      <c r="F58" s="130">
        <v>1029</v>
      </c>
      <c r="G58" s="130">
        <v>1008</v>
      </c>
      <c r="H58" s="131">
        <v>993</v>
      </c>
    </row>
    <row r="59" spans="2:8" ht="45.75" customHeight="1" x14ac:dyDescent="0.15">
      <c r="B59" s="129"/>
      <c r="C59" s="1205" t="s">
        <v>593</v>
      </c>
      <c r="D59" s="1206"/>
      <c r="E59" s="1207"/>
      <c r="F59" s="130">
        <v>847</v>
      </c>
      <c r="G59" s="130">
        <v>848</v>
      </c>
      <c r="H59" s="131">
        <v>843</v>
      </c>
    </row>
    <row r="60" spans="2:8" ht="45.75" customHeight="1" x14ac:dyDescent="0.15">
      <c r="B60" s="129"/>
      <c r="C60" s="1205" t="s">
        <v>594</v>
      </c>
      <c r="D60" s="1206"/>
      <c r="E60" s="1207"/>
      <c r="F60" s="130">
        <v>232</v>
      </c>
      <c r="G60" s="130">
        <v>262</v>
      </c>
      <c r="H60" s="131">
        <v>333</v>
      </c>
    </row>
    <row r="61" spans="2:8" ht="45.75" customHeight="1" x14ac:dyDescent="0.15">
      <c r="B61" s="129"/>
      <c r="C61" s="1205" t="s">
        <v>595</v>
      </c>
      <c r="D61" s="1206"/>
      <c r="E61" s="1207"/>
      <c r="F61" s="130">
        <v>34</v>
      </c>
      <c r="G61" s="130">
        <v>146</v>
      </c>
      <c r="H61" s="131">
        <v>285</v>
      </c>
    </row>
    <row r="62" spans="2:8" ht="45.75" customHeight="1" thickBot="1" x14ac:dyDescent="0.2">
      <c r="B62" s="132"/>
      <c r="C62" s="1208" t="s">
        <v>596</v>
      </c>
      <c r="D62" s="1209"/>
      <c r="E62" s="1210"/>
      <c r="F62" s="133">
        <v>160</v>
      </c>
      <c r="G62" s="133">
        <v>160</v>
      </c>
      <c r="H62" s="134">
        <v>268</v>
      </c>
    </row>
    <row r="63" spans="2:8" ht="52.5" customHeight="1" thickBot="1" x14ac:dyDescent="0.2">
      <c r="B63" s="135"/>
      <c r="C63" s="1211" t="s">
        <v>52</v>
      </c>
      <c r="D63" s="1211"/>
      <c r="E63" s="1212"/>
      <c r="F63" s="136">
        <v>3919</v>
      </c>
      <c r="G63" s="136">
        <v>4149</v>
      </c>
      <c r="H63" s="137">
        <v>4421</v>
      </c>
    </row>
    <row r="64" spans="2:8" x14ac:dyDescent="0.15"/>
  </sheetData>
  <sheetProtection algorithmName="SHA-512" hashValue="NF8EOejTVKb5YHnSb2dMhbDCG57Jf/Ogf8BStXDUQR0Fc+c8NLxhEDGMLCo49TZT1JuIpKpbI43dlQlbvyDRBQ==" saltValue="gzoGjk12Jc2wTCu9MrJ/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546</v>
      </c>
      <c r="G2" s="151"/>
      <c r="H2" s="152"/>
    </row>
    <row r="3" spans="1:8" x14ac:dyDescent="0.15">
      <c r="A3" s="148" t="s">
        <v>539</v>
      </c>
      <c r="B3" s="153"/>
      <c r="C3" s="154"/>
      <c r="D3" s="155">
        <v>53047</v>
      </c>
      <c r="E3" s="156"/>
      <c r="F3" s="157">
        <v>73475</v>
      </c>
      <c r="G3" s="158"/>
      <c r="H3" s="159"/>
    </row>
    <row r="4" spans="1:8" x14ac:dyDescent="0.15">
      <c r="A4" s="160"/>
      <c r="B4" s="161"/>
      <c r="C4" s="162"/>
      <c r="D4" s="163">
        <v>16652</v>
      </c>
      <c r="E4" s="164"/>
      <c r="F4" s="165">
        <v>43072</v>
      </c>
      <c r="G4" s="166"/>
      <c r="H4" s="167"/>
    </row>
    <row r="5" spans="1:8" x14ac:dyDescent="0.15">
      <c r="A5" s="148" t="s">
        <v>541</v>
      </c>
      <c r="B5" s="153"/>
      <c r="C5" s="154"/>
      <c r="D5" s="155">
        <v>41389</v>
      </c>
      <c r="E5" s="156"/>
      <c r="F5" s="157">
        <v>87464</v>
      </c>
      <c r="G5" s="158"/>
      <c r="H5" s="159"/>
    </row>
    <row r="6" spans="1:8" x14ac:dyDescent="0.15">
      <c r="A6" s="160"/>
      <c r="B6" s="161"/>
      <c r="C6" s="162"/>
      <c r="D6" s="163">
        <v>10069</v>
      </c>
      <c r="E6" s="164"/>
      <c r="F6" s="165">
        <v>47479</v>
      </c>
      <c r="G6" s="166"/>
      <c r="H6" s="167"/>
    </row>
    <row r="7" spans="1:8" x14ac:dyDescent="0.15">
      <c r="A7" s="148" t="s">
        <v>542</v>
      </c>
      <c r="B7" s="153"/>
      <c r="C7" s="154"/>
      <c r="D7" s="155">
        <v>48682</v>
      </c>
      <c r="E7" s="156"/>
      <c r="F7" s="157">
        <v>96248</v>
      </c>
      <c r="G7" s="158"/>
      <c r="H7" s="159"/>
    </row>
    <row r="8" spans="1:8" x14ac:dyDescent="0.15">
      <c r="A8" s="160"/>
      <c r="B8" s="161"/>
      <c r="C8" s="162"/>
      <c r="D8" s="163">
        <v>19167</v>
      </c>
      <c r="E8" s="164"/>
      <c r="F8" s="165">
        <v>55768</v>
      </c>
      <c r="G8" s="166"/>
      <c r="H8" s="167"/>
    </row>
    <row r="9" spans="1:8" x14ac:dyDescent="0.15">
      <c r="A9" s="148" t="s">
        <v>543</v>
      </c>
      <c r="B9" s="153"/>
      <c r="C9" s="154"/>
      <c r="D9" s="155">
        <v>87081</v>
      </c>
      <c r="E9" s="156"/>
      <c r="F9" s="157">
        <v>76413</v>
      </c>
      <c r="G9" s="158"/>
      <c r="H9" s="159"/>
    </row>
    <row r="10" spans="1:8" x14ac:dyDescent="0.15">
      <c r="A10" s="160"/>
      <c r="B10" s="161"/>
      <c r="C10" s="162"/>
      <c r="D10" s="163">
        <v>11113</v>
      </c>
      <c r="E10" s="164"/>
      <c r="F10" s="165">
        <v>39658</v>
      </c>
      <c r="G10" s="166"/>
      <c r="H10" s="167"/>
    </row>
    <row r="11" spans="1:8" x14ac:dyDescent="0.15">
      <c r="A11" s="148" t="s">
        <v>544</v>
      </c>
      <c r="B11" s="153"/>
      <c r="C11" s="154"/>
      <c r="D11" s="155">
        <v>72591</v>
      </c>
      <c r="E11" s="156"/>
      <c r="F11" s="157">
        <v>66481</v>
      </c>
      <c r="G11" s="158"/>
      <c r="H11" s="159"/>
    </row>
    <row r="12" spans="1:8" x14ac:dyDescent="0.15">
      <c r="A12" s="160"/>
      <c r="B12" s="161"/>
      <c r="C12" s="168"/>
      <c r="D12" s="163">
        <v>18092</v>
      </c>
      <c r="E12" s="164"/>
      <c r="F12" s="165">
        <v>36120</v>
      </c>
      <c r="G12" s="166"/>
      <c r="H12" s="167"/>
    </row>
    <row r="13" spans="1:8" x14ac:dyDescent="0.15">
      <c r="A13" s="148"/>
      <c r="B13" s="153"/>
      <c r="C13" s="169"/>
      <c r="D13" s="170">
        <v>60558</v>
      </c>
      <c r="E13" s="171"/>
      <c r="F13" s="172">
        <v>80016</v>
      </c>
      <c r="G13" s="173"/>
      <c r="H13" s="159"/>
    </row>
    <row r="14" spans="1:8" x14ac:dyDescent="0.15">
      <c r="A14" s="160"/>
      <c r="B14" s="161"/>
      <c r="C14" s="162"/>
      <c r="D14" s="163">
        <v>15019</v>
      </c>
      <c r="E14" s="164"/>
      <c r="F14" s="165">
        <v>44419</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3.76</v>
      </c>
      <c r="C19" s="174">
        <f>ROUND(VALUE(SUBSTITUTE(実質収支比率等に係る経年分析!G$48,"▲","-")),2)</f>
        <v>4.63</v>
      </c>
      <c r="D19" s="174">
        <f>ROUND(VALUE(SUBSTITUTE(実質収支比率等に係る経年分析!H$48,"▲","-")),2)</f>
        <v>4.3499999999999996</v>
      </c>
      <c r="E19" s="174">
        <f>ROUND(VALUE(SUBSTITUTE(実質収支比率等に係る経年分析!I$48,"▲","-")),2)</f>
        <v>7.72</v>
      </c>
      <c r="F19" s="174">
        <f>ROUND(VALUE(SUBSTITUTE(実質収支比率等に係る経年分析!J$48,"▲","-")),2)</f>
        <v>12.1</v>
      </c>
    </row>
    <row r="20" spans="1:11" x14ac:dyDescent="0.15">
      <c r="A20" s="174" t="s">
        <v>56</v>
      </c>
      <c r="B20" s="174">
        <f>ROUND(VALUE(SUBSTITUTE(実質収支比率等に係る経年分析!F$47,"▲","-")),2)</f>
        <v>21.92</v>
      </c>
      <c r="C20" s="174">
        <f>ROUND(VALUE(SUBSTITUTE(実質収支比率等に係る経年分析!G$47,"▲","-")),2)</f>
        <v>19.18</v>
      </c>
      <c r="D20" s="174">
        <f>ROUND(VALUE(SUBSTITUTE(実質収支比率等に係る経年分析!H$47,"▲","-")),2)</f>
        <v>16.91</v>
      </c>
      <c r="E20" s="174">
        <f>ROUND(VALUE(SUBSTITUTE(実質収支比率等に係る経年分析!I$47,"▲","-")),2)</f>
        <v>16.45</v>
      </c>
      <c r="F20" s="174">
        <f>ROUND(VALUE(SUBSTITUTE(実質収支比率等に係る経年分析!J$47,"▲","-")),2)</f>
        <v>15.06</v>
      </c>
    </row>
    <row r="21" spans="1:11" x14ac:dyDescent="0.15">
      <c r="A21" s="174" t="s">
        <v>57</v>
      </c>
      <c r="B21" s="174">
        <f>IF(ISNUMBER(VALUE(SUBSTITUTE(実質収支比率等に係る経年分析!F$49,"▲","-"))),ROUND(VALUE(SUBSTITUTE(実質収支比率等に係る経年分析!F$49,"▲","-")),2),NA())</f>
        <v>-6</v>
      </c>
      <c r="C21" s="174">
        <f>IF(ISNUMBER(VALUE(SUBSTITUTE(実質収支比率等に係る経年分析!G$49,"▲","-"))),ROUND(VALUE(SUBSTITUTE(実質収支比率等に係る経年分析!G$49,"▲","-")),2),NA())</f>
        <v>-1.62</v>
      </c>
      <c r="D21" s="174">
        <f>IF(ISNUMBER(VALUE(SUBSTITUTE(実質収支比率等に係る経年分析!H$49,"▲","-"))),ROUND(VALUE(SUBSTITUTE(実質収支比率等に係る経年分析!H$49,"▲","-")),2),NA())</f>
        <v>-1.36</v>
      </c>
      <c r="E21" s="174">
        <f>IF(ISNUMBER(VALUE(SUBSTITUTE(実質収支比率等に係る経年分析!I$49,"▲","-"))),ROUND(VALUE(SUBSTITUTE(実質収支比率等に係る経年分析!I$49,"▲","-")),2),NA())</f>
        <v>4.24</v>
      </c>
      <c r="F21" s="174">
        <f>IF(ISNUMBER(VALUE(SUBSTITUTE(実質収支比率等に係る経年分析!J$49,"▲","-"))),ROUND(VALUE(SUBSTITUTE(実質収支比率等に係る経年分析!J$49,"▲","-")),2),NA())</f>
        <v>2.5099999999999998</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遠賀町土地取得会計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遠賀町住宅新築資金等貸付事業会計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遠賀霊園事業特別会計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0.14000000000000001</v>
      </c>
    </row>
    <row r="33" spans="1:16" x14ac:dyDescent="0.15">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7.0000000000000007E-2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0.19</v>
      </c>
    </row>
    <row r="34" spans="1:16" x14ac:dyDescent="0.15">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0.46</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0.65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0.67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0.79</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3.61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4.4400000000000004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4.16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11.94</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550</v>
      </c>
      <c r="E42" s="176"/>
      <c r="F42" s="176"/>
      <c r="G42" s="176">
        <f>'実質公債費比率（分子）の構造'!L$52</f>
        <v>533</v>
      </c>
      <c r="H42" s="176"/>
      <c r="I42" s="176"/>
      <c r="J42" s="176">
        <f>'実質公債費比率（分子）の構造'!M$52</f>
        <v>558</v>
      </c>
      <c r="K42" s="176"/>
      <c r="L42" s="176"/>
      <c r="M42" s="176">
        <f>'実質公債費比率（分子）の構造'!N$52</f>
        <v>550</v>
      </c>
      <c r="N42" s="176"/>
      <c r="O42" s="176"/>
      <c r="P42" s="176">
        <f>'実質公債費比率（分子）の構造'!O$52</f>
        <v>541</v>
      </c>
    </row>
    <row r="43" spans="1:16" x14ac:dyDescent="0.15">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15">
      <c r="A44" s="176" t="s">
        <v>66</v>
      </c>
      <c r="B44" s="176">
        <f>'実質公債費比率（分子）の構造'!K$50</f>
        <v>4</v>
      </c>
      <c r="C44" s="176"/>
      <c r="D44" s="176"/>
      <c r="E44" s="176">
        <f>'実質公債費比率（分子）の構造'!L$50</f>
        <v>1</v>
      </c>
      <c r="F44" s="176"/>
      <c r="G44" s="176"/>
      <c r="H44" s="176">
        <f>'実質公債費比率（分子）の構造'!M$50</f>
        <v>1</v>
      </c>
      <c r="I44" s="176"/>
      <c r="J44" s="176"/>
      <c r="K44" s="176">
        <f>'実質公債費比率（分子）の構造'!N$50</f>
        <v>0</v>
      </c>
      <c r="L44" s="176"/>
      <c r="M44" s="176"/>
      <c r="N44" s="176" t="str">
        <f>'実質公債費比率（分子）の構造'!O$50</f>
        <v>-</v>
      </c>
      <c r="O44" s="176"/>
      <c r="P44" s="176"/>
    </row>
    <row r="45" spans="1:16" x14ac:dyDescent="0.15">
      <c r="A45" s="176" t="s">
        <v>67</v>
      </c>
      <c r="B45" s="176">
        <f>'実質公債費比率（分子）の構造'!K$49</f>
        <v>83</v>
      </c>
      <c r="C45" s="176"/>
      <c r="D45" s="176"/>
      <c r="E45" s="176">
        <f>'実質公債費比率（分子）の構造'!L$49</f>
        <v>68</v>
      </c>
      <c r="F45" s="176"/>
      <c r="G45" s="176"/>
      <c r="H45" s="176">
        <f>'実質公債費比率（分子）の構造'!M$49</f>
        <v>69</v>
      </c>
      <c r="I45" s="176"/>
      <c r="J45" s="176"/>
      <c r="K45" s="176">
        <f>'実質公債費比率（分子）の構造'!N$49</f>
        <v>58</v>
      </c>
      <c r="L45" s="176"/>
      <c r="M45" s="176"/>
      <c r="N45" s="176">
        <f>'実質公債費比率（分子）の構造'!O$49</f>
        <v>37</v>
      </c>
      <c r="O45" s="176"/>
      <c r="P45" s="176"/>
    </row>
    <row r="46" spans="1:16" x14ac:dyDescent="0.15">
      <c r="A46" s="176" t="s">
        <v>68</v>
      </c>
      <c r="B46" s="176">
        <f>'実質公債費比率（分子）の構造'!K$48</f>
        <v>191</v>
      </c>
      <c r="C46" s="176"/>
      <c r="D46" s="176"/>
      <c r="E46" s="176">
        <f>'実質公債費比率（分子）の構造'!L$48</f>
        <v>171</v>
      </c>
      <c r="F46" s="176"/>
      <c r="G46" s="176"/>
      <c r="H46" s="176">
        <f>'実質公債費比率（分子）の構造'!M$48</f>
        <v>168</v>
      </c>
      <c r="I46" s="176"/>
      <c r="J46" s="176"/>
      <c r="K46" s="176">
        <f>'実質公債費比率（分子）の構造'!N$48</f>
        <v>148</v>
      </c>
      <c r="L46" s="176"/>
      <c r="M46" s="176"/>
      <c r="N46" s="176">
        <f>'実質公債費比率（分子）の構造'!O$48</f>
        <v>154</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550</v>
      </c>
      <c r="C49" s="176"/>
      <c r="D49" s="176"/>
      <c r="E49" s="176">
        <f>'実質公債費比率（分子）の構造'!L$45</f>
        <v>545</v>
      </c>
      <c r="F49" s="176"/>
      <c r="G49" s="176"/>
      <c r="H49" s="176">
        <f>'実質公債費比率（分子）の構造'!M$45</f>
        <v>569</v>
      </c>
      <c r="I49" s="176"/>
      <c r="J49" s="176"/>
      <c r="K49" s="176">
        <f>'実質公債費比率（分子）の構造'!N$45</f>
        <v>613</v>
      </c>
      <c r="L49" s="176"/>
      <c r="M49" s="176"/>
      <c r="N49" s="176">
        <f>'実質公債費比率（分子）の構造'!O$45</f>
        <v>631</v>
      </c>
      <c r="O49" s="176"/>
      <c r="P49" s="176"/>
    </row>
    <row r="50" spans="1:16" x14ac:dyDescent="0.15">
      <c r="A50" s="176" t="s">
        <v>72</v>
      </c>
      <c r="B50" s="176" t="e">
        <f>NA()</f>
        <v>#N/A</v>
      </c>
      <c r="C50" s="176">
        <f>IF(ISNUMBER('実質公債費比率（分子）の構造'!K$53),'実質公債費比率（分子）の構造'!K$53,NA())</f>
        <v>278</v>
      </c>
      <c r="D50" s="176" t="e">
        <f>NA()</f>
        <v>#N/A</v>
      </c>
      <c r="E50" s="176" t="e">
        <f>NA()</f>
        <v>#N/A</v>
      </c>
      <c r="F50" s="176">
        <f>IF(ISNUMBER('実質公債費比率（分子）の構造'!L$53),'実質公債費比率（分子）の構造'!L$53,NA())</f>
        <v>252</v>
      </c>
      <c r="G50" s="176" t="e">
        <f>NA()</f>
        <v>#N/A</v>
      </c>
      <c r="H50" s="176" t="e">
        <f>NA()</f>
        <v>#N/A</v>
      </c>
      <c r="I50" s="176">
        <f>IF(ISNUMBER('実質公債費比率（分子）の構造'!M$53),'実質公債費比率（分子）の構造'!M$53,NA())</f>
        <v>249</v>
      </c>
      <c r="J50" s="176" t="e">
        <f>NA()</f>
        <v>#N/A</v>
      </c>
      <c r="K50" s="176" t="e">
        <f>NA()</f>
        <v>#N/A</v>
      </c>
      <c r="L50" s="176">
        <f>IF(ISNUMBER('実質公債費比率（分子）の構造'!N$53),'実質公債費比率（分子）の構造'!N$53,NA())</f>
        <v>269</v>
      </c>
      <c r="M50" s="176" t="e">
        <f>NA()</f>
        <v>#N/A</v>
      </c>
      <c r="N50" s="176" t="e">
        <f>NA()</f>
        <v>#N/A</v>
      </c>
      <c r="O50" s="176">
        <f>IF(ISNUMBER('実質公債費比率（分子）の構造'!O$53),'実質公債費比率（分子）の構造'!O$53,NA())</f>
        <v>281</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6430</v>
      </c>
      <c r="E56" s="175"/>
      <c r="F56" s="175"/>
      <c r="G56" s="175">
        <f>'将来負担比率（分子）の構造'!J$52</f>
        <v>6016</v>
      </c>
      <c r="H56" s="175"/>
      <c r="I56" s="175"/>
      <c r="J56" s="175">
        <f>'将来負担比率（分子）の構造'!K$52</f>
        <v>6033</v>
      </c>
      <c r="K56" s="175"/>
      <c r="L56" s="175"/>
      <c r="M56" s="175">
        <f>'将来負担比率（分子）の構造'!L$52</f>
        <v>5997</v>
      </c>
      <c r="N56" s="175"/>
      <c r="O56" s="175"/>
      <c r="P56" s="175">
        <f>'将来負担比率（分子）の構造'!M$52</f>
        <v>5738</v>
      </c>
    </row>
    <row r="57" spans="1:16" x14ac:dyDescent="0.15">
      <c r="A57" s="175" t="s">
        <v>43</v>
      </c>
      <c r="B57" s="175"/>
      <c r="C57" s="175"/>
      <c r="D57" s="175">
        <f>'将来負担比率（分子）の構造'!I$51</f>
        <v>143</v>
      </c>
      <c r="E57" s="175"/>
      <c r="F57" s="175"/>
      <c r="G57" s="175">
        <f>'将来負担比率（分子）の構造'!J$51</f>
        <v>75</v>
      </c>
      <c r="H57" s="175"/>
      <c r="I57" s="175"/>
      <c r="J57" s="175">
        <f>'将来負担比率（分子）の構造'!K$51</f>
        <v>88</v>
      </c>
      <c r="K57" s="175"/>
      <c r="L57" s="175"/>
      <c r="M57" s="175">
        <f>'将来負担比率（分子）の構造'!L$51</f>
        <v>98</v>
      </c>
      <c r="N57" s="175"/>
      <c r="O57" s="175"/>
      <c r="P57" s="175">
        <f>'将来負担比率（分子）の構造'!M$51</f>
        <v>105</v>
      </c>
    </row>
    <row r="58" spans="1:16" x14ac:dyDescent="0.15">
      <c r="A58" s="175" t="s">
        <v>42</v>
      </c>
      <c r="B58" s="175"/>
      <c r="C58" s="175"/>
      <c r="D58" s="175">
        <f>'将来負担比率（分子）の構造'!I$50</f>
        <v>3768</v>
      </c>
      <c r="E58" s="175"/>
      <c r="F58" s="175"/>
      <c r="G58" s="175">
        <f>'将来負担比率（分子）の構造'!J$50</f>
        <v>3486</v>
      </c>
      <c r="H58" s="175"/>
      <c r="I58" s="175"/>
      <c r="J58" s="175">
        <f>'将来負担比率（分子）の構造'!K$50</f>
        <v>3272</v>
      </c>
      <c r="K58" s="175"/>
      <c r="L58" s="175"/>
      <c r="M58" s="175">
        <f>'将来負担比率（分子）の構造'!L$50</f>
        <v>3502</v>
      </c>
      <c r="N58" s="175"/>
      <c r="O58" s="175"/>
      <c r="P58" s="175">
        <f>'将来負担比率（分子）の構造'!M$50</f>
        <v>3739</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786</v>
      </c>
      <c r="C62" s="175"/>
      <c r="D62" s="175"/>
      <c r="E62" s="175">
        <f>'将来負担比率（分子）の構造'!J$45</f>
        <v>840</v>
      </c>
      <c r="F62" s="175"/>
      <c r="G62" s="175"/>
      <c r="H62" s="175">
        <f>'将来負担比率（分子）の構造'!K$45</f>
        <v>859</v>
      </c>
      <c r="I62" s="175"/>
      <c r="J62" s="175"/>
      <c r="K62" s="175">
        <f>'将来負担比率（分子）の構造'!L$45</f>
        <v>885</v>
      </c>
      <c r="L62" s="175"/>
      <c r="M62" s="175"/>
      <c r="N62" s="175">
        <f>'将来負担比率（分子）の構造'!M$45</f>
        <v>846</v>
      </c>
      <c r="O62" s="175"/>
      <c r="P62" s="175"/>
    </row>
    <row r="63" spans="1:16" x14ac:dyDescent="0.15">
      <c r="A63" s="175" t="s">
        <v>35</v>
      </c>
      <c r="B63" s="175">
        <f>'将来負担比率（分子）の構造'!I$44</f>
        <v>406</v>
      </c>
      <c r="C63" s="175"/>
      <c r="D63" s="175"/>
      <c r="E63" s="175">
        <f>'将来負担比率（分子）の構造'!J$44</f>
        <v>353</v>
      </c>
      <c r="F63" s="175"/>
      <c r="G63" s="175"/>
      <c r="H63" s="175">
        <f>'将来負担比率（分子）の構造'!K$44</f>
        <v>319</v>
      </c>
      <c r="I63" s="175"/>
      <c r="J63" s="175"/>
      <c r="K63" s="175">
        <f>'将来負担比率（分子）の構造'!L$44</f>
        <v>290</v>
      </c>
      <c r="L63" s="175"/>
      <c r="M63" s="175"/>
      <c r="N63" s="175">
        <f>'将来負担比率（分子）の構造'!M$44</f>
        <v>270</v>
      </c>
      <c r="O63" s="175"/>
      <c r="P63" s="175"/>
    </row>
    <row r="64" spans="1:16" x14ac:dyDescent="0.15">
      <c r="A64" s="175" t="s">
        <v>34</v>
      </c>
      <c r="B64" s="175">
        <f>'将来負担比率（分子）の構造'!I$43</f>
        <v>2680</v>
      </c>
      <c r="C64" s="175"/>
      <c r="D64" s="175"/>
      <c r="E64" s="175">
        <f>'将来負担比率（分子）の構造'!J$43</f>
        <v>2625</v>
      </c>
      <c r="F64" s="175"/>
      <c r="G64" s="175"/>
      <c r="H64" s="175">
        <f>'将来負担比率（分子）の構造'!K$43</f>
        <v>2483</v>
      </c>
      <c r="I64" s="175"/>
      <c r="J64" s="175"/>
      <c r="K64" s="175">
        <f>'将来負担比率（分子）の構造'!L$43</f>
        <v>2189</v>
      </c>
      <c r="L64" s="175"/>
      <c r="M64" s="175"/>
      <c r="N64" s="175">
        <f>'将来負担比率（分子）の構造'!M$43</f>
        <v>2020</v>
      </c>
      <c r="O64" s="175"/>
      <c r="P64" s="175"/>
    </row>
    <row r="65" spans="1:16" x14ac:dyDescent="0.15">
      <c r="A65" s="175" t="s">
        <v>33</v>
      </c>
      <c r="B65" s="175">
        <f>'将来負担比率（分子）の構造'!I$42</f>
        <v>86</v>
      </c>
      <c r="C65" s="175"/>
      <c r="D65" s="175"/>
      <c r="E65" s="175">
        <f>'将来負担比率（分子）の構造'!J$42</f>
        <v>47</v>
      </c>
      <c r="F65" s="175"/>
      <c r="G65" s="175"/>
      <c r="H65" s="175">
        <f>'将来負担比率（分子）の構造'!K$42</f>
        <v>45</v>
      </c>
      <c r="I65" s="175"/>
      <c r="J65" s="175"/>
      <c r="K65" s="175">
        <f>'将来負担比率（分子）の構造'!L$42</f>
        <v>46</v>
      </c>
      <c r="L65" s="175"/>
      <c r="M65" s="175"/>
      <c r="N65" s="175">
        <f>'将来負担比率（分子）の構造'!M$42</f>
        <v>46</v>
      </c>
      <c r="O65" s="175"/>
      <c r="P65" s="175"/>
    </row>
    <row r="66" spans="1:16" x14ac:dyDescent="0.15">
      <c r="A66" s="175" t="s">
        <v>32</v>
      </c>
      <c r="B66" s="175">
        <f>'将来負担比率（分子）の構造'!I$41</f>
        <v>6601</v>
      </c>
      <c r="C66" s="175"/>
      <c r="D66" s="175"/>
      <c r="E66" s="175">
        <f>'将来負担比率（分子）の構造'!J$41</f>
        <v>6589</v>
      </c>
      <c r="F66" s="175"/>
      <c r="G66" s="175"/>
      <c r="H66" s="175">
        <f>'将来負担比率（分子）の構造'!K$41</f>
        <v>6577</v>
      </c>
      <c r="I66" s="175"/>
      <c r="J66" s="175"/>
      <c r="K66" s="175">
        <f>'将来負担比率（分子）の構造'!L$41</f>
        <v>6675</v>
      </c>
      <c r="L66" s="175"/>
      <c r="M66" s="175"/>
      <c r="N66" s="175">
        <f>'将来負担比率（分子）の構造'!M$41</f>
        <v>6358</v>
      </c>
      <c r="O66" s="175"/>
      <c r="P66" s="175"/>
    </row>
    <row r="67" spans="1:16" x14ac:dyDescent="0.15">
      <c r="A67" s="175" t="s">
        <v>76</v>
      </c>
      <c r="B67" s="175" t="e">
        <f>NA()</f>
        <v>#N/A</v>
      </c>
      <c r="C67" s="175">
        <f>IF(ISNUMBER('将来負担比率（分子）の構造'!I$53), IF('将来負担比率（分子）の構造'!I$53 &lt; 0, 0, '将来負担比率（分子）の構造'!I$53), NA())</f>
        <v>217</v>
      </c>
      <c r="D67" s="175" t="e">
        <f>NA()</f>
        <v>#N/A</v>
      </c>
      <c r="E67" s="175" t="e">
        <f>NA()</f>
        <v>#N/A</v>
      </c>
      <c r="F67" s="175">
        <f>IF(ISNUMBER('将来負担比率（分子）の構造'!J$53), IF('将来負担比率（分子）の構造'!J$53 &lt; 0, 0, '将来負担比率（分子）の構造'!J$53), NA())</f>
        <v>877</v>
      </c>
      <c r="G67" s="175" t="e">
        <f>NA()</f>
        <v>#N/A</v>
      </c>
      <c r="H67" s="175" t="e">
        <f>NA()</f>
        <v>#N/A</v>
      </c>
      <c r="I67" s="175">
        <f>IF(ISNUMBER('将来負担比率（分子）の構造'!K$53), IF('将来負担比率（分子）の構造'!K$53 &lt; 0, 0, '将来負担比率（分子）の構造'!K$53), NA())</f>
        <v>892</v>
      </c>
      <c r="J67" s="175" t="e">
        <f>NA()</f>
        <v>#N/A</v>
      </c>
      <c r="K67" s="175" t="e">
        <f>NA()</f>
        <v>#N/A</v>
      </c>
      <c r="L67" s="175">
        <f>IF(ISNUMBER('将来負担比率（分子）の構造'!L$53), IF('将来負担比率（分子）の構造'!L$53 &lt; 0, 0, '将来負担比率（分子）の構造'!L$53), NA())</f>
        <v>488</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743</v>
      </c>
      <c r="C72" s="179">
        <f>基金残高に係る経年分析!G55</f>
        <v>771</v>
      </c>
      <c r="D72" s="179">
        <f>基金残高に係る経年分析!H55</f>
        <v>692</v>
      </c>
    </row>
    <row r="73" spans="1:16" x14ac:dyDescent="0.15">
      <c r="A73" s="178" t="s">
        <v>79</v>
      </c>
      <c r="B73" s="179">
        <f>基金残高に係る経年分析!F56</f>
        <v>444</v>
      </c>
      <c r="C73" s="179">
        <f>基金残高に係る経年分析!G56</f>
        <v>532</v>
      </c>
      <c r="D73" s="179">
        <f>基金残高に係る経年分析!H56</f>
        <v>599</v>
      </c>
    </row>
    <row r="74" spans="1:16" x14ac:dyDescent="0.15">
      <c r="A74" s="178" t="s">
        <v>80</v>
      </c>
      <c r="B74" s="179">
        <f>基金残高に係る経年分析!F57</f>
        <v>2732</v>
      </c>
      <c r="C74" s="179">
        <f>基金残高に係る経年分析!G57</f>
        <v>2846</v>
      </c>
      <c r="D74" s="179">
        <f>基金残高に係る経年分析!H57</f>
        <v>3130</v>
      </c>
    </row>
  </sheetData>
  <sheetProtection algorithmName="SHA-512" hashValue="xJcQxqWtbsDVe5uCvdDqeGwRJbtugKVL4BuCgJCqjZbaZ8GNFYkys5IC+ZnbXdg2yCD90naJt1wc1dgsU2vIlA==" saltValue="isqH1kopqufp7hamg1hZ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227</v>
      </c>
      <c r="C5" s="610"/>
      <c r="D5" s="610"/>
      <c r="E5" s="610"/>
      <c r="F5" s="610"/>
      <c r="G5" s="610"/>
      <c r="H5" s="610"/>
      <c r="I5" s="610"/>
      <c r="J5" s="610"/>
      <c r="K5" s="610"/>
      <c r="L5" s="610"/>
      <c r="M5" s="610"/>
      <c r="N5" s="610"/>
      <c r="O5" s="610"/>
      <c r="P5" s="610"/>
      <c r="Q5" s="611"/>
      <c r="R5" s="612">
        <v>2095496</v>
      </c>
      <c r="S5" s="613"/>
      <c r="T5" s="613"/>
      <c r="U5" s="613"/>
      <c r="V5" s="613"/>
      <c r="W5" s="613"/>
      <c r="X5" s="613"/>
      <c r="Y5" s="614"/>
      <c r="Z5" s="615">
        <v>20.6</v>
      </c>
      <c r="AA5" s="615"/>
      <c r="AB5" s="615"/>
      <c r="AC5" s="615"/>
      <c r="AD5" s="616">
        <v>2095496</v>
      </c>
      <c r="AE5" s="616"/>
      <c r="AF5" s="616"/>
      <c r="AG5" s="616"/>
      <c r="AH5" s="616"/>
      <c r="AI5" s="616"/>
      <c r="AJ5" s="616"/>
      <c r="AK5" s="616"/>
      <c r="AL5" s="617">
        <v>46</v>
      </c>
      <c r="AM5" s="618"/>
      <c r="AN5" s="618"/>
      <c r="AO5" s="619"/>
      <c r="AP5" s="609" t="s">
        <v>228</v>
      </c>
      <c r="AQ5" s="610"/>
      <c r="AR5" s="610"/>
      <c r="AS5" s="610"/>
      <c r="AT5" s="610"/>
      <c r="AU5" s="610"/>
      <c r="AV5" s="610"/>
      <c r="AW5" s="610"/>
      <c r="AX5" s="610"/>
      <c r="AY5" s="610"/>
      <c r="AZ5" s="610"/>
      <c r="BA5" s="610"/>
      <c r="BB5" s="610"/>
      <c r="BC5" s="610"/>
      <c r="BD5" s="610"/>
      <c r="BE5" s="610"/>
      <c r="BF5" s="611"/>
      <c r="BG5" s="623">
        <v>2095496</v>
      </c>
      <c r="BH5" s="624"/>
      <c r="BI5" s="624"/>
      <c r="BJ5" s="624"/>
      <c r="BK5" s="624"/>
      <c r="BL5" s="624"/>
      <c r="BM5" s="624"/>
      <c r="BN5" s="625"/>
      <c r="BO5" s="626">
        <v>100</v>
      </c>
      <c r="BP5" s="626"/>
      <c r="BQ5" s="626"/>
      <c r="BR5" s="626"/>
      <c r="BS5" s="627" t="s">
        <v>229</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221</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69458</v>
      </c>
      <c r="S6" s="624"/>
      <c r="T6" s="624"/>
      <c r="U6" s="624"/>
      <c r="V6" s="624"/>
      <c r="W6" s="624"/>
      <c r="X6" s="624"/>
      <c r="Y6" s="625"/>
      <c r="Z6" s="626">
        <v>0.7</v>
      </c>
      <c r="AA6" s="626"/>
      <c r="AB6" s="626"/>
      <c r="AC6" s="626"/>
      <c r="AD6" s="627">
        <v>69458</v>
      </c>
      <c r="AE6" s="627"/>
      <c r="AF6" s="627"/>
      <c r="AG6" s="627"/>
      <c r="AH6" s="627"/>
      <c r="AI6" s="627"/>
      <c r="AJ6" s="627"/>
      <c r="AK6" s="627"/>
      <c r="AL6" s="628">
        <v>1.5</v>
      </c>
      <c r="AM6" s="629"/>
      <c r="AN6" s="629"/>
      <c r="AO6" s="630"/>
      <c r="AP6" s="620" t="s">
        <v>234</v>
      </c>
      <c r="AQ6" s="621"/>
      <c r="AR6" s="621"/>
      <c r="AS6" s="621"/>
      <c r="AT6" s="621"/>
      <c r="AU6" s="621"/>
      <c r="AV6" s="621"/>
      <c r="AW6" s="621"/>
      <c r="AX6" s="621"/>
      <c r="AY6" s="621"/>
      <c r="AZ6" s="621"/>
      <c r="BA6" s="621"/>
      <c r="BB6" s="621"/>
      <c r="BC6" s="621"/>
      <c r="BD6" s="621"/>
      <c r="BE6" s="621"/>
      <c r="BF6" s="622"/>
      <c r="BG6" s="623">
        <v>2095496</v>
      </c>
      <c r="BH6" s="624"/>
      <c r="BI6" s="624"/>
      <c r="BJ6" s="624"/>
      <c r="BK6" s="624"/>
      <c r="BL6" s="624"/>
      <c r="BM6" s="624"/>
      <c r="BN6" s="625"/>
      <c r="BO6" s="626">
        <v>100</v>
      </c>
      <c r="BP6" s="626"/>
      <c r="BQ6" s="626"/>
      <c r="BR6" s="626"/>
      <c r="BS6" s="627" t="s">
        <v>128</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89200</v>
      </c>
      <c r="CS6" s="624"/>
      <c r="CT6" s="624"/>
      <c r="CU6" s="624"/>
      <c r="CV6" s="624"/>
      <c r="CW6" s="624"/>
      <c r="CX6" s="624"/>
      <c r="CY6" s="625"/>
      <c r="CZ6" s="617">
        <v>0.9</v>
      </c>
      <c r="DA6" s="618"/>
      <c r="DB6" s="618"/>
      <c r="DC6" s="634"/>
      <c r="DD6" s="632" t="s">
        <v>229</v>
      </c>
      <c r="DE6" s="624"/>
      <c r="DF6" s="624"/>
      <c r="DG6" s="624"/>
      <c r="DH6" s="624"/>
      <c r="DI6" s="624"/>
      <c r="DJ6" s="624"/>
      <c r="DK6" s="624"/>
      <c r="DL6" s="624"/>
      <c r="DM6" s="624"/>
      <c r="DN6" s="624"/>
      <c r="DO6" s="624"/>
      <c r="DP6" s="625"/>
      <c r="DQ6" s="632">
        <v>89200</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594</v>
      </c>
      <c r="S7" s="624"/>
      <c r="T7" s="624"/>
      <c r="U7" s="624"/>
      <c r="V7" s="624"/>
      <c r="W7" s="624"/>
      <c r="X7" s="624"/>
      <c r="Y7" s="625"/>
      <c r="Z7" s="626">
        <v>0</v>
      </c>
      <c r="AA7" s="626"/>
      <c r="AB7" s="626"/>
      <c r="AC7" s="626"/>
      <c r="AD7" s="627">
        <v>594</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896858</v>
      </c>
      <c r="BH7" s="624"/>
      <c r="BI7" s="624"/>
      <c r="BJ7" s="624"/>
      <c r="BK7" s="624"/>
      <c r="BL7" s="624"/>
      <c r="BM7" s="624"/>
      <c r="BN7" s="625"/>
      <c r="BO7" s="626">
        <v>42.8</v>
      </c>
      <c r="BP7" s="626"/>
      <c r="BQ7" s="626"/>
      <c r="BR7" s="626"/>
      <c r="BS7" s="627" t="s">
        <v>229</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1860963</v>
      </c>
      <c r="CS7" s="624"/>
      <c r="CT7" s="624"/>
      <c r="CU7" s="624"/>
      <c r="CV7" s="624"/>
      <c r="CW7" s="624"/>
      <c r="CX7" s="624"/>
      <c r="CY7" s="625"/>
      <c r="CZ7" s="626">
        <v>19.399999999999999</v>
      </c>
      <c r="DA7" s="626"/>
      <c r="DB7" s="626"/>
      <c r="DC7" s="626"/>
      <c r="DD7" s="632">
        <v>19822</v>
      </c>
      <c r="DE7" s="624"/>
      <c r="DF7" s="624"/>
      <c r="DG7" s="624"/>
      <c r="DH7" s="624"/>
      <c r="DI7" s="624"/>
      <c r="DJ7" s="624"/>
      <c r="DK7" s="624"/>
      <c r="DL7" s="624"/>
      <c r="DM7" s="624"/>
      <c r="DN7" s="624"/>
      <c r="DO7" s="624"/>
      <c r="DP7" s="625"/>
      <c r="DQ7" s="632">
        <v>1142205</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9563</v>
      </c>
      <c r="S8" s="624"/>
      <c r="T8" s="624"/>
      <c r="U8" s="624"/>
      <c r="V8" s="624"/>
      <c r="W8" s="624"/>
      <c r="X8" s="624"/>
      <c r="Y8" s="625"/>
      <c r="Z8" s="626">
        <v>0.1</v>
      </c>
      <c r="AA8" s="626"/>
      <c r="AB8" s="626"/>
      <c r="AC8" s="626"/>
      <c r="AD8" s="627">
        <v>9563</v>
      </c>
      <c r="AE8" s="627"/>
      <c r="AF8" s="627"/>
      <c r="AG8" s="627"/>
      <c r="AH8" s="627"/>
      <c r="AI8" s="627"/>
      <c r="AJ8" s="627"/>
      <c r="AK8" s="627"/>
      <c r="AL8" s="628">
        <v>0.2</v>
      </c>
      <c r="AM8" s="629"/>
      <c r="AN8" s="629"/>
      <c r="AO8" s="630"/>
      <c r="AP8" s="620" t="s">
        <v>240</v>
      </c>
      <c r="AQ8" s="621"/>
      <c r="AR8" s="621"/>
      <c r="AS8" s="621"/>
      <c r="AT8" s="621"/>
      <c r="AU8" s="621"/>
      <c r="AV8" s="621"/>
      <c r="AW8" s="621"/>
      <c r="AX8" s="621"/>
      <c r="AY8" s="621"/>
      <c r="AZ8" s="621"/>
      <c r="BA8" s="621"/>
      <c r="BB8" s="621"/>
      <c r="BC8" s="621"/>
      <c r="BD8" s="621"/>
      <c r="BE8" s="621"/>
      <c r="BF8" s="622"/>
      <c r="BG8" s="623">
        <v>32439</v>
      </c>
      <c r="BH8" s="624"/>
      <c r="BI8" s="624"/>
      <c r="BJ8" s="624"/>
      <c r="BK8" s="624"/>
      <c r="BL8" s="624"/>
      <c r="BM8" s="624"/>
      <c r="BN8" s="625"/>
      <c r="BO8" s="626">
        <v>1.5</v>
      </c>
      <c r="BP8" s="626"/>
      <c r="BQ8" s="626"/>
      <c r="BR8" s="626"/>
      <c r="BS8" s="627" t="s">
        <v>229</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3430122</v>
      </c>
      <c r="CS8" s="624"/>
      <c r="CT8" s="624"/>
      <c r="CU8" s="624"/>
      <c r="CV8" s="624"/>
      <c r="CW8" s="624"/>
      <c r="CX8" s="624"/>
      <c r="CY8" s="625"/>
      <c r="CZ8" s="626">
        <v>35.700000000000003</v>
      </c>
      <c r="DA8" s="626"/>
      <c r="DB8" s="626"/>
      <c r="DC8" s="626"/>
      <c r="DD8" s="632">
        <v>83140</v>
      </c>
      <c r="DE8" s="624"/>
      <c r="DF8" s="624"/>
      <c r="DG8" s="624"/>
      <c r="DH8" s="624"/>
      <c r="DI8" s="624"/>
      <c r="DJ8" s="624"/>
      <c r="DK8" s="624"/>
      <c r="DL8" s="624"/>
      <c r="DM8" s="624"/>
      <c r="DN8" s="624"/>
      <c r="DO8" s="624"/>
      <c r="DP8" s="625"/>
      <c r="DQ8" s="632">
        <v>1476902</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7924</v>
      </c>
      <c r="S9" s="624"/>
      <c r="T9" s="624"/>
      <c r="U9" s="624"/>
      <c r="V9" s="624"/>
      <c r="W9" s="624"/>
      <c r="X9" s="624"/>
      <c r="Y9" s="625"/>
      <c r="Z9" s="626">
        <v>0.1</v>
      </c>
      <c r="AA9" s="626"/>
      <c r="AB9" s="626"/>
      <c r="AC9" s="626"/>
      <c r="AD9" s="627">
        <v>7924</v>
      </c>
      <c r="AE9" s="627"/>
      <c r="AF9" s="627"/>
      <c r="AG9" s="627"/>
      <c r="AH9" s="627"/>
      <c r="AI9" s="627"/>
      <c r="AJ9" s="627"/>
      <c r="AK9" s="627"/>
      <c r="AL9" s="628">
        <v>0.2</v>
      </c>
      <c r="AM9" s="629"/>
      <c r="AN9" s="629"/>
      <c r="AO9" s="630"/>
      <c r="AP9" s="620" t="s">
        <v>243</v>
      </c>
      <c r="AQ9" s="621"/>
      <c r="AR9" s="621"/>
      <c r="AS9" s="621"/>
      <c r="AT9" s="621"/>
      <c r="AU9" s="621"/>
      <c r="AV9" s="621"/>
      <c r="AW9" s="621"/>
      <c r="AX9" s="621"/>
      <c r="AY9" s="621"/>
      <c r="AZ9" s="621"/>
      <c r="BA9" s="621"/>
      <c r="BB9" s="621"/>
      <c r="BC9" s="621"/>
      <c r="BD9" s="621"/>
      <c r="BE9" s="621"/>
      <c r="BF9" s="622"/>
      <c r="BG9" s="623">
        <v>779172</v>
      </c>
      <c r="BH9" s="624"/>
      <c r="BI9" s="624"/>
      <c r="BJ9" s="624"/>
      <c r="BK9" s="624"/>
      <c r="BL9" s="624"/>
      <c r="BM9" s="624"/>
      <c r="BN9" s="625"/>
      <c r="BO9" s="626">
        <v>37.200000000000003</v>
      </c>
      <c r="BP9" s="626"/>
      <c r="BQ9" s="626"/>
      <c r="BR9" s="626"/>
      <c r="BS9" s="627" t="s">
        <v>128</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656817</v>
      </c>
      <c r="CS9" s="624"/>
      <c r="CT9" s="624"/>
      <c r="CU9" s="624"/>
      <c r="CV9" s="624"/>
      <c r="CW9" s="624"/>
      <c r="CX9" s="624"/>
      <c r="CY9" s="625"/>
      <c r="CZ9" s="626">
        <v>6.8</v>
      </c>
      <c r="DA9" s="626"/>
      <c r="DB9" s="626"/>
      <c r="DC9" s="626"/>
      <c r="DD9" s="632">
        <v>2774</v>
      </c>
      <c r="DE9" s="624"/>
      <c r="DF9" s="624"/>
      <c r="DG9" s="624"/>
      <c r="DH9" s="624"/>
      <c r="DI9" s="624"/>
      <c r="DJ9" s="624"/>
      <c r="DK9" s="624"/>
      <c r="DL9" s="624"/>
      <c r="DM9" s="624"/>
      <c r="DN9" s="624"/>
      <c r="DO9" s="624"/>
      <c r="DP9" s="625"/>
      <c r="DQ9" s="632">
        <v>450236</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176</v>
      </c>
      <c r="S10" s="624"/>
      <c r="T10" s="624"/>
      <c r="U10" s="624"/>
      <c r="V10" s="624"/>
      <c r="W10" s="624"/>
      <c r="X10" s="624"/>
      <c r="Y10" s="625"/>
      <c r="Z10" s="626" t="s">
        <v>176</v>
      </c>
      <c r="AA10" s="626"/>
      <c r="AB10" s="626"/>
      <c r="AC10" s="626"/>
      <c r="AD10" s="627" t="s">
        <v>128</v>
      </c>
      <c r="AE10" s="627"/>
      <c r="AF10" s="627"/>
      <c r="AG10" s="627"/>
      <c r="AH10" s="627"/>
      <c r="AI10" s="627"/>
      <c r="AJ10" s="627"/>
      <c r="AK10" s="627"/>
      <c r="AL10" s="628" t="s">
        <v>229</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48107</v>
      </c>
      <c r="BH10" s="624"/>
      <c r="BI10" s="624"/>
      <c r="BJ10" s="624"/>
      <c r="BK10" s="624"/>
      <c r="BL10" s="624"/>
      <c r="BM10" s="624"/>
      <c r="BN10" s="625"/>
      <c r="BO10" s="626">
        <v>2.2999999999999998</v>
      </c>
      <c r="BP10" s="626"/>
      <c r="BQ10" s="626"/>
      <c r="BR10" s="626"/>
      <c r="BS10" s="627" t="s">
        <v>128</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t="s">
        <v>128</v>
      </c>
      <c r="CS10" s="624"/>
      <c r="CT10" s="624"/>
      <c r="CU10" s="624"/>
      <c r="CV10" s="624"/>
      <c r="CW10" s="624"/>
      <c r="CX10" s="624"/>
      <c r="CY10" s="625"/>
      <c r="CZ10" s="626" t="s">
        <v>176</v>
      </c>
      <c r="DA10" s="626"/>
      <c r="DB10" s="626"/>
      <c r="DC10" s="626"/>
      <c r="DD10" s="632" t="s">
        <v>229</v>
      </c>
      <c r="DE10" s="624"/>
      <c r="DF10" s="624"/>
      <c r="DG10" s="624"/>
      <c r="DH10" s="624"/>
      <c r="DI10" s="624"/>
      <c r="DJ10" s="624"/>
      <c r="DK10" s="624"/>
      <c r="DL10" s="624"/>
      <c r="DM10" s="624"/>
      <c r="DN10" s="624"/>
      <c r="DO10" s="624"/>
      <c r="DP10" s="625"/>
      <c r="DQ10" s="632" t="s">
        <v>176</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448255</v>
      </c>
      <c r="S11" s="624"/>
      <c r="T11" s="624"/>
      <c r="U11" s="624"/>
      <c r="V11" s="624"/>
      <c r="W11" s="624"/>
      <c r="X11" s="624"/>
      <c r="Y11" s="625"/>
      <c r="Z11" s="628">
        <v>4.4000000000000004</v>
      </c>
      <c r="AA11" s="629"/>
      <c r="AB11" s="629"/>
      <c r="AC11" s="635"/>
      <c r="AD11" s="632">
        <v>448255</v>
      </c>
      <c r="AE11" s="624"/>
      <c r="AF11" s="624"/>
      <c r="AG11" s="624"/>
      <c r="AH11" s="624"/>
      <c r="AI11" s="624"/>
      <c r="AJ11" s="624"/>
      <c r="AK11" s="625"/>
      <c r="AL11" s="628">
        <v>9.8000000000000007</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37140</v>
      </c>
      <c r="BH11" s="624"/>
      <c r="BI11" s="624"/>
      <c r="BJ11" s="624"/>
      <c r="BK11" s="624"/>
      <c r="BL11" s="624"/>
      <c r="BM11" s="624"/>
      <c r="BN11" s="625"/>
      <c r="BO11" s="626">
        <v>1.8</v>
      </c>
      <c r="BP11" s="626"/>
      <c r="BQ11" s="626"/>
      <c r="BR11" s="626"/>
      <c r="BS11" s="627" t="s">
        <v>128</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182820</v>
      </c>
      <c r="CS11" s="624"/>
      <c r="CT11" s="624"/>
      <c r="CU11" s="624"/>
      <c r="CV11" s="624"/>
      <c r="CW11" s="624"/>
      <c r="CX11" s="624"/>
      <c r="CY11" s="625"/>
      <c r="CZ11" s="626">
        <v>1.9</v>
      </c>
      <c r="DA11" s="626"/>
      <c r="DB11" s="626"/>
      <c r="DC11" s="626"/>
      <c r="DD11" s="632">
        <v>60042</v>
      </c>
      <c r="DE11" s="624"/>
      <c r="DF11" s="624"/>
      <c r="DG11" s="624"/>
      <c r="DH11" s="624"/>
      <c r="DI11" s="624"/>
      <c r="DJ11" s="624"/>
      <c r="DK11" s="624"/>
      <c r="DL11" s="624"/>
      <c r="DM11" s="624"/>
      <c r="DN11" s="624"/>
      <c r="DO11" s="624"/>
      <c r="DP11" s="625"/>
      <c r="DQ11" s="632">
        <v>72543</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v>19233</v>
      </c>
      <c r="S12" s="624"/>
      <c r="T12" s="624"/>
      <c r="U12" s="624"/>
      <c r="V12" s="624"/>
      <c r="W12" s="624"/>
      <c r="X12" s="624"/>
      <c r="Y12" s="625"/>
      <c r="Z12" s="626">
        <v>0.2</v>
      </c>
      <c r="AA12" s="626"/>
      <c r="AB12" s="626"/>
      <c r="AC12" s="626"/>
      <c r="AD12" s="627">
        <v>19233</v>
      </c>
      <c r="AE12" s="627"/>
      <c r="AF12" s="627"/>
      <c r="AG12" s="627"/>
      <c r="AH12" s="627"/>
      <c r="AI12" s="627"/>
      <c r="AJ12" s="627"/>
      <c r="AK12" s="627"/>
      <c r="AL12" s="628">
        <v>0.4</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978009</v>
      </c>
      <c r="BH12" s="624"/>
      <c r="BI12" s="624"/>
      <c r="BJ12" s="624"/>
      <c r="BK12" s="624"/>
      <c r="BL12" s="624"/>
      <c r="BM12" s="624"/>
      <c r="BN12" s="625"/>
      <c r="BO12" s="626">
        <v>46.7</v>
      </c>
      <c r="BP12" s="626"/>
      <c r="BQ12" s="626"/>
      <c r="BR12" s="626"/>
      <c r="BS12" s="627" t="s">
        <v>128</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140904</v>
      </c>
      <c r="CS12" s="624"/>
      <c r="CT12" s="624"/>
      <c r="CU12" s="624"/>
      <c r="CV12" s="624"/>
      <c r="CW12" s="624"/>
      <c r="CX12" s="624"/>
      <c r="CY12" s="625"/>
      <c r="CZ12" s="626">
        <v>1.5</v>
      </c>
      <c r="DA12" s="626"/>
      <c r="DB12" s="626"/>
      <c r="DC12" s="626"/>
      <c r="DD12" s="632">
        <v>3858</v>
      </c>
      <c r="DE12" s="624"/>
      <c r="DF12" s="624"/>
      <c r="DG12" s="624"/>
      <c r="DH12" s="624"/>
      <c r="DI12" s="624"/>
      <c r="DJ12" s="624"/>
      <c r="DK12" s="624"/>
      <c r="DL12" s="624"/>
      <c r="DM12" s="624"/>
      <c r="DN12" s="624"/>
      <c r="DO12" s="624"/>
      <c r="DP12" s="625"/>
      <c r="DQ12" s="632">
        <v>121200</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176</v>
      </c>
      <c r="S13" s="624"/>
      <c r="T13" s="624"/>
      <c r="U13" s="624"/>
      <c r="V13" s="624"/>
      <c r="W13" s="624"/>
      <c r="X13" s="624"/>
      <c r="Y13" s="625"/>
      <c r="Z13" s="626" t="s">
        <v>128</v>
      </c>
      <c r="AA13" s="626"/>
      <c r="AB13" s="626"/>
      <c r="AC13" s="626"/>
      <c r="AD13" s="627" t="s">
        <v>229</v>
      </c>
      <c r="AE13" s="627"/>
      <c r="AF13" s="627"/>
      <c r="AG13" s="627"/>
      <c r="AH13" s="627"/>
      <c r="AI13" s="627"/>
      <c r="AJ13" s="627"/>
      <c r="AK13" s="627"/>
      <c r="AL13" s="628" t="s">
        <v>128</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975356</v>
      </c>
      <c r="BH13" s="624"/>
      <c r="BI13" s="624"/>
      <c r="BJ13" s="624"/>
      <c r="BK13" s="624"/>
      <c r="BL13" s="624"/>
      <c r="BM13" s="624"/>
      <c r="BN13" s="625"/>
      <c r="BO13" s="626">
        <v>46.5</v>
      </c>
      <c r="BP13" s="626"/>
      <c r="BQ13" s="626"/>
      <c r="BR13" s="626"/>
      <c r="BS13" s="627" t="s">
        <v>176</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1686703</v>
      </c>
      <c r="CS13" s="624"/>
      <c r="CT13" s="624"/>
      <c r="CU13" s="624"/>
      <c r="CV13" s="624"/>
      <c r="CW13" s="624"/>
      <c r="CX13" s="624"/>
      <c r="CY13" s="625"/>
      <c r="CZ13" s="626">
        <v>17.600000000000001</v>
      </c>
      <c r="DA13" s="626"/>
      <c r="DB13" s="626"/>
      <c r="DC13" s="626"/>
      <c r="DD13" s="632">
        <v>1206718</v>
      </c>
      <c r="DE13" s="624"/>
      <c r="DF13" s="624"/>
      <c r="DG13" s="624"/>
      <c r="DH13" s="624"/>
      <c r="DI13" s="624"/>
      <c r="DJ13" s="624"/>
      <c r="DK13" s="624"/>
      <c r="DL13" s="624"/>
      <c r="DM13" s="624"/>
      <c r="DN13" s="624"/>
      <c r="DO13" s="624"/>
      <c r="DP13" s="625"/>
      <c r="DQ13" s="632">
        <v>653290</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t="s">
        <v>128</v>
      </c>
      <c r="S14" s="624"/>
      <c r="T14" s="624"/>
      <c r="U14" s="624"/>
      <c r="V14" s="624"/>
      <c r="W14" s="624"/>
      <c r="X14" s="624"/>
      <c r="Y14" s="625"/>
      <c r="Z14" s="626" t="s">
        <v>229</v>
      </c>
      <c r="AA14" s="626"/>
      <c r="AB14" s="626"/>
      <c r="AC14" s="626"/>
      <c r="AD14" s="627" t="s">
        <v>128</v>
      </c>
      <c r="AE14" s="627"/>
      <c r="AF14" s="627"/>
      <c r="AG14" s="627"/>
      <c r="AH14" s="627"/>
      <c r="AI14" s="627"/>
      <c r="AJ14" s="627"/>
      <c r="AK14" s="627"/>
      <c r="AL14" s="628" t="s">
        <v>128</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66983</v>
      </c>
      <c r="BH14" s="624"/>
      <c r="BI14" s="624"/>
      <c r="BJ14" s="624"/>
      <c r="BK14" s="624"/>
      <c r="BL14" s="624"/>
      <c r="BM14" s="624"/>
      <c r="BN14" s="625"/>
      <c r="BO14" s="626">
        <v>3.2</v>
      </c>
      <c r="BP14" s="626"/>
      <c r="BQ14" s="626"/>
      <c r="BR14" s="626"/>
      <c r="BS14" s="627" t="s">
        <v>128</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264377</v>
      </c>
      <c r="CS14" s="624"/>
      <c r="CT14" s="624"/>
      <c r="CU14" s="624"/>
      <c r="CV14" s="624"/>
      <c r="CW14" s="624"/>
      <c r="CX14" s="624"/>
      <c r="CY14" s="625"/>
      <c r="CZ14" s="626">
        <v>2.8</v>
      </c>
      <c r="DA14" s="626"/>
      <c r="DB14" s="626"/>
      <c r="DC14" s="626"/>
      <c r="DD14" s="632">
        <v>1645</v>
      </c>
      <c r="DE14" s="624"/>
      <c r="DF14" s="624"/>
      <c r="DG14" s="624"/>
      <c r="DH14" s="624"/>
      <c r="DI14" s="624"/>
      <c r="DJ14" s="624"/>
      <c r="DK14" s="624"/>
      <c r="DL14" s="624"/>
      <c r="DM14" s="624"/>
      <c r="DN14" s="624"/>
      <c r="DO14" s="624"/>
      <c r="DP14" s="625"/>
      <c r="DQ14" s="632">
        <v>259890</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128</v>
      </c>
      <c r="S15" s="624"/>
      <c r="T15" s="624"/>
      <c r="U15" s="624"/>
      <c r="V15" s="624"/>
      <c r="W15" s="624"/>
      <c r="X15" s="624"/>
      <c r="Y15" s="625"/>
      <c r="Z15" s="626" t="s">
        <v>176</v>
      </c>
      <c r="AA15" s="626"/>
      <c r="AB15" s="626"/>
      <c r="AC15" s="626"/>
      <c r="AD15" s="627" t="s">
        <v>128</v>
      </c>
      <c r="AE15" s="627"/>
      <c r="AF15" s="627"/>
      <c r="AG15" s="627"/>
      <c r="AH15" s="627"/>
      <c r="AI15" s="627"/>
      <c r="AJ15" s="627"/>
      <c r="AK15" s="627"/>
      <c r="AL15" s="628" t="s">
        <v>128</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153646</v>
      </c>
      <c r="BH15" s="624"/>
      <c r="BI15" s="624"/>
      <c r="BJ15" s="624"/>
      <c r="BK15" s="624"/>
      <c r="BL15" s="624"/>
      <c r="BM15" s="624"/>
      <c r="BN15" s="625"/>
      <c r="BO15" s="626">
        <v>7.3</v>
      </c>
      <c r="BP15" s="626"/>
      <c r="BQ15" s="626"/>
      <c r="BR15" s="626"/>
      <c r="BS15" s="627" t="s">
        <v>128</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656482</v>
      </c>
      <c r="CS15" s="624"/>
      <c r="CT15" s="624"/>
      <c r="CU15" s="624"/>
      <c r="CV15" s="624"/>
      <c r="CW15" s="624"/>
      <c r="CX15" s="624"/>
      <c r="CY15" s="625"/>
      <c r="CZ15" s="626">
        <v>6.8</v>
      </c>
      <c r="DA15" s="626"/>
      <c r="DB15" s="626"/>
      <c r="DC15" s="626"/>
      <c r="DD15" s="632">
        <v>9149</v>
      </c>
      <c r="DE15" s="624"/>
      <c r="DF15" s="624"/>
      <c r="DG15" s="624"/>
      <c r="DH15" s="624"/>
      <c r="DI15" s="624"/>
      <c r="DJ15" s="624"/>
      <c r="DK15" s="624"/>
      <c r="DL15" s="624"/>
      <c r="DM15" s="624"/>
      <c r="DN15" s="624"/>
      <c r="DO15" s="624"/>
      <c r="DP15" s="625"/>
      <c r="DQ15" s="632">
        <v>502316</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10272</v>
      </c>
      <c r="S16" s="624"/>
      <c r="T16" s="624"/>
      <c r="U16" s="624"/>
      <c r="V16" s="624"/>
      <c r="W16" s="624"/>
      <c r="X16" s="624"/>
      <c r="Y16" s="625"/>
      <c r="Z16" s="626">
        <v>0.1</v>
      </c>
      <c r="AA16" s="626"/>
      <c r="AB16" s="626"/>
      <c r="AC16" s="626"/>
      <c r="AD16" s="627">
        <v>10272</v>
      </c>
      <c r="AE16" s="627"/>
      <c r="AF16" s="627"/>
      <c r="AG16" s="627"/>
      <c r="AH16" s="627"/>
      <c r="AI16" s="627"/>
      <c r="AJ16" s="627"/>
      <c r="AK16" s="627"/>
      <c r="AL16" s="628">
        <v>0.2</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176</v>
      </c>
      <c r="BH16" s="624"/>
      <c r="BI16" s="624"/>
      <c r="BJ16" s="624"/>
      <c r="BK16" s="624"/>
      <c r="BL16" s="624"/>
      <c r="BM16" s="624"/>
      <c r="BN16" s="625"/>
      <c r="BO16" s="626" t="s">
        <v>176</v>
      </c>
      <c r="BP16" s="626"/>
      <c r="BQ16" s="626"/>
      <c r="BR16" s="626"/>
      <c r="BS16" s="627" t="s">
        <v>128</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t="s">
        <v>128</v>
      </c>
      <c r="CS16" s="624"/>
      <c r="CT16" s="624"/>
      <c r="CU16" s="624"/>
      <c r="CV16" s="624"/>
      <c r="CW16" s="624"/>
      <c r="CX16" s="624"/>
      <c r="CY16" s="625"/>
      <c r="CZ16" s="626" t="s">
        <v>176</v>
      </c>
      <c r="DA16" s="626"/>
      <c r="DB16" s="626"/>
      <c r="DC16" s="626"/>
      <c r="DD16" s="632" t="s">
        <v>176</v>
      </c>
      <c r="DE16" s="624"/>
      <c r="DF16" s="624"/>
      <c r="DG16" s="624"/>
      <c r="DH16" s="624"/>
      <c r="DI16" s="624"/>
      <c r="DJ16" s="624"/>
      <c r="DK16" s="624"/>
      <c r="DL16" s="624"/>
      <c r="DM16" s="624"/>
      <c r="DN16" s="624"/>
      <c r="DO16" s="624"/>
      <c r="DP16" s="625"/>
      <c r="DQ16" s="632" t="s">
        <v>229</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33348</v>
      </c>
      <c r="S17" s="624"/>
      <c r="T17" s="624"/>
      <c r="U17" s="624"/>
      <c r="V17" s="624"/>
      <c r="W17" s="624"/>
      <c r="X17" s="624"/>
      <c r="Y17" s="625"/>
      <c r="Z17" s="626">
        <v>0.3</v>
      </c>
      <c r="AA17" s="626"/>
      <c r="AB17" s="626"/>
      <c r="AC17" s="626"/>
      <c r="AD17" s="627">
        <v>33348</v>
      </c>
      <c r="AE17" s="627"/>
      <c r="AF17" s="627"/>
      <c r="AG17" s="627"/>
      <c r="AH17" s="627"/>
      <c r="AI17" s="627"/>
      <c r="AJ17" s="627"/>
      <c r="AK17" s="627"/>
      <c r="AL17" s="628">
        <v>0.7</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176</v>
      </c>
      <c r="BH17" s="624"/>
      <c r="BI17" s="624"/>
      <c r="BJ17" s="624"/>
      <c r="BK17" s="624"/>
      <c r="BL17" s="624"/>
      <c r="BM17" s="624"/>
      <c r="BN17" s="625"/>
      <c r="BO17" s="626" t="s">
        <v>229</v>
      </c>
      <c r="BP17" s="626"/>
      <c r="BQ17" s="626"/>
      <c r="BR17" s="626"/>
      <c r="BS17" s="627" t="s">
        <v>128</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631403</v>
      </c>
      <c r="CS17" s="624"/>
      <c r="CT17" s="624"/>
      <c r="CU17" s="624"/>
      <c r="CV17" s="624"/>
      <c r="CW17" s="624"/>
      <c r="CX17" s="624"/>
      <c r="CY17" s="625"/>
      <c r="CZ17" s="626">
        <v>6.6</v>
      </c>
      <c r="DA17" s="626"/>
      <c r="DB17" s="626"/>
      <c r="DC17" s="626"/>
      <c r="DD17" s="632" t="s">
        <v>128</v>
      </c>
      <c r="DE17" s="624"/>
      <c r="DF17" s="624"/>
      <c r="DG17" s="624"/>
      <c r="DH17" s="624"/>
      <c r="DI17" s="624"/>
      <c r="DJ17" s="624"/>
      <c r="DK17" s="624"/>
      <c r="DL17" s="624"/>
      <c r="DM17" s="624"/>
      <c r="DN17" s="624"/>
      <c r="DO17" s="624"/>
      <c r="DP17" s="625"/>
      <c r="DQ17" s="632">
        <v>609834</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24106</v>
      </c>
      <c r="S18" s="624"/>
      <c r="T18" s="624"/>
      <c r="U18" s="624"/>
      <c r="V18" s="624"/>
      <c r="W18" s="624"/>
      <c r="X18" s="624"/>
      <c r="Y18" s="625"/>
      <c r="Z18" s="626">
        <v>0.2</v>
      </c>
      <c r="AA18" s="626"/>
      <c r="AB18" s="626"/>
      <c r="AC18" s="626"/>
      <c r="AD18" s="627">
        <v>24106</v>
      </c>
      <c r="AE18" s="627"/>
      <c r="AF18" s="627"/>
      <c r="AG18" s="627"/>
      <c r="AH18" s="627"/>
      <c r="AI18" s="627"/>
      <c r="AJ18" s="627"/>
      <c r="AK18" s="627"/>
      <c r="AL18" s="628">
        <v>0.5</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229</v>
      </c>
      <c r="BH18" s="624"/>
      <c r="BI18" s="624"/>
      <c r="BJ18" s="624"/>
      <c r="BK18" s="624"/>
      <c r="BL18" s="624"/>
      <c r="BM18" s="624"/>
      <c r="BN18" s="625"/>
      <c r="BO18" s="626" t="s">
        <v>176</v>
      </c>
      <c r="BP18" s="626"/>
      <c r="BQ18" s="626"/>
      <c r="BR18" s="626"/>
      <c r="BS18" s="627" t="s">
        <v>176</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176</v>
      </c>
      <c r="CS18" s="624"/>
      <c r="CT18" s="624"/>
      <c r="CU18" s="624"/>
      <c r="CV18" s="624"/>
      <c r="CW18" s="624"/>
      <c r="CX18" s="624"/>
      <c r="CY18" s="625"/>
      <c r="CZ18" s="626" t="s">
        <v>229</v>
      </c>
      <c r="DA18" s="626"/>
      <c r="DB18" s="626"/>
      <c r="DC18" s="626"/>
      <c r="DD18" s="632" t="s">
        <v>128</v>
      </c>
      <c r="DE18" s="624"/>
      <c r="DF18" s="624"/>
      <c r="DG18" s="624"/>
      <c r="DH18" s="624"/>
      <c r="DI18" s="624"/>
      <c r="DJ18" s="624"/>
      <c r="DK18" s="624"/>
      <c r="DL18" s="624"/>
      <c r="DM18" s="624"/>
      <c r="DN18" s="624"/>
      <c r="DO18" s="624"/>
      <c r="DP18" s="625"/>
      <c r="DQ18" s="632" t="s">
        <v>128</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23630</v>
      </c>
      <c r="S19" s="624"/>
      <c r="T19" s="624"/>
      <c r="U19" s="624"/>
      <c r="V19" s="624"/>
      <c r="W19" s="624"/>
      <c r="X19" s="624"/>
      <c r="Y19" s="625"/>
      <c r="Z19" s="626">
        <v>0.2</v>
      </c>
      <c r="AA19" s="626"/>
      <c r="AB19" s="626"/>
      <c r="AC19" s="626"/>
      <c r="AD19" s="627">
        <v>23630</v>
      </c>
      <c r="AE19" s="627"/>
      <c r="AF19" s="627"/>
      <c r="AG19" s="627"/>
      <c r="AH19" s="627"/>
      <c r="AI19" s="627"/>
      <c r="AJ19" s="627"/>
      <c r="AK19" s="627"/>
      <c r="AL19" s="628">
        <v>0.5</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t="s">
        <v>176</v>
      </c>
      <c r="BH19" s="624"/>
      <c r="BI19" s="624"/>
      <c r="BJ19" s="624"/>
      <c r="BK19" s="624"/>
      <c r="BL19" s="624"/>
      <c r="BM19" s="624"/>
      <c r="BN19" s="625"/>
      <c r="BO19" s="626" t="s">
        <v>128</v>
      </c>
      <c r="BP19" s="626"/>
      <c r="BQ19" s="626"/>
      <c r="BR19" s="626"/>
      <c r="BS19" s="627" t="s">
        <v>176</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128</v>
      </c>
      <c r="CS19" s="624"/>
      <c r="CT19" s="624"/>
      <c r="CU19" s="624"/>
      <c r="CV19" s="624"/>
      <c r="CW19" s="624"/>
      <c r="CX19" s="624"/>
      <c r="CY19" s="625"/>
      <c r="CZ19" s="626" t="s">
        <v>128</v>
      </c>
      <c r="DA19" s="626"/>
      <c r="DB19" s="626"/>
      <c r="DC19" s="626"/>
      <c r="DD19" s="632" t="s">
        <v>176</v>
      </c>
      <c r="DE19" s="624"/>
      <c r="DF19" s="624"/>
      <c r="DG19" s="624"/>
      <c r="DH19" s="624"/>
      <c r="DI19" s="624"/>
      <c r="DJ19" s="624"/>
      <c r="DK19" s="624"/>
      <c r="DL19" s="624"/>
      <c r="DM19" s="624"/>
      <c r="DN19" s="624"/>
      <c r="DO19" s="624"/>
      <c r="DP19" s="625"/>
      <c r="DQ19" s="632" t="s">
        <v>128</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v>476</v>
      </c>
      <c r="S20" s="624"/>
      <c r="T20" s="624"/>
      <c r="U20" s="624"/>
      <c r="V20" s="624"/>
      <c r="W20" s="624"/>
      <c r="X20" s="624"/>
      <c r="Y20" s="625"/>
      <c r="Z20" s="626">
        <v>0</v>
      </c>
      <c r="AA20" s="626"/>
      <c r="AB20" s="626"/>
      <c r="AC20" s="626"/>
      <c r="AD20" s="627">
        <v>476</v>
      </c>
      <c r="AE20" s="627"/>
      <c r="AF20" s="627"/>
      <c r="AG20" s="627"/>
      <c r="AH20" s="627"/>
      <c r="AI20" s="627"/>
      <c r="AJ20" s="627"/>
      <c r="AK20" s="627"/>
      <c r="AL20" s="628">
        <v>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t="s">
        <v>128</v>
      </c>
      <c r="BH20" s="624"/>
      <c r="BI20" s="624"/>
      <c r="BJ20" s="624"/>
      <c r="BK20" s="624"/>
      <c r="BL20" s="624"/>
      <c r="BM20" s="624"/>
      <c r="BN20" s="625"/>
      <c r="BO20" s="626" t="s">
        <v>128</v>
      </c>
      <c r="BP20" s="626"/>
      <c r="BQ20" s="626"/>
      <c r="BR20" s="626"/>
      <c r="BS20" s="627" t="s">
        <v>128</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9599791</v>
      </c>
      <c r="CS20" s="624"/>
      <c r="CT20" s="624"/>
      <c r="CU20" s="624"/>
      <c r="CV20" s="624"/>
      <c r="CW20" s="624"/>
      <c r="CX20" s="624"/>
      <c r="CY20" s="625"/>
      <c r="CZ20" s="626">
        <v>100</v>
      </c>
      <c r="DA20" s="626"/>
      <c r="DB20" s="626"/>
      <c r="DC20" s="626"/>
      <c r="DD20" s="632">
        <v>1387148</v>
      </c>
      <c r="DE20" s="624"/>
      <c r="DF20" s="624"/>
      <c r="DG20" s="624"/>
      <c r="DH20" s="624"/>
      <c r="DI20" s="624"/>
      <c r="DJ20" s="624"/>
      <c r="DK20" s="624"/>
      <c r="DL20" s="624"/>
      <c r="DM20" s="624"/>
      <c r="DN20" s="624"/>
      <c r="DO20" s="624"/>
      <c r="DP20" s="625"/>
      <c r="DQ20" s="632">
        <v>5377616</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1955818</v>
      </c>
      <c r="S21" s="624"/>
      <c r="T21" s="624"/>
      <c r="U21" s="624"/>
      <c r="V21" s="624"/>
      <c r="W21" s="624"/>
      <c r="X21" s="624"/>
      <c r="Y21" s="625"/>
      <c r="Z21" s="626">
        <v>19.2</v>
      </c>
      <c r="AA21" s="626"/>
      <c r="AB21" s="626"/>
      <c r="AC21" s="626"/>
      <c r="AD21" s="627">
        <v>1815614</v>
      </c>
      <c r="AE21" s="627"/>
      <c r="AF21" s="627"/>
      <c r="AG21" s="627"/>
      <c r="AH21" s="627"/>
      <c r="AI21" s="627"/>
      <c r="AJ21" s="627"/>
      <c r="AK21" s="627"/>
      <c r="AL21" s="628">
        <v>39.799999999999997</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t="s">
        <v>176</v>
      </c>
      <c r="BH21" s="624"/>
      <c r="BI21" s="624"/>
      <c r="BJ21" s="624"/>
      <c r="BK21" s="624"/>
      <c r="BL21" s="624"/>
      <c r="BM21" s="624"/>
      <c r="BN21" s="625"/>
      <c r="BO21" s="626" t="s">
        <v>176</v>
      </c>
      <c r="BP21" s="626"/>
      <c r="BQ21" s="626"/>
      <c r="BR21" s="626"/>
      <c r="BS21" s="627" t="s">
        <v>176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1815614</v>
      </c>
      <c r="S22" s="624"/>
      <c r="T22" s="624"/>
      <c r="U22" s="624"/>
      <c r="V22" s="624"/>
      <c r="W22" s="624"/>
      <c r="X22" s="624"/>
      <c r="Y22" s="625"/>
      <c r="Z22" s="626">
        <v>17.8</v>
      </c>
      <c r="AA22" s="626"/>
      <c r="AB22" s="626"/>
      <c r="AC22" s="626"/>
      <c r="AD22" s="627">
        <v>1815614</v>
      </c>
      <c r="AE22" s="627"/>
      <c r="AF22" s="627"/>
      <c r="AG22" s="627"/>
      <c r="AH22" s="627"/>
      <c r="AI22" s="627"/>
      <c r="AJ22" s="627"/>
      <c r="AK22" s="627"/>
      <c r="AL22" s="628">
        <v>39.799999999999997</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176</v>
      </c>
      <c r="BH22" s="624"/>
      <c r="BI22" s="624"/>
      <c r="BJ22" s="624"/>
      <c r="BK22" s="624"/>
      <c r="BL22" s="624"/>
      <c r="BM22" s="624"/>
      <c r="BN22" s="625"/>
      <c r="BO22" s="626" t="s">
        <v>176</v>
      </c>
      <c r="BP22" s="626"/>
      <c r="BQ22" s="626"/>
      <c r="BR22" s="626"/>
      <c r="BS22" s="627" t="s">
        <v>229</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140204</v>
      </c>
      <c r="S23" s="624"/>
      <c r="T23" s="624"/>
      <c r="U23" s="624"/>
      <c r="V23" s="624"/>
      <c r="W23" s="624"/>
      <c r="X23" s="624"/>
      <c r="Y23" s="625"/>
      <c r="Z23" s="626">
        <v>1.4</v>
      </c>
      <c r="AA23" s="626"/>
      <c r="AB23" s="626"/>
      <c r="AC23" s="626"/>
      <c r="AD23" s="627" t="s">
        <v>229</v>
      </c>
      <c r="AE23" s="627"/>
      <c r="AF23" s="627"/>
      <c r="AG23" s="627"/>
      <c r="AH23" s="627"/>
      <c r="AI23" s="627"/>
      <c r="AJ23" s="627"/>
      <c r="AK23" s="627"/>
      <c r="AL23" s="628" t="s">
        <v>229</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128</v>
      </c>
      <c r="BH23" s="624"/>
      <c r="BI23" s="624"/>
      <c r="BJ23" s="624"/>
      <c r="BK23" s="624"/>
      <c r="BL23" s="624"/>
      <c r="BM23" s="624"/>
      <c r="BN23" s="625"/>
      <c r="BO23" s="626" t="s">
        <v>176</v>
      </c>
      <c r="BP23" s="626"/>
      <c r="BQ23" s="626"/>
      <c r="BR23" s="626"/>
      <c r="BS23" s="627" t="s">
        <v>176</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t="s">
        <v>229</v>
      </c>
      <c r="S24" s="624"/>
      <c r="T24" s="624"/>
      <c r="U24" s="624"/>
      <c r="V24" s="624"/>
      <c r="W24" s="624"/>
      <c r="X24" s="624"/>
      <c r="Y24" s="625"/>
      <c r="Z24" s="626" t="s">
        <v>176</v>
      </c>
      <c r="AA24" s="626"/>
      <c r="AB24" s="626"/>
      <c r="AC24" s="626"/>
      <c r="AD24" s="627" t="s">
        <v>128</v>
      </c>
      <c r="AE24" s="627"/>
      <c r="AF24" s="627"/>
      <c r="AG24" s="627"/>
      <c r="AH24" s="627"/>
      <c r="AI24" s="627"/>
      <c r="AJ24" s="627"/>
      <c r="AK24" s="627"/>
      <c r="AL24" s="628" t="s">
        <v>229</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176</v>
      </c>
      <c r="BH24" s="624"/>
      <c r="BI24" s="624"/>
      <c r="BJ24" s="624"/>
      <c r="BK24" s="624"/>
      <c r="BL24" s="624"/>
      <c r="BM24" s="624"/>
      <c r="BN24" s="625"/>
      <c r="BO24" s="626" t="s">
        <v>229</v>
      </c>
      <c r="BP24" s="626"/>
      <c r="BQ24" s="626"/>
      <c r="BR24" s="626"/>
      <c r="BS24" s="627" t="s">
        <v>128</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3578365</v>
      </c>
      <c r="CS24" s="613"/>
      <c r="CT24" s="613"/>
      <c r="CU24" s="613"/>
      <c r="CV24" s="613"/>
      <c r="CW24" s="613"/>
      <c r="CX24" s="613"/>
      <c r="CY24" s="614"/>
      <c r="CZ24" s="617">
        <v>37.299999999999997</v>
      </c>
      <c r="DA24" s="618"/>
      <c r="DB24" s="618"/>
      <c r="DC24" s="634"/>
      <c r="DD24" s="658">
        <v>1980459</v>
      </c>
      <c r="DE24" s="613"/>
      <c r="DF24" s="613"/>
      <c r="DG24" s="613"/>
      <c r="DH24" s="613"/>
      <c r="DI24" s="613"/>
      <c r="DJ24" s="613"/>
      <c r="DK24" s="614"/>
      <c r="DL24" s="658">
        <v>1972187</v>
      </c>
      <c r="DM24" s="613"/>
      <c r="DN24" s="613"/>
      <c r="DO24" s="613"/>
      <c r="DP24" s="613"/>
      <c r="DQ24" s="613"/>
      <c r="DR24" s="613"/>
      <c r="DS24" s="613"/>
      <c r="DT24" s="613"/>
      <c r="DU24" s="613"/>
      <c r="DV24" s="614"/>
      <c r="DW24" s="617">
        <v>42.5</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4674067</v>
      </c>
      <c r="S25" s="624"/>
      <c r="T25" s="624"/>
      <c r="U25" s="624"/>
      <c r="V25" s="624"/>
      <c r="W25" s="624"/>
      <c r="X25" s="624"/>
      <c r="Y25" s="625"/>
      <c r="Z25" s="626">
        <v>45.9</v>
      </c>
      <c r="AA25" s="626"/>
      <c r="AB25" s="626"/>
      <c r="AC25" s="626"/>
      <c r="AD25" s="627">
        <v>4533863</v>
      </c>
      <c r="AE25" s="627"/>
      <c r="AF25" s="627"/>
      <c r="AG25" s="627"/>
      <c r="AH25" s="627"/>
      <c r="AI25" s="627"/>
      <c r="AJ25" s="627"/>
      <c r="AK25" s="627"/>
      <c r="AL25" s="628">
        <v>99.5</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176</v>
      </c>
      <c r="BH25" s="624"/>
      <c r="BI25" s="624"/>
      <c r="BJ25" s="624"/>
      <c r="BK25" s="624"/>
      <c r="BL25" s="624"/>
      <c r="BM25" s="624"/>
      <c r="BN25" s="625"/>
      <c r="BO25" s="626" t="s">
        <v>229</v>
      </c>
      <c r="BP25" s="626"/>
      <c r="BQ25" s="626"/>
      <c r="BR25" s="626"/>
      <c r="BS25" s="627" t="s">
        <v>229</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1094119</v>
      </c>
      <c r="CS25" s="655"/>
      <c r="CT25" s="655"/>
      <c r="CU25" s="655"/>
      <c r="CV25" s="655"/>
      <c r="CW25" s="655"/>
      <c r="CX25" s="655"/>
      <c r="CY25" s="656"/>
      <c r="CZ25" s="628">
        <v>11.4</v>
      </c>
      <c r="DA25" s="653"/>
      <c r="DB25" s="653"/>
      <c r="DC25" s="657"/>
      <c r="DD25" s="632">
        <v>926296</v>
      </c>
      <c r="DE25" s="655"/>
      <c r="DF25" s="655"/>
      <c r="DG25" s="655"/>
      <c r="DH25" s="655"/>
      <c r="DI25" s="655"/>
      <c r="DJ25" s="655"/>
      <c r="DK25" s="656"/>
      <c r="DL25" s="632">
        <v>921074</v>
      </c>
      <c r="DM25" s="655"/>
      <c r="DN25" s="655"/>
      <c r="DO25" s="655"/>
      <c r="DP25" s="655"/>
      <c r="DQ25" s="655"/>
      <c r="DR25" s="655"/>
      <c r="DS25" s="655"/>
      <c r="DT25" s="655"/>
      <c r="DU25" s="655"/>
      <c r="DV25" s="656"/>
      <c r="DW25" s="628">
        <v>19.8</v>
      </c>
      <c r="DX25" s="653"/>
      <c r="DY25" s="653"/>
      <c r="DZ25" s="653"/>
      <c r="EA25" s="653"/>
      <c r="EB25" s="653"/>
      <c r="EC25" s="654"/>
    </row>
    <row r="26" spans="2:133" ht="11.25" customHeight="1" x14ac:dyDescent="0.15">
      <c r="B26" s="620" t="s">
        <v>296</v>
      </c>
      <c r="C26" s="621"/>
      <c r="D26" s="621"/>
      <c r="E26" s="621"/>
      <c r="F26" s="621"/>
      <c r="G26" s="621"/>
      <c r="H26" s="621"/>
      <c r="I26" s="621"/>
      <c r="J26" s="621"/>
      <c r="K26" s="621"/>
      <c r="L26" s="621"/>
      <c r="M26" s="621"/>
      <c r="N26" s="621"/>
      <c r="O26" s="621"/>
      <c r="P26" s="621"/>
      <c r="Q26" s="622"/>
      <c r="R26" s="623">
        <v>2189</v>
      </c>
      <c r="S26" s="624"/>
      <c r="T26" s="624"/>
      <c r="U26" s="624"/>
      <c r="V26" s="624"/>
      <c r="W26" s="624"/>
      <c r="X26" s="624"/>
      <c r="Y26" s="625"/>
      <c r="Z26" s="626">
        <v>0</v>
      </c>
      <c r="AA26" s="626"/>
      <c r="AB26" s="626"/>
      <c r="AC26" s="626"/>
      <c r="AD26" s="627">
        <v>2189</v>
      </c>
      <c r="AE26" s="627"/>
      <c r="AF26" s="627"/>
      <c r="AG26" s="627"/>
      <c r="AH26" s="627"/>
      <c r="AI26" s="627"/>
      <c r="AJ26" s="627"/>
      <c r="AK26" s="627"/>
      <c r="AL26" s="628">
        <v>0</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128</v>
      </c>
      <c r="BH26" s="624"/>
      <c r="BI26" s="624"/>
      <c r="BJ26" s="624"/>
      <c r="BK26" s="624"/>
      <c r="BL26" s="624"/>
      <c r="BM26" s="624"/>
      <c r="BN26" s="625"/>
      <c r="BO26" s="626" t="s">
        <v>176</v>
      </c>
      <c r="BP26" s="626"/>
      <c r="BQ26" s="626"/>
      <c r="BR26" s="626"/>
      <c r="BS26" s="627" t="s">
        <v>176</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652590</v>
      </c>
      <c r="CS26" s="624"/>
      <c r="CT26" s="624"/>
      <c r="CU26" s="624"/>
      <c r="CV26" s="624"/>
      <c r="CW26" s="624"/>
      <c r="CX26" s="624"/>
      <c r="CY26" s="625"/>
      <c r="CZ26" s="628">
        <v>6.8</v>
      </c>
      <c r="DA26" s="653"/>
      <c r="DB26" s="653"/>
      <c r="DC26" s="657"/>
      <c r="DD26" s="632">
        <v>517546</v>
      </c>
      <c r="DE26" s="624"/>
      <c r="DF26" s="624"/>
      <c r="DG26" s="624"/>
      <c r="DH26" s="624"/>
      <c r="DI26" s="624"/>
      <c r="DJ26" s="624"/>
      <c r="DK26" s="625"/>
      <c r="DL26" s="632" t="s">
        <v>229</v>
      </c>
      <c r="DM26" s="624"/>
      <c r="DN26" s="624"/>
      <c r="DO26" s="624"/>
      <c r="DP26" s="624"/>
      <c r="DQ26" s="624"/>
      <c r="DR26" s="624"/>
      <c r="DS26" s="624"/>
      <c r="DT26" s="624"/>
      <c r="DU26" s="624"/>
      <c r="DV26" s="625"/>
      <c r="DW26" s="628" t="s">
        <v>128</v>
      </c>
      <c r="DX26" s="653"/>
      <c r="DY26" s="653"/>
      <c r="DZ26" s="653"/>
      <c r="EA26" s="653"/>
      <c r="EB26" s="653"/>
      <c r="EC26" s="654"/>
    </row>
    <row r="27" spans="2:133" ht="11.25" customHeight="1" x14ac:dyDescent="0.15">
      <c r="B27" s="620" t="s">
        <v>299</v>
      </c>
      <c r="C27" s="621"/>
      <c r="D27" s="621"/>
      <c r="E27" s="621"/>
      <c r="F27" s="621"/>
      <c r="G27" s="621"/>
      <c r="H27" s="621"/>
      <c r="I27" s="621"/>
      <c r="J27" s="621"/>
      <c r="K27" s="621"/>
      <c r="L27" s="621"/>
      <c r="M27" s="621"/>
      <c r="N27" s="621"/>
      <c r="O27" s="621"/>
      <c r="P27" s="621"/>
      <c r="Q27" s="622"/>
      <c r="R27" s="623">
        <v>285913</v>
      </c>
      <c r="S27" s="624"/>
      <c r="T27" s="624"/>
      <c r="U27" s="624"/>
      <c r="V27" s="624"/>
      <c r="W27" s="624"/>
      <c r="X27" s="624"/>
      <c r="Y27" s="625"/>
      <c r="Z27" s="626">
        <v>2.8</v>
      </c>
      <c r="AA27" s="626"/>
      <c r="AB27" s="626"/>
      <c r="AC27" s="626"/>
      <c r="AD27" s="627">
        <v>1898</v>
      </c>
      <c r="AE27" s="627"/>
      <c r="AF27" s="627"/>
      <c r="AG27" s="627"/>
      <c r="AH27" s="627"/>
      <c r="AI27" s="627"/>
      <c r="AJ27" s="627"/>
      <c r="AK27" s="627"/>
      <c r="AL27" s="628">
        <v>0</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2095496</v>
      </c>
      <c r="BH27" s="624"/>
      <c r="BI27" s="624"/>
      <c r="BJ27" s="624"/>
      <c r="BK27" s="624"/>
      <c r="BL27" s="624"/>
      <c r="BM27" s="624"/>
      <c r="BN27" s="625"/>
      <c r="BO27" s="626">
        <v>100</v>
      </c>
      <c r="BP27" s="626"/>
      <c r="BQ27" s="626"/>
      <c r="BR27" s="626"/>
      <c r="BS27" s="627" t="s">
        <v>176</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1852843</v>
      </c>
      <c r="CS27" s="655"/>
      <c r="CT27" s="655"/>
      <c r="CU27" s="655"/>
      <c r="CV27" s="655"/>
      <c r="CW27" s="655"/>
      <c r="CX27" s="655"/>
      <c r="CY27" s="656"/>
      <c r="CZ27" s="628">
        <v>19.3</v>
      </c>
      <c r="DA27" s="653"/>
      <c r="DB27" s="653"/>
      <c r="DC27" s="657"/>
      <c r="DD27" s="632">
        <v>444329</v>
      </c>
      <c r="DE27" s="655"/>
      <c r="DF27" s="655"/>
      <c r="DG27" s="655"/>
      <c r="DH27" s="655"/>
      <c r="DI27" s="655"/>
      <c r="DJ27" s="655"/>
      <c r="DK27" s="656"/>
      <c r="DL27" s="632">
        <v>441279</v>
      </c>
      <c r="DM27" s="655"/>
      <c r="DN27" s="655"/>
      <c r="DO27" s="655"/>
      <c r="DP27" s="655"/>
      <c r="DQ27" s="655"/>
      <c r="DR27" s="655"/>
      <c r="DS27" s="655"/>
      <c r="DT27" s="655"/>
      <c r="DU27" s="655"/>
      <c r="DV27" s="656"/>
      <c r="DW27" s="628">
        <v>9.5</v>
      </c>
      <c r="DX27" s="653"/>
      <c r="DY27" s="653"/>
      <c r="DZ27" s="653"/>
      <c r="EA27" s="653"/>
      <c r="EB27" s="653"/>
      <c r="EC27" s="654"/>
    </row>
    <row r="28" spans="2:133" ht="11.25" customHeight="1" x14ac:dyDescent="0.15">
      <c r="B28" s="620" t="s">
        <v>302</v>
      </c>
      <c r="C28" s="621"/>
      <c r="D28" s="621"/>
      <c r="E28" s="621"/>
      <c r="F28" s="621"/>
      <c r="G28" s="621"/>
      <c r="H28" s="621"/>
      <c r="I28" s="621"/>
      <c r="J28" s="621"/>
      <c r="K28" s="621"/>
      <c r="L28" s="621"/>
      <c r="M28" s="621"/>
      <c r="N28" s="621"/>
      <c r="O28" s="621"/>
      <c r="P28" s="621"/>
      <c r="Q28" s="622"/>
      <c r="R28" s="623">
        <v>88171</v>
      </c>
      <c r="S28" s="624"/>
      <c r="T28" s="624"/>
      <c r="U28" s="624"/>
      <c r="V28" s="624"/>
      <c r="W28" s="624"/>
      <c r="X28" s="624"/>
      <c r="Y28" s="625"/>
      <c r="Z28" s="626">
        <v>0.9</v>
      </c>
      <c r="AA28" s="626"/>
      <c r="AB28" s="626"/>
      <c r="AC28" s="626"/>
      <c r="AD28" s="627">
        <v>1507</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631403</v>
      </c>
      <c r="CS28" s="624"/>
      <c r="CT28" s="624"/>
      <c r="CU28" s="624"/>
      <c r="CV28" s="624"/>
      <c r="CW28" s="624"/>
      <c r="CX28" s="624"/>
      <c r="CY28" s="625"/>
      <c r="CZ28" s="628">
        <v>6.6</v>
      </c>
      <c r="DA28" s="653"/>
      <c r="DB28" s="653"/>
      <c r="DC28" s="657"/>
      <c r="DD28" s="632">
        <v>609834</v>
      </c>
      <c r="DE28" s="624"/>
      <c r="DF28" s="624"/>
      <c r="DG28" s="624"/>
      <c r="DH28" s="624"/>
      <c r="DI28" s="624"/>
      <c r="DJ28" s="624"/>
      <c r="DK28" s="625"/>
      <c r="DL28" s="632">
        <v>609834</v>
      </c>
      <c r="DM28" s="624"/>
      <c r="DN28" s="624"/>
      <c r="DO28" s="624"/>
      <c r="DP28" s="624"/>
      <c r="DQ28" s="624"/>
      <c r="DR28" s="624"/>
      <c r="DS28" s="624"/>
      <c r="DT28" s="624"/>
      <c r="DU28" s="624"/>
      <c r="DV28" s="625"/>
      <c r="DW28" s="628">
        <v>13.1</v>
      </c>
      <c r="DX28" s="653"/>
      <c r="DY28" s="653"/>
      <c r="DZ28" s="653"/>
      <c r="EA28" s="653"/>
      <c r="EB28" s="653"/>
      <c r="EC28" s="654"/>
    </row>
    <row r="29" spans="2:133" ht="11.25" customHeight="1" x14ac:dyDescent="0.15">
      <c r="B29" s="620" t="s">
        <v>304</v>
      </c>
      <c r="C29" s="621"/>
      <c r="D29" s="621"/>
      <c r="E29" s="621"/>
      <c r="F29" s="621"/>
      <c r="G29" s="621"/>
      <c r="H29" s="621"/>
      <c r="I29" s="621"/>
      <c r="J29" s="621"/>
      <c r="K29" s="621"/>
      <c r="L29" s="621"/>
      <c r="M29" s="621"/>
      <c r="N29" s="621"/>
      <c r="O29" s="621"/>
      <c r="P29" s="621"/>
      <c r="Q29" s="622"/>
      <c r="R29" s="623">
        <v>35191</v>
      </c>
      <c r="S29" s="624"/>
      <c r="T29" s="624"/>
      <c r="U29" s="624"/>
      <c r="V29" s="624"/>
      <c r="W29" s="624"/>
      <c r="X29" s="624"/>
      <c r="Y29" s="625"/>
      <c r="Z29" s="626">
        <v>0.3</v>
      </c>
      <c r="AA29" s="626"/>
      <c r="AB29" s="626"/>
      <c r="AC29" s="626"/>
      <c r="AD29" s="627">
        <v>383</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305</v>
      </c>
      <c r="CE29" s="660"/>
      <c r="CF29" s="620" t="s">
        <v>71</v>
      </c>
      <c r="CG29" s="621"/>
      <c r="CH29" s="621"/>
      <c r="CI29" s="621"/>
      <c r="CJ29" s="621"/>
      <c r="CK29" s="621"/>
      <c r="CL29" s="621"/>
      <c r="CM29" s="621"/>
      <c r="CN29" s="621"/>
      <c r="CO29" s="621"/>
      <c r="CP29" s="621"/>
      <c r="CQ29" s="622"/>
      <c r="CR29" s="623">
        <v>631401</v>
      </c>
      <c r="CS29" s="655"/>
      <c r="CT29" s="655"/>
      <c r="CU29" s="655"/>
      <c r="CV29" s="655"/>
      <c r="CW29" s="655"/>
      <c r="CX29" s="655"/>
      <c r="CY29" s="656"/>
      <c r="CZ29" s="628">
        <v>6.6</v>
      </c>
      <c r="DA29" s="653"/>
      <c r="DB29" s="653"/>
      <c r="DC29" s="657"/>
      <c r="DD29" s="632">
        <v>609832</v>
      </c>
      <c r="DE29" s="655"/>
      <c r="DF29" s="655"/>
      <c r="DG29" s="655"/>
      <c r="DH29" s="655"/>
      <c r="DI29" s="655"/>
      <c r="DJ29" s="655"/>
      <c r="DK29" s="656"/>
      <c r="DL29" s="632">
        <v>609832</v>
      </c>
      <c r="DM29" s="655"/>
      <c r="DN29" s="655"/>
      <c r="DO29" s="655"/>
      <c r="DP29" s="655"/>
      <c r="DQ29" s="655"/>
      <c r="DR29" s="655"/>
      <c r="DS29" s="655"/>
      <c r="DT29" s="655"/>
      <c r="DU29" s="655"/>
      <c r="DV29" s="656"/>
      <c r="DW29" s="628">
        <v>13.1</v>
      </c>
      <c r="DX29" s="653"/>
      <c r="DY29" s="653"/>
      <c r="DZ29" s="653"/>
      <c r="EA29" s="653"/>
      <c r="EB29" s="653"/>
      <c r="EC29" s="654"/>
    </row>
    <row r="30" spans="2:133" ht="11.25" customHeight="1" x14ac:dyDescent="0.15">
      <c r="B30" s="620" t="s">
        <v>306</v>
      </c>
      <c r="C30" s="621"/>
      <c r="D30" s="621"/>
      <c r="E30" s="621"/>
      <c r="F30" s="621"/>
      <c r="G30" s="621"/>
      <c r="H30" s="621"/>
      <c r="I30" s="621"/>
      <c r="J30" s="621"/>
      <c r="K30" s="621"/>
      <c r="L30" s="621"/>
      <c r="M30" s="621"/>
      <c r="N30" s="621"/>
      <c r="O30" s="621"/>
      <c r="P30" s="621"/>
      <c r="Q30" s="622"/>
      <c r="R30" s="623">
        <v>2473933</v>
      </c>
      <c r="S30" s="624"/>
      <c r="T30" s="624"/>
      <c r="U30" s="624"/>
      <c r="V30" s="624"/>
      <c r="W30" s="624"/>
      <c r="X30" s="624"/>
      <c r="Y30" s="625"/>
      <c r="Z30" s="626">
        <v>24.3</v>
      </c>
      <c r="AA30" s="626"/>
      <c r="AB30" s="626"/>
      <c r="AC30" s="626"/>
      <c r="AD30" s="627" t="s">
        <v>229</v>
      </c>
      <c r="AE30" s="627"/>
      <c r="AF30" s="627"/>
      <c r="AG30" s="627"/>
      <c r="AH30" s="627"/>
      <c r="AI30" s="627"/>
      <c r="AJ30" s="627"/>
      <c r="AK30" s="627"/>
      <c r="AL30" s="628" t="s">
        <v>176</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307</v>
      </c>
      <c r="BH30" s="665"/>
      <c r="BI30" s="665"/>
      <c r="BJ30" s="665"/>
      <c r="BK30" s="665"/>
      <c r="BL30" s="665"/>
      <c r="BM30" s="665"/>
      <c r="BN30" s="665"/>
      <c r="BO30" s="665"/>
      <c r="BP30" s="665"/>
      <c r="BQ30" s="666"/>
      <c r="BR30" s="605" t="s">
        <v>308</v>
      </c>
      <c r="BS30" s="665"/>
      <c r="BT30" s="665"/>
      <c r="BU30" s="665"/>
      <c r="BV30" s="665"/>
      <c r="BW30" s="665"/>
      <c r="BX30" s="665"/>
      <c r="BY30" s="665"/>
      <c r="BZ30" s="665"/>
      <c r="CA30" s="665"/>
      <c r="CB30" s="666"/>
      <c r="CD30" s="661"/>
      <c r="CE30" s="662"/>
      <c r="CF30" s="620" t="s">
        <v>309</v>
      </c>
      <c r="CG30" s="621"/>
      <c r="CH30" s="621"/>
      <c r="CI30" s="621"/>
      <c r="CJ30" s="621"/>
      <c r="CK30" s="621"/>
      <c r="CL30" s="621"/>
      <c r="CM30" s="621"/>
      <c r="CN30" s="621"/>
      <c r="CO30" s="621"/>
      <c r="CP30" s="621"/>
      <c r="CQ30" s="622"/>
      <c r="CR30" s="623">
        <v>605717</v>
      </c>
      <c r="CS30" s="624"/>
      <c r="CT30" s="624"/>
      <c r="CU30" s="624"/>
      <c r="CV30" s="624"/>
      <c r="CW30" s="624"/>
      <c r="CX30" s="624"/>
      <c r="CY30" s="625"/>
      <c r="CZ30" s="628">
        <v>6.3</v>
      </c>
      <c r="DA30" s="653"/>
      <c r="DB30" s="653"/>
      <c r="DC30" s="657"/>
      <c r="DD30" s="632">
        <v>584148</v>
      </c>
      <c r="DE30" s="624"/>
      <c r="DF30" s="624"/>
      <c r="DG30" s="624"/>
      <c r="DH30" s="624"/>
      <c r="DI30" s="624"/>
      <c r="DJ30" s="624"/>
      <c r="DK30" s="625"/>
      <c r="DL30" s="632">
        <v>584148</v>
      </c>
      <c r="DM30" s="624"/>
      <c r="DN30" s="624"/>
      <c r="DO30" s="624"/>
      <c r="DP30" s="624"/>
      <c r="DQ30" s="624"/>
      <c r="DR30" s="624"/>
      <c r="DS30" s="624"/>
      <c r="DT30" s="624"/>
      <c r="DU30" s="624"/>
      <c r="DV30" s="625"/>
      <c r="DW30" s="628">
        <v>12.6</v>
      </c>
      <c r="DX30" s="653"/>
      <c r="DY30" s="653"/>
      <c r="DZ30" s="653"/>
      <c r="EA30" s="653"/>
      <c r="EB30" s="653"/>
      <c r="EC30" s="654"/>
    </row>
    <row r="31" spans="2:133" ht="11.25" customHeight="1" x14ac:dyDescent="0.15">
      <c r="B31" s="636" t="s">
        <v>310</v>
      </c>
      <c r="C31" s="637"/>
      <c r="D31" s="637"/>
      <c r="E31" s="637"/>
      <c r="F31" s="637"/>
      <c r="G31" s="637"/>
      <c r="H31" s="637"/>
      <c r="I31" s="637"/>
      <c r="J31" s="637"/>
      <c r="K31" s="637"/>
      <c r="L31" s="637"/>
      <c r="M31" s="637"/>
      <c r="N31" s="637"/>
      <c r="O31" s="637"/>
      <c r="P31" s="637"/>
      <c r="Q31" s="638"/>
      <c r="R31" s="623" t="s">
        <v>176</v>
      </c>
      <c r="S31" s="624"/>
      <c r="T31" s="624"/>
      <c r="U31" s="624"/>
      <c r="V31" s="624"/>
      <c r="W31" s="624"/>
      <c r="X31" s="624"/>
      <c r="Y31" s="625"/>
      <c r="Z31" s="626" t="s">
        <v>176</v>
      </c>
      <c r="AA31" s="626"/>
      <c r="AB31" s="626"/>
      <c r="AC31" s="626"/>
      <c r="AD31" s="627" t="s">
        <v>176</v>
      </c>
      <c r="AE31" s="627"/>
      <c r="AF31" s="627"/>
      <c r="AG31" s="627"/>
      <c r="AH31" s="627"/>
      <c r="AI31" s="627"/>
      <c r="AJ31" s="627"/>
      <c r="AK31" s="627"/>
      <c r="AL31" s="628" t="s">
        <v>176</v>
      </c>
      <c r="AM31" s="629"/>
      <c r="AN31" s="629"/>
      <c r="AO31" s="630"/>
      <c r="AP31" s="669" t="s">
        <v>311</v>
      </c>
      <c r="AQ31" s="670"/>
      <c r="AR31" s="670"/>
      <c r="AS31" s="670"/>
      <c r="AT31" s="675" t="s">
        <v>312</v>
      </c>
      <c r="AU31" s="218"/>
      <c r="AV31" s="218"/>
      <c r="AW31" s="218"/>
      <c r="AX31" s="609" t="s">
        <v>188</v>
      </c>
      <c r="AY31" s="610"/>
      <c r="AZ31" s="610"/>
      <c r="BA31" s="610"/>
      <c r="BB31" s="610"/>
      <c r="BC31" s="610"/>
      <c r="BD31" s="610"/>
      <c r="BE31" s="610"/>
      <c r="BF31" s="611"/>
      <c r="BG31" s="679">
        <v>99.3</v>
      </c>
      <c r="BH31" s="667"/>
      <c r="BI31" s="667"/>
      <c r="BJ31" s="667"/>
      <c r="BK31" s="667"/>
      <c r="BL31" s="667"/>
      <c r="BM31" s="618">
        <v>97.2</v>
      </c>
      <c r="BN31" s="667"/>
      <c r="BO31" s="667"/>
      <c r="BP31" s="667"/>
      <c r="BQ31" s="668"/>
      <c r="BR31" s="679">
        <v>99.2</v>
      </c>
      <c r="BS31" s="667"/>
      <c r="BT31" s="667"/>
      <c r="BU31" s="667"/>
      <c r="BV31" s="667"/>
      <c r="BW31" s="667"/>
      <c r="BX31" s="618">
        <v>96.9</v>
      </c>
      <c r="BY31" s="667"/>
      <c r="BZ31" s="667"/>
      <c r="CA31" s="667"/>
      <c r="CB31" s="668"/>
      <c r="CD31" s="661"/>
      <c r="CE31" s="662"/>
      <c r="CF31" s="620" t="s">
        <v>313</v>
      </c>
      <c r="CG31" s="621"/>
      <c r="CH31" s="621"/>
      <c r="CI31" s="621"/>
      <c r="CJ31" s="621"/>
      <c r="CK31" s="621"/>
      <c r="CL31" s="621"/>
      <c r="CM31" s="621"/>
      <c r="CN31" s="621"/>
      <c r="CO31" s="621"/>
      <c r="CP31" s="621"/>
      <c r="CQ31" s="622"/>
      <c r="CR31" s="623">
        <v>25684</v>
      </c>
      <c r="CS31" s="655"/>
      <c r="CT31" s="655"/>
      <c r="CU31" s="655"/>
      <c r="CV31" s="655"/>
      <c r="CW31" s="655"/>
      <c r="CX31" s="655"/>
      <c r="CY31" s="656"/>
      <c r="CZ31" s="628">
        <v>0.3</v>
      </c>
      <c r="DA31" s="653"/>
      <c r="DB31" s="653"/>
      <c r="DC31" s="657"/>
      <c r="DD31" s="632">
        <v>25684</v>
      </c>
      <c r="DE31" s="655"/>
      <c r="DF31" s="655"/>
      <c r="DG31" s="655"/>
      <c r="DH31" s="655"/>
      <c r="DI31" s="655"/>
      <c r="DJ31" s="655"/>
      <c r="DK31" s="656"/>
      <c r="DL31" s="632">
        <v>25684</v>
      </c>
      <c r="DM31" s="655"/>
      <c r="DN31" s="655"/>
      <c r="DO31" s="655"/>
      <c r="DP31" s="655"/>
      <c r="DQ31" s="655"/>
      <c r="DR31" s="655"/>
      <c r="DS31" s="655"/>
      <c r="DT31" s="655"/>
      <c r="DU31" s="655"/>
      <c r="DV31" s="656"/>
      <c r="DW31" s="628">
        <v>0.6</v>
      </c>
      <c r="DX31" s="653"/>
      <c r="DY31" s="653"/>
      <c r="DZ31" s="653"/>
      <c r="EA31" s="653"/>
      <c r="EB31" s="653"/>
      <c r="EC31" s="654"/>
    </row>
    <row r="32" spans="2:133" ht="11.25" customHeight="1" x14ac:dyDescent="0.15">
      <c r="B32" s="620" t="s">
        <v>314</v>
      </c>
      <c r="C32" s="621"/>
      <c r="D32" s="621"/>
      <c r="E32" s="621"/>
      <c r="F32" s="621"/>
      <c r="G32" s="621"/>
      <c r="H32" s="621"/>
      <c r="I32" s="621"/>
      <c r="J32" s="621"/>
      <c r="K32" s="621"/>
      <c r="L32" s="621"/>
      <c r="M32" s="621"/>
      <c r="N32" s="621"/>
      <c r="O32" s="621"/>
      <c r="P32" s="621"/>
      <c r="Q32" s="622"/>
      <c r="R32" s="623">
        <v>640356</v>
      </c>
      <c r="S32" s="624"/>
      <c r="T32" s="624"/>
      <c r="U32" s="624"/>
      <c r="V32" s="624"/>
      <c r="W32" s="624"/>
      <c r="X32" s="624"/>
      <c r="Y32" s="625"/>
      <c r="Z32" s="626">
        <v>6.3</v>
      </c>
      <c r="AA32" s="626"/>
      <c r="AB32" s="626"/>
      <c r="AC32" s="626"/>
      <c r="AD32" s="627" t="s">
        <v>128</v>
      </c>
      <c r="AE32" s="627"/>
      <c r="AF32" s="627"/>
      <c r="AG32" s="627"/>
      <c r="AH32" s="627"/>
      <c r="AI32" s="627"/>
      <c r="AJ32" s="627"/>
      <c r="AK32" s="627"/>
      <c r="AL32" s="628" t="s">
        <v>128</v>
      </c>
      <c r="AM32" s="629"/>
      <c r="AN32" s="629"/>
      <c r="AO32" s="630"/>
      <c r="AP32" s="671"/>
      <c r="AQ32" s="672"/>
      <c r="AR32" s="672"/>
      <c r="AS32" s="672"/>
      <c r="AT32" s="676"/>
      <c r="AU32" s="214" t="s">
        <v>315</v>
      </c>
      <c r="AX32" s="620" t="s">
        <v>316</v>
      </c>
      <c r="AY32" s="621"/>
      <c r="AZ32" s="621"/>
      <c r="BA32" s="621"/>
      <c r="BB32" s="621"/>
      <c r="BC32" s="621"/>
      <c r="BD32" s="621"/>
      <c r="BE32" s="621"/>
      <c r="BF32" s="622"/>
      <c r="BG32" s="680">
        <v>99.2</v>
      </c>
      <c r="BH32" s="655"/>
      <c r="BI32" s="655"/>
      <c r="BJ32" s="655"/>
      <c r="BK32" s="655"/>
      <c r="BL32" s="655"/>
      <c r="BM32" s="629">
        <v>96.8</v>
      </c>
      <c r="BN32" s="655"/>
      <c r="BO32" s="655"/>
      <c r="BP32" s="655"/>
      <c r="BQ32" s="678"/>
      <c r="BR32" s="680">
        <v>99.3</v>
      </c>
      <c r="BS32" s="655"/>
      <c r="BT32" s="655"/>
      <c r="BU32" s="655"/>
      <c r="BV32" s="655"/>
      <c r="BW32" s="655"/>
      <c r="BX32" s="629">
        <v>96.6</v>
      </c>
      <c r="BY32" s="655"/>
      <c r="BZ32" s="655"/>
      <c r="CA32" s="655"/>
      <c r="CB32" s="678"/>
      <c r="CD32" s="663"/>
      <c r="CE32" s="664"/>
      <c r="CF32" s="620" t="s">
        <v>317</v>
      </c>
      <c r="CG32" s="621"/>
      <c r="CH32" s="621"/>
      <c r="CI32" s="621"/>
      <c r="CJ32" s="621"/>
      <c r="CK32" s="621"/>
      <c r="CL32" s="621"/>
      <c r="CM32" s="621"/>
      <c r="CN32" s="621"/>
      <c r="CO32" s="621"/>
      <c r="CP32" s="621"/>
      <c r="CQ32" s="622"/>
      <c r="CR32" s="623">
        <v>2</v>
      </c>
      <c r="CS32" s="624"/>
      <c r="CT32" s="624"/>
      <c r="CU32" s="624"/>
      <c r="CV32" s="624"/>
      <c r="CW32" s="624"/>
      <c r="CX32" s="624"/>
      <c r="CY32" s="625"/>
      <c r="CZ32" s="628">
        <v>0</v>
      </c>
      <c r="DA32" s="653"/>
      <c r="DB32" s="653"/>
      <c r="DC32" s="657"/>
      <c r="DD32" s="632">
        <v>2</v>
      </c>
      <c r="DE32" s="624"/>
      <c r="DF32" s="624"/>
      <c r="DG32" s="624"/>
      <c r="DH32" s="624"/>
      <c r="DI32" s="624"/>
      <c r="DJ32" s="624"/>
      <c r="DK32" s="625"/>
      <c r="DL32" s="632">
        <v>2</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318</v>
      </c>
      <c r="C33" s="621"/>
      <c r="D33" s="621"/>
      <c r="E33" s="621"/>
      <c r="F33" s="621"/>
      <c r="G33" s="621"/>
      <c r="H33" s="621"/>
      <c r="I33" s="621"/>
      <c r="J33" s="621"/>
      <c r="K33" s="621"/>
      <c r="L33" s="621"/>
      <c r="M33" s="621"/>
      <c r="N33" s="621"/>
      <c r="O33" s="621"/>
      <c r="P33" s="621"/>
      <c r="Q33" s="622"/>
      <c r="R33" s="623">
        <v>96286</v>
      </c>
      <c r="S33" s="624"/>
      <c r="T33" s="624"/>
      <c r="U33" s="624"/>
      <c r="V33" s="624"/>
      <c r="W33" s="624"/>
      <c r="X33" s="624"/>
      <c r="Y33" s="625"/>
      <c r="Z33" s="626">
        <v>0.9</v>
      </c>
      <c r="AA33" s="626"/>
      <c r="AB33" s="626"/>
      <c r="AC33" s="626"/>
      <c r="AD33" s="627" t="s">
        <v>176</v>
      </c>
      <c r="AE33" s="627"/>
      <c r="AF33" s="627"/>
      <c r="AG33" s="627"/>
      <c r="AH33" s="627"/>
      <c r="AI33" s="627"/>
      <c r="AJ33" s="627"/>
      <c r="AK33" s="627"/>
      <c r="AL33" s="628" t="s">
        <v>176</v>
      </c>
      <c r="AM33" s="629"/>
      <c r="AN33" s="629"/>
      <c r="AO33" s="630"/>
      <c r="AP33" s="673"/>
      <c r="AQ33" s="674"/>
      <c r="AR33" s="674"/>
      <c r="AS33" s="674"/>
      <c r="AT33" s="677"/>
      <c r="AU33" s="219"/>
      <c r="AV33" s="219"/>
      <c r="AW33" s="219"/>
      <c r="AX33" s="644" t="s">
        <v>319</v>
      </c>
      <c r="AY33" s="645"/>
      <c r="AZ33" s="645"/>
      <c r="BA33" s="645"/>
      <c r="BB33" s="645"/>
      <c r="BC33" s="645"/>
      <c r="BD33" s="645"/>
      <c r="BE33" s="645"/>
      <c r="BF33" s="646"/>
      <c r="BG33" s="681">
        <v>99.3</v>
      </c>
      <c r="BH33" s="682"/>
      <c r="BI33" s="682"/>
      <c r="BJ33" s="682"/>
      <c r="BK33" s="682"/>
      <c r="BL33" s="682"/>
      <c r="BM33" s="683">
        <v>97.2</v>
      </c>
      <c r="BN33" s="682"/>
      <c r="BO33" s="682"/>
      <c r="BP33" s="682"/>
      <c r="BQ33" s="684"/>
      <c r="BR33" s="681">
        <v>99.1</v>
      </c>
      <c r="BS33" s="682"/>
      <c r="BT33" s="682"/>
      <c r="BU33" s="682"/>
      <c r="BV33" s="682"/>
      <c r="BW33" s="682"/>
      <c r="BX33" s="683">
        <v>96.7</v>
      </c>
      <c r="BY33" s="682"/>
      <c r="BZ33" s="682"/>
      <c r="CA33" s="682"/>
      <c r="CB33" s="684"/>
      <c r="CD33" s="620" t="s">
        <v>320</v>
      </c>
      <c r="CE33" s="621"/>
      <c r="CF33" s="621"/>
      <c r="CG33" s="621"/>
      <c r="CH33" s="621"/>
      <c r="CI33" s="621"/>
      <c r="CJ33" s="621"/>
      <c r="CK33" s="621"/>
      <c r="CL33" s="621"/>
      <c r="CM33" s="621"/>
      <c r="CN33" s="621"/>
      <c r="CO33" s="621"/>
      <c r="CP33" s="621"/>
      <c r="CQ33" s="622"/>
      <c r="CR33" s="623">
        <v>4634278</v>
      </c>
      <c r="CS33" s="655"/>
      <c r="CT33" s="655"/>
      <c r="CU33" s="655"/>
      <c r="CV33" s="655"/>
      <c r="CW33" s="655"/>
      <c r="CX33" s="655"/>
      <c r="CY33" s="656"/>
      <c r="CZ33" s="628">
        <v>48.3</v>
      </c>
      <c r="DA33" s="653"/>
      <c r="DB33" s="653"/>
      <c r="DC33" s="657"/>
      <c r="DD33" s="632">
        <v>3111826</v>
      </c>
      <c r="DE33" s="655"/>
      <c r="DF33" s="655"/>
      <c r="DG33" s="655"/>
      <c r="DH33" s="655"/>
      <c r="DI33" s="655"/>
      <c r="DJ33" s="655"/>
      <c r="DK33" s="656"/>
      <c r="DL33" s="632">
        <v>2235245</v>
      </c>
      <c r="DM33" s="655"/>
      <c r="DN33" s="655"/>
      <c r="DO33" s="655"/>
      <c r="DP33" s="655"/>
      <c r="DQ33" s="655"/>
      <c r="DR33" s="655"/>
      <c r="DS33" s="655"/>
      <c r="DT33" s="655"/>
      <c r="DU33" s="655"/>
      <c r="DV33" s="656"/>
      <c r="DW33" s="628">
        <v>48.1</v>
      </c>
      <c r="DX33" s="653"/>
      <c r="DY33" s="653"/>
      <c r="DZ33" s="653"/>
      <c r="EA33" s="653"/>
      <c r="EB33" s="653"/>
      <c r="EC33" s="654"/>
    </row>
    <row r="34" spans="2:133" ht="11.25" customHeight="1" x14ac:dyDescent="0.15">
      <c r="B34" s="620" t="s">
        <v>321</v>
      </c>
      <c r="C34" s="621"/>
      <c r="D34" s="621"/>
      <c r="E34" s="621"/>
      <c r="F34" s="621"/>
      <c r="G34" s="621"/>
      <c r="H34" s="621"/>
      <c r="I34" s="621"/>
      <c r="J34" s="621"/>
      <c r="K34" s="621"/>
      <c r="L34" s="621"/>
      <c r="M34" s="621"/>
      <c r="N34" s="621"/>
      <c r="O34" s="621"/>
      <c r="P34" s="621"/>
      <c r="Q34" s="622"/>
      <c r="R34" s="623">
        <v>501402</v>
      </c>
      <c r="S34" s="624"/>
      <c r="T34" s="624"/>
      <c r="U34" s="624"/>
      <c r="V34" s="624"/>
      <c r="W34" s="624"/>
      <c r="X34" s="624"/>
      <c r="Y34" s="625"/>
      <c r="Z34" s="626">
        <v>4.9000000000000004</v>
      </c>
      <c r="AA34" s="626"/>
      <c r="AB34" s="626"/>
      <c r="AC34" s="626"/>
      <c r="AD34" s="627" t="s">
        <v>229</v>
      </c>
      <c r="AE34" s="627"/>
      <c r="AF34" s="627"/>
      <c r="AG34" s="627"/>
      <c r="AH34" s="627"/>
      <c r="AI34" s="627"/>
      <c r="AJ34" s="627"/>
      <c r="AK34" s="627"/>
      <c r="AL34" s="628" t="s">
        <v>128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1714163</v>
      </c>
      <c r="CS34" s="624"/>
      <c r="CT34" s="624"/>
      <c r="CU34" s="624"/>
      <c r="CV34" s="624"/>
      <c r="CW34" s="624"/>
      <c r="CX34" s="624"/>
      <c r="CY34" s="625"/>
      <c r="CZ34" s="628">
        <v>17.899999999999999</v>
      </c>
      <c r="DA34" s="653"/>
      <c r="DB34" s="653"/>
      <c r="DC34" s="657"/>
      <c r="DD34" s="632">
        <v>781602</v>
      </c>
      <c r="DE34" s="624"/>
      <c r="DF34" s="624"/>
      <c r="DG34" s="624"/>
      <c r="DH34" s="624"/>
      <c r="DI34" s="624"/>
      <c r="DJ34" s="624"/>
      <c r="DK34" s="625"/>
      <c r="DL34" s="632">
        <v>654473</v>
      </c>
      <c r="DM34" s="624"/>
      <c r="DN34" s="624"/>
      <c r="DO34" s="624"/>
      <c r="DP34" s="624"/>
      <c r="DQ34" s="624"/>
      <c r="DR34" s="624"/>
      <c r="DS34" s="624"/>
      <c r="DT34" s="624"/>
      <c r="DU34" s="624"/>
      <c r="DV34" s="625"/>
      <c r="DW34" s="628">
        <v>14.1</v>
      </c>
      <c r="DX34" s="653"/>
      <c r="DY34" s="653"/>
      <c r="DZ34" s="653"/>
      <c r="EA34" s="653"/>
      <c r="EB34" s="653"/>
      <c r="EC34" s="654"/>
    </row>
    <row r="35" spans="2:133" ht="11.25" customHeight="1" x14ac:dyDescent="0.15">
      <c r="B35" s="620" t="s">
        <v>323</v>
      </c>
      <c r="C35" s="621"/>
      <c r="D35" s="621"/>
      <c r="E35" s="621"/>
      <c r="F35" s="621"/>
      <c r="G35" s="621"/>
      <c r="H35" s="621"/>
      <c r="I35" s="621"/>
      <c r="J35" s="621"/>
      <c r="K35" s="621"/>
      <c r="L35" s="621"/>
      <c r="M35" s="621"/>
      <c r="N35" s="621"/>
      <c r="O35" s="621"/>
      <c r="P35" s="621"/>
      <c r="Q35" s="622"/>
      <c r="R35" s="623">
        <v>278054</v>
      </c>
      <c r="S35" s="624"/>
      <c r="T35" s="624"/>
      <c r="U35" s="624"/>
      <c r="V35" s="624"/>
      <c r="W35" s="624"/>
      <c r="X35" s="624"/>
      <c r="Y35" s="625"/>
      <c r="Z35" s="626">
        <v>2.7</v>
      </c>
      <c r="AA35" s="626"/>
      <c r="AB35" s="626"/>
      <c r="AC35" s="626"/>
      <c r="AD35" s="627" t="s">
        <v>176</v>
      </c>
      <c r="AE35" s="627"/>
      <c r="AF35" s="627"/>
      <c r="AG35" s="627"/>
      <c r="AH35" s="627"/>
      <c r="AI35" s="627"/>
      <c r="AJ35" s="627"/>
      <c r="AK35" s="627"/>
      <c r="AL35" s="628" t="s">
        <v>229</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27418</v>
      </c>
      <c r="CS35" s="655"/>
      <c r="CT35" s="655"/>
      <c r="CU35" s="655"/>
      <c r="CV35" s="655"/>
      <c r="CW35" s="655"/>
      <c r="CX35" s="655"/>
      <c r="CY35" s="656"/>
      <c r="CZ35" s="628">
        <v>0.3</v>
      </c>
      <c r="DA35" s="653"/>
      <c r="DB35" s="653"/>
      <c r="DC35" s="657"/>
      <c r="DD35" s="632">
        <v>16370</v>
      </c>
      <c r="DE35" s="655"/>
      <c r="DF35" s="655"/>
      <c r="DG35" s="655"/>
      <c r="DH35" s="655"/>
      <c r="DI35" s="655"/>
      <c r="DJ35" s="655"/>
      <c r="DK35" s="656"/>
      <c r="DL35" s="632">
        <v>16370</v>
      </c>
      <c r="DM35" s="655"/>
      <c r="DN35" s="655"/>
      <c r="DO35" s="655"/>
      <c r="DP35" s="655"/>
      <c r="DQ35" s="655"/>
      <c r="DR35" s="655"/>
      <c r="DS35" s="655"/>
      <c r="DT35" s="655"/>
      <c r="DU35" s="655"/>
      <c r="DV35" s="656"/>
      <c r="DW35" s="628">
        <v>0.4</v>
      </c>
      <c r="DX35" s="653"/>
      <c r="DY35" s="653"/>
      <c r="DZ35" s="653"/>
      <c r="EA35" s="653"/>
      <c r="EB35" s="653"/>
      <c r="EC35" s="654"/>
    </row>
    <row r="36" spans="2:133" ht="11.25" customHeight="1" x14ac:dyDescent="0.15">
      <c r="B36" s="620" t="s">
        <v>327</v>
      </c>
      <c r="C36" s="621"/>
      <c r="D36" s="621"/>
      <c r="E36" s="621"/>
      <c r="F36" s="621"/>
      <c r="G36" s="621"/>
      <c r="H36" s="621"/>
      <c r="I36" s="621"/>
      <c r="J36" s="621"/>
      <c r="K36" s="621"/>
      <c r="L36" s="621"/>
      <c r="M36" s="621"/>
      <c r="N36" s="621"/>
      <c r="O36" s="621"/>
      <c r="P36" s="621"/>
      <c r="Q36" s="622"/>
      <c r="R36" s="623">
        <v>521482</v>
      </c>
      <c r="S36" s="624"/>
      <c r="T36" s="624"/>
      <c r="U36" s="624"/>
      <c r="V36" s="624"/>
      <c r="W36" s="624"/>
      <c r="X36" s="624"/>
      <c r="Y36" s="625"/>
      <c r="Z36" s="626">
        <v>5.0999999999999996</v>
      </c>
      <c r="AA36" s="626"/>
      <c r="AB36" s="626"/>
      <c r="AC36" s="626"/>
      <c r="AD36" s="627" t="s">
        <v>176</v>
      </c>
      <c r="AE36" s="627"/>
      <c r="AF36" s="627"/>
      <c r="AG36" s="627"/>
      <c r="AH36" s="627"/>
      <c r="AI36" s="627"/>
      <c r="AJ36" s="627"/>
      <c r="AK36" s="627"/>
      <c r="AL36" s="628" t="s">
        <v>176</v>
      </c>
      <c r="AM36" s="629"/>
      <c r="AN36" s="629"/>
      <c r="AO36" s="630"/>
      <c r="AP36" s="222"/>
      <c r="AQ36" s="689" t="s">
        <v>328</v>
      </c>
      <c r="AR36" s="690"/>
      <c r="AS36" s="690"/>
      <c r="AT36" s="690"/>
      <c r="AU36" s="690"/>
      <c r="AV36" s="690"/>
      <c r="AW36" s="690"/>
      <c r="AX36" s="690"/>
      <c r="AY36" s="691"/>
      <c r="AZ36" s="612">
        <v>1058680</v>
      </c>
      <c r="BA36" s="613"/>
      <c r="BB36" s="613"/>
      <c r="BC36" s="613"/>
      <c r="BD36" s="613"/>
      <c r="BE36" s="613"/>
      <c r="BF36" s="685"/>
      <c r="BG36" s="609" t="s">
        <v>329</v>
      </c>
      <c r="BH36" s="610"/>
      <c r="BI36" s="610"/>
      <c r="BJ36" s="610"/>
      <c r="BK36" s="610"/>
      <c r="BL36" s="610"/>
      <c r="BM36" s="610"/>
      <c r="BN36" s="610"/>
      <c r="BO36" s="610"/>
      <c r="BP36" s="610"/>
      <c r="BQ36" s="610"/>
      <c r="BR36" s="610"/>
      <c r="BS36" s="610"/>
      <c r="BT36" s="610"/>
      <c r="BU36" s="611"/>
      <c r="BV36" s="612">
        <v>21553</v>
      </c>
      <c r="BW36" s="613"/>
      <c r="BX36" s="613"/>
      <c r="BY36" s="613"/>
      <c r="BZ36" s="613"/>
      <c r="CA36" s="613"/>
      <c r="CB36" s="685"/>
      <c r="CD36" s="620" t="s">
        <v>330</v>
      </c>
      <c r="CE36" s="621"/>
      <c r="CF36" s="621"/>
      <c r="CG36" s="621"/>
      <c r="CH36" s="621"/>
      <c r="CI36" s="621"/>
      <c r="CJ36" s="621"/>
      <c r="CK36" s="621"/>
      <c r="CL36" s="621"/>
      <c r="CM36" s="621"/>
      <c r="CN36" s="621"/>
      <c r="CO36" s="621"/>
      <c r="CP36" s="621"/>
      <c r="CQ36" s="622"/>
      <c r="CR36" s="623">
        <v>1439196</v>
      </c>
      <c r="CS36" s="624"/>
      <c r="CT36" s="624"/>
      <c r="CU36" s="624"/>
      <c r="CV36" s="624"/>
      <c r="CW36" s="624"/>
      <c r="CX36" s="624"/>
      <c r="CY36" s="625"/>
      <c r="CZ36" s="628">
        <v>15</v>
      </c>
      <c r="DA36" s="653"/>
      <c r="DB36" s="653"/>
      <c r="DC36" s="657"/>
      <c r="DD36" s="632">
        <v>1302917</v>
      </c>
      <c r="DE36" s="624"/>
      <c r="DF36" s="624"/>
      <c r="DG36" s="624"/>
      <c r="DH36" s="624"/>
      <c r="DI36" s="624"/>
      <c r="DJ36" s="624"/>
      <c r="DK36" s="625"/>
      <c r="DL36" s="632">
        <v>855479</v>
      </c>
      <c r="DM36" s="624"/>
      <c r="DN36" s="624"/>
      <c r="DO36" s="624"/>
      <c r="DP36" s="624"/>
      <c r="DQ36" s="624"/>
      <c r="DR36" s="624"/>
      <c r="DS36" s="624"/>
      <c r="DT36" s="624"/>
      <c r="DU36" s="624"/>
      <c r="DV36" s="625"/>
      <c r="DW36" s="628">
        <v>18.399999999999999</v>
      </c>
      <c r="DX36" s="653"/>
      <c r="DY36" s="653"/>
      <c r="DZ36" s="653"/>
      <c r="EA36" s="653"/>
      <c r="EB36" s="653"/>
      <c r="EC36" s="654"/>
    </row>
    <row r="37" spans="2:133" ht="11.25" customHeight="1" x14ac:dyDescent="0.15">
      <c r="B37" s="620" t="s">
        <v>331</v>
      </c>
      <c r="C37" s="621"/>
      <c r="D37" s="621"/>
      <c r="E37" s="621"/>
      <c r="F37" s="621"/>
      <c r="G37" s="621"/>
      <c r="H37" s="621"/>
      <c r="I37" s="621"/>
      <c r="J37" s="621"/>
      <c r="K37" s="621"/>
      <c r="L37" s="621"/>
      <c r="M37" s="621"/>
      <c r="N37" s="621"/>
      <c r="O37" s="621"/>
      <c r="P37" s="621"/>
      <c r="Q37" s="622"/>
      <c r="R37" s="623">
        <v>286112</v>
      </c>
      <c r="S37" s="624"/>
      <c r="T37" s="624"/>
      <c r="U37" s="624"/>
      <c r="V37" s="624"/>
      <c r="W37" s="624"/>
      <c r="X37" s="624"/>
      <c r="Y37" s="625"/>
      <c r="Z37" s="626">
        <v>2.8</v>
      </c>
      <c r="AA37" s="626"/>
      <c r="AB37" s="626"/>
      <c r="AC37" s="626"/>
      <c r="AD37" s="627">
        <v>18440</v>
      </c>
      <c r="AE37" s="627"/>
      <c r="AF37" s="627"/>
      <c r="AG37" s="627"/>
      <c r="AH37" s="627"/>
      <c r="AI37" s="627"/>
      <c r="AJ37" s="627"/>
      <c r="AK37" s="627"/>
      <c r="AL37" s="628">
        <v>0.4</v>
      </c>
      <c r="AM37" s="629"/>
      <c r="AN37" s="629"/>
      <c r="AO37" s="630"/>
      <c r="AQ37" s="686" t="s">
        <v>332</v>
      </c>
      <c r="AR37" s="687"/>
      <c r="AS37" s="687"/>
      <c r="AT37" s="687"/>
      <c r="AU37" s="687"/>
      <c r="AV37" s="687"/>
      <c r="AW37" s="687"/>
      <c r="AX37" s="687"/>
      <c r="AY37" s="688"/>
      <c r="AZ37" s="623">
        <v>229511</v>
      </c>
      <c r="BA37" s="624"/>
      <c r="BB37" s="624"/>
      <c r="BC37" s="624"/>
      <c r="BD37" s="655"/>
      <c r="BE37" s="655"/>
      <c r="BF37" s="678"/>
      <c r="BG37" s="620" t="s">
        <v>333</v>
      </c>
      <c r="BH37" s="621"/>
      <c r="BI37" s="621"/>
      <c r="BJ37" s="621"/>
      <c r="BK37" s="621"/>
      <c r="BL37" s="621"/>
      <c r="BM37" s="621"/>
      <c r="BN37" s="621"/>
      <c r="BO37" s="621"/>
      <c r="BP37" s="621"/>
      <c r="BQ37" s="621"/>
      <c r="BR37" s="621"/>
      <c r="BS37" s="621"/>
      <c r="BT37" s="621"/>
      <c r="BU37" s="622"/>
      <c r="BV37" s="623">
        <v>-24206</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588426</v>
      </c>
      <c r="CS37" s="655"/>
      <c r="CT37" s="655"/>
      <c r="CU37" s="655"/>
      <c r="CV37" s="655"/>
      <c r="CW37" s="655"/>
      <c r="CX37" s="655"/>
      <c r="CY37" s="656"/>
      <c r="CZ37" s="628">
        <v>6.1</v>
      </c>
      <c r="DA37" s="653"/>
      <c r="DB37" s="653"/>
      <c r="DC37" s="657"/>
      <c r="DD37" s="632">
        <v>588344</v>
      </c>
      <c r="DE37" s="655"/>
      <c r="DF37" s="655"/>
      <c r="DG37" s="655"/>
      <c r="DH37" s="655"/>
      <c r="DI37" s="655"/>
      <c r="DJ37" s="655"/>
      <c r="DK37" s="656"/>
      <c r="DL37" s="632">
        <v>537483</v>
      </c>
      <c r="DM37" s="655"/>
      <c r="DN37" s="655"/>
      <c r="DO37" s="655"/>
      <c r="DP37" s="655"/>
      <c r="DQ37" s="655"/>
      <c r="DR37" s="655"/>
      <c r="DS37" s="655"/>
      <c r="DT37" s="655"/>
      <c r="DU37" s="655"/>
      <c r="DV37" s="656"/>
      <c r="DW37" s="628">
        <v>11.6</v>
      </c>
      <c r="DX37" s="653"/>
      <c r="DY37" s="653"/>
      <c r="DZ37" s="653"/>
      <c r="EA37" s="653"/>
      <c r="EB37" s="653"/>
      <c r="EC37" s="654"/>
    </row>
    <row r="38" spans="2:133" ht="11.25" customHeight="1" x14ac:dyDescent="0.15">
      <c r="B38" s="620" t="s">
        <v>335</v>
      </c>
      <c r="C38" s="621"/>
      <c r="D38" s="621"/>
      <c r="E38" s="621"/>
      <c r="F38" s="621"/>
      <c r="G38" s="621"/>
      <c r="H38" s="621"/>
      <c r="I38" s="621"/>
      <c r="J38" s="621"/>
      <c r="K38" s="621"/>
      <c r="L38" s="621"/>
      <c r="M38" s="621"/>
      <c r="N38" s="621"/>
      <c r="O38" s="621"/>
      <c r="P38" s="621"/>
      <c r="Q38" s="622"/>
      <c r="R38" s="623">
        <v>289005</v>
      </c>
      <c r="S38" s="624"/>
      <c r="T38" s="624"/>
      <c r="U38" s="624"/>
      <c r="V38" s="624"/>
      <c r="W38" s="624"/>
      <c r="X38" s="624"/>
      <c r="Y38" s="625"/>
      <c r="Z38" s="626">
        <v>2.8</v>
      </c>
      <c r="AA38" s="626"/>
      <c r="AB38" s="626"/>
      <c r="AC38" s="626"/>
      <c r="AD38" s="627" t="s">
        <v>229</v>
      </c>
      <c r="AE38" s="627"/>
      <c r="AF38" s="627"/>
      <c r="AG38" s="627"/>
      <c r="AH38" s="627"/>
      <c r="AI38" s="627"/>
      <c r="AJ38" s="627"/>
      <c r="AK38" s="627"/>
      <c r="AL38" s="628" t="s">
        <v>128</v>
      </c>
      <c r="AM38" s="629"/>
      <c r="AN38" s="629"/>
      <c r="AO38" s="630"/>
      <c r="AQ38" s="686" t="s">
        <v>336</v>
      </c>
      <c r="AR38" s="687"/>
      <c r="AS38" s="687"/>
      <c r="AT38" s="687"/>
      <c r="AU38" s="687"/>
      <c r="AV38" s="687"/>
      <c r="AW38" s="687"/>
      <c r="AX38" s="687"/>
      <c r="AY38" s="688"/>
      <c r="AZ38" s="623" t="s">
        <v>229</v>
      </c>
      <c r="BA38" s="624"/>
      <c r="BB38" s="624"/>
      <c r="BC38" s="624"/>
      <c r="BD38" s="655"/>
      <c r="BE38" s="655"/>
      <c r="BF38" s="678"/>
      <c r="BG38" s="620" t="s">
        <v>337</v>
      </c>
      <c r="BH38" s="621"/>
      <c r="BI38" s="621"/>
      <c r="BJ38" s="621"/>
      <c r="BK38" s="621"/>
      <c r="BL38" s="621"/>
      <c r="BM38" s="621"/>
      <c r="BN38" s="621"/>
      <c r="BO38" s="621"/>
      <c r="BP38" s="621"/>
      <c r="BQ38" s="621"/>
      <c r="BR38" s="621"/>
      <c r="BS38" s="621"/>
      <c r="BT38" s="621"/>
      <c r="BU38" s="622"/>
      <c r="BV38" s="623">
        <v>2545</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829169</v>
      </c>
      <c r="CS38" s="624"/>
      <c r="CT38" s="624"/>
      <c r="CU38" s="624"/>
      <c r="CV38" s="624"/>
      <c r="CW38" s="624"/>
      <c r="CX38" s="624"/>
      <c r="CY38" s="625"/>
      <c r="CZ38" s="628">
        <v>8.6</v>
      </c>
      <c r="DA38" s="653"/>
      <c r="DB38" s="653"/>
      <c r="DC38" s="657"/>
      <c r="DD38" s="632">
        <v>685618</v>
      </c>
      <c r="DE38" s="624"/>
      <c r="DF38" s="624"/>
      <c r="DG38" s="624"/>
      <c r="DH38" s="624"/>
      <c r="DI38" s="624"/>
      <c r="DJ38" s="624"/>
      <c r="DK38" s="625"/>
      <c r="DL38" s="632">
        <v>633875</v>
      </c>
      <c r="DM38" s="624"/>
      <c r="DN38" s="624"/>
      <c r="DO38" s="624"/>
      <c r="DP38" s="624"/>
      <c r="DQ38" s="624"/>
      <c r="DR38" s="624"/>
      <c r="DS38" s="624"/>
      <c r="DT38" s="624"/>
      <c r="DU38" s="624"/>
      <c r="DV38" s="625"/>
      <c r="DW38" s="628">
        <v>13.6</v>
      </c>
      <c r="DX38" s="653"/>
      <c r="DY38" s="653"/>
      <c r="DZ38" s="653"/>
      <c r="EA38" s="653"/>
      <c r="EB38" s="653"/>
      <c r="EC38" s="654"/>
    </row>
    <row r="39" spans="2:133" ht="11.25" customHeight="1" x14ac:dyDescent="0.15">
      <c r="B39" s="620" t="s">
        <v>339</v>
      </c>
      <c r="C39" s="621"/>
      <c r="D39" s="621"/>
      <c r="E39" s="621"/>
      <c r="F39" s="621"/>
      <c r="G39" s="621"/>
      <c r="H39" s="621"/>
      <c r="I39" s="621"/>
      <c r="J39" s="621"/>
      <c r="K39" s="621"/>
      <c r="L39" s="621"/>
      <c r="M39" s="621"/>
      <c r="N39" s="621"/>
      <c r="O39" s="621"/>
      <c r="P39" s="621"/>
      <c r="Q39" s="622"/>
      <c r="R39" s="623" t="s">
        <v>229</v>
      </c>
      <c r="S39" s="624"/>
      <c r="T39" s="624"/>
      <c r="U39" s="624"/>
      <c r="V39" s="624"/>
      <c r="W39" s="624"/>
      <c r="X39" s="624"/>
      <c r="Y39" s="625"/>
      <c r="Z39" s="626" t="s">
        <v>176</v>
      </c>
      <c r="AA39" s="626"/>
      <c r="AB39" s="626"/>
      <c r="AC39" s="626"/>
      <c r="AD39" s="627" t="s">
        <v>229</v>
      </c>
      <c r="AE39" s="627"/>
      <c r="AF39" s="627"/>
      <c r="AG39" s="627"/>
      <c r="AH39" s="627"/>
      <c r="AI39" s="627"/>
      <c r="AJ39" s="627"/>
      <c r="AK39" s="627"/>
      <c r="AL39" s="628" t="s">
        <v>128</v>
      </c>
      <c r="AM39" s="629"/>
      <c r="AN39" s="629"/>
      <c r="AO39" s="630"/>
      <c r="AQ39" s="686" t="s">
        <v>340</v>
      </c>
      <c r="AR39" s="687"/>
      <c r="AS39" s="687"/>
      <c r="AT39" s="687"/>
      <c r="AU39" s="687"/>
      <c r="AV39" s="687"/>
      <c r="AW39" s="687"/>
      <c r="AX39" s="687"/>
      <c r="AY39" s="688"/>
      <c r="AZ39" s="623" t="s">
        <v>229</v>
      </c>
      <c r="BA39" s="624"/>
      <c r="BB39" s="624"/>
      <c r="BC39" s="624"/>
      <c r="BD39" s="655"/>
      <c r="BE39" s="655"/>
      <c r="BF39" s="678"/>
      <c r="BG39" s="620" t="s">
        <v>341</v>
      </c>
      <c r="BH39" s="621"/>
      <c r="BI39" s="621"/>
      <c r="BJ39" s="621"/>
      <c r="BK39" s="621"/>
      <c r="BL39" s="621"/>
      <c r="BM39" s="621"/>
      <c r="BN39" s="621"/>
      <c r="BO39" s="621"/>
      <c r="BP39" s="621"/>
      <c r="BQ39" s="621"/>
      <c r="BR39" s="621"/>
      <c r="BS39" s="621"/>
      <c r="BT39" s="621"/>
      <c r="BU39" s="622"/>
      <c r="BV39" s="623">
        <v>3952</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549284</v>
      </c>
      <c r="CS39" s="655"/>
      <c r="CT39" s="655"/>
      <c r="CU39" s="655"/>
      <c r="CV39" s="655"/>
      <c r="CW39" s="655"/>
      <c r="CX39" s="655"/>
      <c r="CY39" s="656"/>
      <c r="CZ39" s="628">
        <v>5.7</v>
      </c>
      <c r="DA39" s="653"/>
      <c r="DB39" s="653"/>
      <c r="DC39" s="657"/>
      <c r="DD39" s="632">
        <v>250271</v>
      </c>
      <c r="DE39" s="655"/>
      <c r="DF39" s="655"/>
      <c r="DG39" s="655"/>
      <c r="DH39" s="655"/>
      <c r="DI39" s="655"/>
      <c r="DJ39" s="655"/>
      <c r="DK39" s="656"/>
      <c r="DL39" s="632" t="s">
        <v>176</v>
      </c>
      <c r="DM39" s="655"/>
      <c r="DN39" s="655"/>
      <c r="DO39" s="655"/>
      <c r="DP39" s="655"/>
      <c r="DQ39" s="655"/>
      <c r="DR39" s="655"/>
      <c r="DS39" s="655"/>
      <c r="DT39" s="655"/>
      <c r="DU39" s="655"/>
      <c r="DV39" s="656"/>
      <c r="DW39" s="628" t="s">
        <v>176</v>
      </c>
      <c r="DX39" s="653"/>
      <c r="DY39" s="653"/>
      <c r="DZ39" s="653"/>
      <c r="EA39" s="653"/>
      <c r="EB39" s="653"/>
      <c r="EC39" s="654"/>
    </row>
    <row r="40" spans="2:133" ht="11.25" customHeight="1" x14ac:dyDescent="0.15">
      <c r="B40" s="620" t="s">
        <v>343</v>
      </c>
      <c r="C40" s="621"/>
      <c r="D40" s="621"/>
      <c r="E40" s="621"/>
      <c r="F40" s="621"/>
      <c r="G40" s="621"/>
      <c r="H40" s="621"/>
      <c r="I40" s="621"/>
      <c r="J40" s="621"/>
      <c r="K40" s="621"/>
      <c r="L40" s="621"/>
      <c r="M40" s="621"/>
      <c r="N40" s="621"/>
      <c r="O40" s="621"/>
      <c r="P40" s="621"/>
      <c r="Q40" s="622"/>
      <c r="R40" s="623">
        <v>86705</v>
      </c>
      <c r="S40" s="624"/>
      <c r="T40" s="624"/>
      <c r="U40" s="624"/>
      <c r="V40" s="624"/>
      <c r="W40" s="624"/>
      <c r="X40" s="624"/>
      <c r="Y40" s="625"/>
      <c r="Z40" s="626">
        <v>0.9</v>
      </c>
      <c r="AA40" s="626"/>
      <c r="AB40" s="626"/>
      <c r="AC40" s="626"/>
      <c r="AD40" s="627" t="s">
        <v>176</v>
      </c>
      <c r="AE40" s="627"/>
      <c r="AF40" s="627"/>
      <c r="AG40" s="627"/>
      <c r="AH40" s="627"/>
      <c r="AI40" s="627"/>
      <c r="AJ40" s="627"/>
      <c r="AK40" s="627"/>
      <c r="AL40" s="628" t="s">
        <v>229</v>
      </c>
      <c r="AM40" s="629"/>
      <c r="AN40" s="629"/>
      <c r="AO40" s="630"/>
      <c r="AQ40" s="686" t="s">
        <v>344</v>
      </c>
      <c r="AR40" s="687"/>
      <c r="AS40" s="687"/>
      <c r="AT40" s="687"/>
      <c r="AU40" s="687"/>
      <c r="AV40" s="687"/>
      <c r="AW40" s="687"/>
      <c r="AX40" s="687"/>
      <c r="AY40" s="688"/>
      <c r="AZ40" s="623" t="s">
        <v>128</v>
      </c>
      <c r="BA40" s="624"/>
      <c r="BB40" s="624"/>
      <c r="BC40" s="624"/>
      <c r="BD40" s="655"/>
      <c r="BE40" s="655"/>
      <c r="BF40" s="678"/>
      <c r="BG40" s="671" t="s">
        <v>345</v>
      </c>
      <c r="BH40" s="672"/>
      <c r="BI40" s="672"/>
      <c r="BJ40" s="672"/>
      <c r="BK40" s="672"/>
      <c r="BL40" s="223"/>
      <c r="BM40" s="621" t="s">
        <v>346</v>
      </c>
      <c r="BN40" s="621"/>
      <c r="BO40" s="621"/>
      <c r="BP40" s="621"/>
      <c r="BQ40" s="621"/>
      <c r="BR40" s="621"/>
      <c r="BS40" s="621"/>
      <c r="BT40" s="621"/>
      <c r="BU40" s="622"/>
      <c r="BV40" s="623">
        <v>98</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75048</v>
      </c>
      <c r="CS40" s="624"/>
      <c r="CT40" s="624"/>
      <c r="CU40" s="624"/>
      <c r="CV40" s="624"/>
      <c r="CW40" s="624"/>
      <c r="CX40" s="624"/>
      <c r="CY40" s="625"/>
      <c r="CZ40" s="628">
        <v>0.8</v>
      </c>
      <c r="DA40" s="653"/>
      <c r="DB40" s="653"/>
      <c r="DC40" s="657"/>
      <c r="DD40" s="632">
        <v>75048</v>
      </c>
      <c r="DE40" s="624"/>
      <c r="DF40" s="624"/>
      <c r="DG40" s="624"/>
      <c r="DH40" s="624"/>
      <c r="DI40" s="624"/>
      <c r="DJ40" s="624"/>
      <c r="DK40" s="625"/>
      <c r="DL40" s="632">
        <v>75048</v>
      </c>
      <c r="DM40" s="624"/>
      <c r="DN40" s="624"/>
      <c r="DO40" s="624"/>
      <c r="DP40" s="624"/>
      <c r="DQ40" s="624"/>
      <c r="DR40" s="624"/>
      <c r="DS40" s="624"/>
      <c r="DT40" s="624"/>
      <c r="DU40" s="624"/>
      <c r="DV40" s="625"/>
      <c r="DW40" s="628">
        <v>1.6</v>
      </c>
      <c r="DX40" s="653"/>
      <c r="DY40" s="653"/>
      <c r="DZ40" s="653"/>
      <c r="EA40" s="653"/>
      <c r="EB40" s="653"/>
      <c r="EC40" s="654"/>
    </row>
    <row r="41" spans="2:133" ht="11.25" customHeight="1" x14ac:dyDescent="0.15">
      <c r="B41" s="644" t="s">
        <v>348</v>
      </c>
      <c r="C41" s="645"/>
      <c r="D41" s="645"/>
      <c r="E41" s="645"/>
      <c r="F41" s="645"/>
      <c r="G41" s="645"/>
      <c r="H41" s="645"/>
      <c r="I41" s="645"/>
      <c r="J41" s="645"/>
      <c r="K41" s="645"/>
      <c r="L41" s="645"/>
      <c r="M41" s="645"/>
      <c r="N41" s="645"/>
      <c r="O41" s="645"/>
      <c r="P41" s="645"/>
      <c r="Q41" s="646"/>
      <c r="R41" s="695">
        <v>10172161</v>
      </c>
      <c r="S41" s="696"/>
      <c r="T41" s="696"/>
      <c r="U41" s="696"/>
      <c r="V41" s="696"/>
      <c r="W41" s="696"/>
      <c r="X41" s="696"/>
      <c r="Y41" s="700"/>
      <c r="Z41" s="701">
        <v>100</v>
      </c>
      <c r="AA41" s="701"/>
      <c r="AB41" s="701"/>
      <c r="AC41" s="701"/>
      <c r="AD41" s="702">
        <v>4558280</v>
      </c>
      <c r="AE41" s="702"/>
      <c r="AF41" s="702"/>
      <c r="AG41" s="702"/>
      <c r="AH41" s="702"/>
      <c r="AI41" s="702"/>
      <c r="AJ41" s="702"/>
      <c r="AK41" s="702"/>
      <c r="AL41" s="703">
        <v>100</v>
      </c>
      <c r="AM41" s="683"/>
      <c r="AN41" s="683"/>
      <c r="AO41" s="704"/>
      <c r="AQ41" s="686" t="s">
        <v>349</v>
      </c>
      <c r="AR41" s="687"/>
      <c r="AS41" s="687"/>
      <c r="AT41" s="687"/>
      <c r="AU41" s="687"/>
      <c r="AV41" s="687"/>
      <c r="AW41" s="687"/>
      <c r="AX41" s="687"/>
      <c r="AY41" s="688"/>
      <c r="AZ41" s="623">
        <v>189692</v>
      </c>
      <c r="BA41" s="624"/>
      <c r="BB41" s="624"/>
      <c r="BC41" s="624"/>
      <c r="BD41" s="655"/>
      <c r="BE41" s="655"/>
      <c r="BF41" s="678"/>
      <c r="BG41" s="671"/>
      <c r="BH41" s="672"/>
      <c r="BI41" s="672"/>
      <c r="BJ41" s="672"/>
      <c r="BK41" s="672"/>
      <c r="BL41" s="223"/>
      <c r="BM41" s="621" t="s">
        <v>350</v>
      </c>
      <c r="BN41" s="621"/>
      <c r="BO41" s="621"/>
      <c r="BP41" s="621"/>
      <c r="BQ41" s="621"/>
      <c r="BR41" s="621"/>
      <c r="BS41" s="621"/>
      <c r="BT41" s="621"/>
      <c r="BU41" s="622"/>
      <c r="BV41" s="623" t="s">
        <v>229</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229</v>
      </c>
      <c r="CS41" s="655"/>
      <c r="CT41" s="655"/>
      <c r="CU41" s="655"/>
      <c r="CV41" s="655"/>
      <c r="CW41" s="655"/>
      <c r="CX41" s="655"/>
      <c r="CY41" s="656"/>
      <c r="CZ41" s="628" t="s">
        <v>229</v>
      </c>
      <c r="DA41" s="653"/>
      <c r="DB41" s="653"/>
      <c r="DC41" s="657"/>
      <c r="DD41" s="632" t="s">
        <v>229</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352</v>
      </c>
      <c r="AR42" s="693"/>
      <c r="AS42" s="693"/>
      <c r="AT42" s="693"/>
      <c r="AU42" s="693"/>
      <c r="AV42" s="693"/>
      <c r="AW42" s="693"/>
      <c r="AX42" s="693"/>
      <c r="AY42" s="694"/>
      <c r="AZ42" s="695">
        <v>639477</v>
      </c>
      <c r="BA42" s="696"/>
      <c r="BB42" s="696"/>
      <c r="BC42" s="696"/>
      <c r="BD42" s="682"/>
      <c r="BE42" s="682"/>
      <c r="BF42" s="684"/>
      <c r="BG42" s="673"/>
      <c r="BH42" s="674"/>
      <c r="BI42" s="674"/>
      <c r="BJ42" s="674"/>
      <c r="BK42" s="674"/>
      <c r="BL42" s="224"/>
      <c r="BM42" s="645" t="s">
        <v>353</v>
      </c>
      <c r="BN42" s="645"/>
      <c r="BO42" s="645"/>
      <c r="BP42" s="645"/>
      <c r="BQ42" s="645"/>
      <c r="BR42" s="645"/>
      <c r="BS42" s="645"/>
      <c r="BT42" s="645"/>
      <c r="BU42" s="646"/>
      <c r="BV42" s="695">
        <v>394</v>
      </c>
      <c r="BW42" s="696"/>
      <c r="BX42" s="696"/>
      <c r="BY42" s="696"/>
      <c r="BZ42" s="696"/>
      <c r="CA42" s="696"/>
      <c r="CB42" s="705"/>
      <c r="CD42" s="620" t="s">
        <v>354</v>
      </c>
      <c r="CE42" s="621"/>
      <c r="CF42" s="621"/>
      <c r="CG42" s="621"/>
      <c r="CH42" s="621"/>
      <c r="CI42" s="621"/>
      <c r="CJ42" s="621"/>
      <c r="CK42" s="621"/>
      <c r="CL42" s="621"/>
      <c r="CM42" s="621"/>
      <c r="CN42" s="621"/>
      <c r="CO42" s="621"/>
      <c r="CP42" s="621"/>
      <c r="CQ42" s="622"/>
      <c r="CR42" s="623">
        <v>1387148</v>
      </c>
      <c r="CS42" s="655"/>
      <c r="CT42" s="655"/>
      <c r="CU42" s="655"/>
      <c r="CV42" s="655"/>
      <c r="CW42" s="655"/>
      <c r="CX42" s="655"/>
      <c r="CY42" s="656"/>
      <c r="CZ42" s="628">
        <v>14.4</v>
      </c>
      <c r="DA42" s="653"/>
      <c r="DB42" s="653"/>
      <c r="DC42" s="657"/>
      <c r="DD42" s="632">
        <v>285331</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355</v>
      </c>
      <c r="CD43" s="620" t="s">
        <v>356</v>
      </c>
      <c r="CE43" s="621"/>
      <c r="CF43" s="621"/>
      <c r="CG43" s="621"/>
      <c r="CH43" s="621"/>
      <c r="CI43" s="621"/>
      <c r="CJ43" s="621"/>
      <c r="CK43" s="621"/>
      <c r="CL43" s="621"/>
      <c r="CM43" s="621"/>
      <c r="CN43" s="621"/>
      <c r="CO43" s="621"/>
      <c r="CP43" s="621"/>
      <c r="CQ43" s="622"/>
      <c r="CR43" s="623">
        <v>13000</v>
      </c>
      <c r="CS43" s="655"/>
      <c r="CT43" s="655"/>
      <c r="CU43" s="655"/>
      <c r="CV43" s="655"/>
      <c r="CW43" s="655"/>
      <c r="CX43" s="655"/>
      <c r="CY43" s="656"/>
      <c r="CZ43" s="628">
        <v>0.1</v>
      </c>
      <c r="DA43" s="653"/>
      <c r="DB43" s="653"/>
      <c r="DC43" s="657"/>
      <c r="DD43" s="632">
        <v>13000</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305</v>
      </c>
      <c r="CE44" s="660"/>
      <c r="CF44" s="620" t="s">
        <v>358</v>
      </c>
      <c r="CG44" s="621"/>
      <c r="CH44" s="621"/>
      <c r="CI44" s="621"/>
      <c r="CJ44" s="621"/>
      <c r="CK44" s="621"/>
      <c r="CL44" s="621"/>
      <c r="CM44" s="621"/>
      <c r="CN44" s="621"/>
      <c r="CO44" s="621"/>
      <c r="CP44" s="621"/>
      <c r="CQ44" s="622"/>
      <c r="CR44" s="623">
        <v>1387148</v>
      </c>
      <c r="CS44" s="624"/>
      <c r="CT44" s="624"/>
      <c r="CU44" s="624"/>
      <c r="CV44" s="624"/>
      <c r="CW44" s="624"/>
      <c r="CX44" s="624"/>
      <c r="CY44" s="625"/>
      <c r="CZ44" s="628">
        <v>14.4</v>
      </c>
      <c r="DA44" s="629"/>
      <c r="DB44" s="629"/>
      <c r="DC44" s="635"/>
      <c r="DD44" s="632">
        <v>285331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360</v>
      </c>
      <c r="CG45" s="621"/>
      <c r="CH45" s="621"/>
      <c r="CI45" s="621"/>
      <c r="CJ45" s="621"/>
      <c r="CK45" s="621"/>
      <c r="CL45" s="621"/>
      <c r="CM45" s="621"/>
      <c r="CN45" s="621"/>
      <c r="CO45" s="621"/>
      <c r="CP45" s="621"/>
      <c r="CQ45" s="622"/>
      <c r="CR45" s="623">
        <v>1020193</v>
      </c>
      <c r="CS45" s="655"/>
      <c r="CT45" s="655"/>
      <c r="CU45" s="655"/>
      <c r="CV45" s="655"/>
      <c r="CW45" s="655"/>
      <c r="CX45" s="655"/>
      <c r="CY45" s="656"/>
      <c r="CZ45" s="628">
        <v>10.6</v>
      </c>
      <c r="DA45" s="653"/>
      <c r="DB45" s="653"/>
      <c r="DC45" s="657"/>
      <c r="DD45" s="632">
        <v>143073</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361</v>
      </c>
      <c r="CG46" s="621"/>
      <c r="CH46" s="621"/>
      <c r="CI46" s="621"/>
      <c r="CJ46" s="621"/>
      <c r="CK46" s="621"/>
      <c r="CL46" s="621"/>
      <c r="CM46" s="621"/>
      <c r="CN46" s="621"/>
      <c r="CO46" s="621"/>
      <c r="CP46" s="621"/>
      <c r="CQ46" s="622"/>
      <c r="CR46" s="623">
        <v>345720</v>
      </c>
      <c r="CS46" s="624"/>
      <c r="CT46" s="624"/>
      <c r="CU46" s="624"/>
      <c r="CV46" s="624"/>
      <c r="CW46" s="624"/>
      <c r="CX46" s="624"/>
      <c r="CY46" s="625"/>
      <c r="CZ46" s="628">
        <v>3.6</v>
      </c>
      <c r="DA46" s="629"/>
      <c r="DB46" s="629"/>
      <c r="DC46" s="635"/>
      <c r="DD46" s="632">
        <v>141833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362</v>
      </c>
      <c r="CG47" s="621"/>
      <c r="CH47" s="621"/>
      <c r="CI47" s="621"/>
      <c r="CJ47" s="621"/>
      <c r="CK47" s="621"/>
      <c r="CL47" s="621"/>
      <c r="CM47" s="621"/>
      <c r="CN47" s="621"/>
      <c r="CO47" s="621"/>
      <c r="CP47" s="621"/>
      <c r="CQ47" s="622"/>
      <c r="CR47" s="623" t="s">
        <v>128</v>
      </c>
      <c r="CS47" s="655"/>
      <c r="CT47" s="655"/>
      <c r="CU47" s="655"/>
      <c r="CV47" s="655"/>
      <c r="CW47" s="655"/>
      <c r="CX47" s="655"/>
      <c r="CY47" s="656"/>
      <c r="CZ47" s="628" t="s">
        <v>128</v>
      </c>
      <c r="DA47" s="653"/>
      <c r="DB47" s="653"/>
      <c r="DC47" s="657"/>
      <c r="DD47" s="632" t="s">
        <v>128</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363</v>
      </c>
      <c r="CG48" s="621"/>
      <c r="CH48" s="621"/>
      <c r="CI48" s="621"/>
      <c r="CJ48" s="621"/>
      <c r="CK48" s="621"/>
      <c r="CL48" s="621"/>
      <c r="CM48" s="621"/>
      <c r="CN48" s="621"/>
      <c r="CO48" s="621"/>
      <c r="CP48" s="621"/>
      <c r="CQ48" s="622"/>
      <c r="CR48" s="623" t="s">
        <v>128</v>
      </c>
      <c r="CS48" s="624"/>
      <c r="CT48" s="624"/>
      <c r="CU48" s="624"/>
      <c r="CV48" s="624"/>
      <c r="CW48" s="624"/>
      <c r="CX48" s="624"/>
      <c r="CY48" s="625"/>
      <c r="CZ48" s="628" t="s">
        <v>128</v>
      </c>
      <c r="DA48" s="629"/>
      <c r="DB48" s="629"/>
      <c r="DC48" s="635"/>
      <c r="DD48" s="632" t="s">
        <v>128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364</v>
      </c>
      <c r="CE49" s="645"/>
      <c r="CF49" s="645"/>
      <c r="CG49" s="645"/>
      <c r="CH49" s="645"/>
      <c r="CI49" s="645"/>
      <c r="CJ49" s="645"/>
      <c r="CK49" s="645"/>
      <c r="CL49" s="645"/>
      <c r="CM49" s="645"/>
      <c r="CN49" s="645"/>
      <c r="CO49" s="645"/>
      <c r="CP49" s="645"/>
      <c r="CQ49" s="646"/>
      <c r="CR49" s="695">
        <v>9599791</v>
      </c>
      <c r="CS49" s="682"/>
      <c r="CT49" s="682"/>
      <c r="CU49" s="682"/>
      <c r="CV49" s="682"/>
      <c r="CW49" s="682"/>
      <c r="CX49" s="682"/>
      <c r="CY49" s="711"/>
      <c r="CZ49" s="703">
        <v>100</v>
      </c>
      <c r="DA49" s="712"/>
      <c r="DB49" s="712"/>
      <c r="DC49" s="713"/>
      <c r="DD49" s="714">
        <v>5377616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bg452f9rxMFmhIAw1LIj+OfDwqsOc/Twt2SnbikeJ76qnD/gTpFFPfo9YnqnKpOJ+cVbvVRQSc3UV1eVtPaBkA==" saltValue="h1Cjito0W3bzQNf4y9xbO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366</v>
      </c>
      <c r="DK2" s="723"/>
      <c r="DL2" s="723"/>
      <c r="DM2" s="723"/>
      <c r="DN2" s="723"/>
      <c r="DO2" s="724"/>
      <c r="DP2" s="228"/>
      <c r="DQ2" s="722" t="s">
        <v>367</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370</v>
      </c>
      <c r="B5" s="728"/>
      <c r="C5" s="728"/>
      <c r="D5" s="728"/>
      <c r="E5" s="728"/>
      <c r="F5" s="728"/>
      <c r="G5" s="728"/>
      <c r="H5" s="728"/>
      <c r="I5" s="728"/>
      <c r="J5" s="728"/>
      <c r="K5" s="728"/>
      <c r="L5" s="728"/>
      <c r="M5" s="728"/>
      <c r="N5" s="728"/>
      <c r="O5" s="728"/>
      <c r="P5" s="729"/>
      <c r="Q5" s="733" t="s">
        <v>371</v>
      </c>
      <c r="R5" s="734"/>
      <c r="S5" s="734"/>
      <c r="T5" s="734"/>
      <c r="U5" s="735"/>
      <c r="V5" s="733" t="s">
        <v>372</v>
      </c>
      <c r="W5" s="734"/>
      <c r="X5" s="734"/>
      <c r="Y5" s="734"/>
      <c r="Z5" s="735"/>
      <c r="AA5" s="733" t="s">
        <v>373</v>
      </c>
      <c r="AB5" s="734"/>
      <c r="AC5" s="734"/>
      <c r="AD5" s="734"/>
      <c r="AE5" s="734"/>
      <c r="AF5" s="739" t="s">
        <v>374</v>
      </c>
      <c r="AG5" s="734"/>
      <c r="AH5" s="734"/>
      <c r="AI5" s="734"/>
      <c r="AJ5" s="740"/>
      <c r="AK5" s="734" t="s">
        <v>375</v>
      </c>
      <c r="AL5" s="734"/>
      <c r="AM5" s="734"/>
      <c r="AN5" s="734"/>
      <c r="AO5" s="735"/>
      <c r="AP5" s="733" t="s">
        <v>376</v>
      </c>
      <c r="AQ5" s="734"/>
      <c r="AR5" s="734"/>
      <c r="AS5" s="734"/>
      <c r="AT5" s="735"/>
      <c r="AU5" s="733" t="s">
        <v>377</v>
      </c>
      <c r="AV5" s="734"/>
      <c r="AW5" s="734"/>
      <c r="AX5" s="734"/>
      <c r="AY5" s="740"/>
      <c r="AZ5" s="232"/>
      <c r="BA5" s="232"/>
      <c r="BB5" s="232"/>
      <c r="BC5" s="232"/>
      <c r="BD5" s="232"/>
      <c r="BE5" s="233"/>
      <c r="BF5" s="233"/>
      <c r="BG5" s="233"/>
      <c r="BH5" s="233"/>
      <c r="BI5" s="233"/>
      <c r="BJ5" s="233"/>
      <c r="BK5" s="233"/>
      <c r="BL5" s="233"/>
      <c r="BM5" s="233"/>
      <c r="BN5" s="233"/>
      <c r="BO5" s="233"/>
      <c r="BP5" s="233"/>
      <c r="BQ5" s="727" t="s">
        <v>378</v>
      </c>
      <c r="BR5" s="728"/>
      <c r="BS5" s="728"/>
      <c r="BT5" s="728"/>
      <c r="BU5" s="728"/>
      <c r="BV5" s="728"/>
      <c r="BW5" s="728"/>
      <c r="BX5" s="728"/>
      <c r="BY5" s="728"/>
      <c r="BZ5" s="728"/>
      <c r="CA5" s="728"/>
      <c r="CB5" s="728"/>
      <c r="CC5" s="728"/>
      <c r="CD5" s="728"/>
      <c r="CE5" s="728"/>
      <c r="CF5" s="728"/>
      <c r="CG5" s="729"/>
      <c r="CH5" s="733" t="s">
        <v>379</v>
      </c>
      <c r="CI5" s="734"/>
      <c r="CJ5" s="734"/>
      <c r="CK5" s="734"/>
      <c r="CL5" s="735"/>
      <c r="CM5" s="733" t="s">
        <v>380</v>
      </c>
      <c r="CN5" s="734"/>
      <c r="CO5" s="734"/>
      <c r="CP5" s="734"/>
      <c r="CQ5" s="735"/>
      <c r="CR5" s="733" t="s">
        <v>381</v>
      </c>
      <c r="CS5" s="734"/>
      <c r="CT5" s="734"/>
      <c r="CU5" s="734"/>
      <c r="CV5" s="735"/>
      <c r="CW5" s="733" t="s">
        <v>382</v>
      </c>
      <c r="CX5" s="734"/>
      <c r="CY5" s="734"/>
      <c r="CZ5" s="734"/>
      <c r="DA5" s="735"/>
      <c r="DB5" s="733" t="s">
        <v>383</v>
      </c>
      <c r="DC5" s="734"/>
      <c r="DD5" s="734"/>
      <c r="DE5" s="734"/>
      <c r="DF5" s="735"/>
      <c r="DG5" s="763" t="s">
        <v>384</v>
      </c>
      <c r="DH5" s="764"/>
      <c r="DI5" s="764"/>
      <c r="DJ5" s="764"/>
      <c r="DK5" s="765"/>
      <c r="DL5" s="763" t="s">
        <v>385</v>
      </c>
      <c r="DM5" s="764"/>
      <c r="DN5" s="764"/>
      <c r="DO5" s="764"/>
      <c r="DP5" s="765"/>
      <c r="DQ5" s="733" t="s">
        <v>386</v>
      </c>
      <c r="DR5" s="734"/>
      <c r="DS5" s="734"/>
      <c r="DT5" s="734"/>
      <c r="DU5" s="735"/>
      <c r="DV5" s="733" t="s">
        <v>377</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387</v>
      </c>
      <c r="C7" s="750"/>
      <c r="D7" s="750"/>
      <c r="E7" s="750"/>
      <c r="F7" s="750"/>
      <c r="G7" s="750"/>
      <c r="H7" s="750"/>
      <c r="I7" s="750"/>
      <c r="J7" s="750"/>
      <c r="K7" s="750"/>
      <c r="L7" s="750"/>
      <c r="M7" s="750"/>
      <c r="N7" s="750"/>
      <c r="O7" s="750"/>
      <c r="P7" s="751"/>
      <c r="Q7" s="752">
        <v>10090</v>
      </c>
      <c r="R7" s="753"/>
      <c r="S7" s="753"/>
      <c r="T7" s="753"/>
      <c r="U7" s="753"/>
      <c r="V7" s="753">
        <v>9525</v>
      </c>
      <c r="W7" s="753"/>
      <c r="X7" s="753"/>
      <c r="Y7" s="753"/>
      <c r="Z7" s="753"/>
      <c r="AA7" s="753">
        <v>565</v>
      </c>
      <c r="AB7" s="753"/>
      <c r="AC7" s="753"/>
      <c r="AD7" s="753"/>
      <c r="AE7" s="754"/>
      <c r="AF7" s="755">
        <v>549</v>
      </c>
      <c r="AG7" s="756"/>
      <c r="AH7" s="756"/>
      <c r="AI7" s="756"/>
      <c r="AJ7" s="757"/>
      <c r="AK7" s="758">
        <v>240</v>
      </c>
      <c r="AL7" s="759"/>
      <c r="AM7" s="759"/>
      <c r="AN7" s="759"/>
      <c r="AO7" s="759"/>
      <c r="AP7" s="759">
        <v>6358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598</v>
      </c>
      <c r="BT7" s="747"/>
      <c r="BU7" s="747"/>
      <c r="BV7" s="747"/>
      <c r="BW7" s="747"/>
      <c r="BX7" s="747"/>
      <c r="BY7" s="747"/>
      <c r="BZ7" s="747"/>
      <c r="CA7" s="747"/>
      <c r="CB7" s="747"/>
      <c r="CC7" s="747"/>
      <c r="CD7" s="747"/>
      <c r="CE7" s="747"/>
      <c r="CF7" s="747"/>
      <c r="CG7" s="762"/>
      <c r="CH7" s="743">
        <v>0</v>
      </c>
      <c r="CI7" s="744"/>
      <c r="CJ7" s="744"/>
      <c r="CK7" s="744"/>
      <c r="CL7" s="745"/>
      <c r="CM7" s="743">
        <v>38</v>
      </c>
      <c r="CN7" s="744"/>
      <c r="CO7" s="744"/>
      <c r="CP7" s="744"/>
      <c r="CQ7" s="745"/>
      <c r="CR7" s="743">
        <v>20</v>
      </c>
      <c r="CS7" s="744"/>
      <c r="CT7" s="744"/>
      <c r="CU7" s="744"/>
      <c r="CV7" s="745"/>
      <c r="CW7" s="743" t="s">
        <v>597</v>
      </c>
      <c r="CX7" s="744"/>
      <c r="CY7" s="744"/>
      <c r="CZ7" s="744"/>
      <c r="DA7" s="745"/>
      <c r="DB7" s="743">
        <v>45</v>
      </c>
      <c r="DC7" s="744"/>
      <c r="DD7" s="744"/>
      <c r="DE7" s="744"/>
      <c r="DF7" s="745"/>
      <c r="DG7" s="743" t="s">
        <v>597</v>
      </c>
      <c r="DH7" s="744"/>
      <c r="DI7" s="744"/>
      <c r="DJ7" s="744"/>
      <c r="DK7" s="745"/>
      <c r="DL7" s="743" t="s">
        <v>597</v>
      </c>
      <c r="DM7" s="744"/>
      <c r="DN7" s="744"/>
      <c r="DO7" s="744"/>
      <c r="DP7" s="745"/>
      <c r="DQ7" s="743" t="s">
        <v>597</v>
      </c>
      <c r="DR7" s="744"/>
      <c r="DS7" s="744"/>
      <c r="DT7" s="744"/>
      <c r="DU7" s="745"/>
      <c r="DV7" s="746"/>
      <c r="DW7" s="747"/>
      <c r="DX7" s="747"/>
      <c r="DY7" s="747"/>
      <c r="DZ7" s="748"/>
      <c r="EA7" s="234"/>
    </row>
    <row r="8" spans="1:131" s="235" customFormat="1" ht="26.25" customHeight="1" x14ac:dyDescent="0.15">
      <c r="A8" s="238">
        <v>2</v>
      </c>
      <c r="B8" s="780" t="s">
        <v>388</v>
      </c>
      <c r="C8" s="781"/>
      <c r="D8" s="781"/>
      <c r="E8" s="781"/>
      <c r="F8" s="781"/>
      <c r="G8" s="781"/>
      <c r="H8" s="781"/>
      <c r="I8" s="781"/>
      <c r="J8" s="781"/>
      <c r="K8" s="781"/>
      <c r="L8" s="781"/>
      <c r="M8" s="781"/>
      <c r="N8" s="781"/>
      <c r="O8" s="781"/>
      <c r="P8" s="782"/>
      <c r="Q8" s="783">
        <v>8</v>
      </c>
      <c r="R8" s="784"/>
      <c r="S8" s="784"/>
      <c r="T8" s="784"/>
      <c r="U8" s="784"/>
      <c r="V8" s="784">
        <v>7</v>
      </c>
      <c r="W8" s="784"/>
      <c r="X8" s="784"/>
      <c r="Y8" s="784"/>
      <c r="Z8" s="784"/>
      <c r="AA8" s="784" t="s">
        <v>597</v>
      </c>
      <c r="AB8" s="784"/>
      <c r="AC8" s="784"/>
      <c r="AD8" s="784"/>
      <c r="AE8" s="785"/>
      <c r="AF8" s="786">
        <v>0</v>
      </c>
      <c r="AG8" s="787"/>
      <c r="AH8" s="787"/>
      <c r="AI8" s="787"/>
      <c r="AJ8" s="788"/>
      <c r="AK8" s="769">
        <v>6</v>
      </c>
      <c r="AL8" s="770"/>
      <c r="AM8" s="770"/>
      <c r="AN8" s="770"/>
      <c r="AO8" s="770"/>
      <c r="AP8" s="770" t="s">
        <v>597</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t="s">
        <v>389</v>
      </c>
      <c r="C9" s="781"/>
      <c r="D9" s="781"/>
      <c r="E9" s="781"/>
      <c r="F9" s="781"/>
      <c r="G9" s="781"/>
      <c r="H9" s="781"/>
      <c r="I9" s="781"/>
      <c r="J9" s="781"/>
      <c r="K9" s="781"/>
      <c r="L9" s="781"/>
      <c r="M9" s="781"/>
      <c r="N9" s="781"/>
      <c r="O9" s="781"/>
      <c r="P9" s="782"/>
      <c r="Q9" s="783">
        <v>72</v>
      </c>
      <c r="R9" s="784"/>
      <c r="S9" s="784"/>
      <c r="T9" s="784"/>
      <c r="U9" s="784"/>
      <c r="V9" s="784">
        <v>65</v>
      </c>
      <c r="W9" s="784"/>
      <c r="X9" s="784"/>
      <c r="Y9" s="784"/>
      <c r="Z9" s="784"/>
      <c r="AA9" s="784">
        <v>7</v>
      </c>
      <c r="AB9" s="784"/>
      <c r="AC9" s="784"/>
      <c r="AD9" s="784"/>
      <c r="AE9" s="785"/>
      <c r="AF9" s="786">
        <v>7</v>
      </c>
      <c r="AG9" s="787"/>
      <c r="AH9" s="787"/>
      <c r="AI9" s="787"/>
      <c r="AJ9" s="788"/>
      <c r="AK9" s="769">
        <v>33</v>
      </c>
      <c r="AL9" s="770"/>
      <c r="AM9" s="770"/>
      <c r="AN9" s="770"/>
      <c r="AO9" s="770"/>
      <c r="AP9" s="770" t="s">
        <v>597</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t="s">
        <v>390</v>
      </c>
      <c r="C10" s="781"/>
      <c r="D10" s="781"/>
      <c r="E10" s="781"/>
      <c r="F10" s="781"/>
      <c r="G10" s="781"/>
      <c r="H10" s="781"/>
      <c r="I10" s="781"/>
      <c r="J10" s="781"/>
      <c r="K10" s="781"/>
      <c r="L10" s="781"/>
      <c r="M10" s="781"/>
      <c r="N10" s="781"/>
      <c r="O10" s="781"/>
      <c r="P10" s="782"/>
      <c r="Q10" s="783">
        <v>3</v>
      </c>
      <c r="R10" s="784"/>
      <c r="S10" s="784"/>
      <c r="T10" s="784"/>
      <c r="U10" s="784"/>
      <c r="V10" s="784">
        <v>3</v>
      </c>
      <c r="W10" s="784"/>
      <c r="X10" s="784"/>
      <c r="Y10" s="784"/>
      <c r="Z10" s="784"/>
      <c r="AA10" s="784" t="s">
        <v>597</v>
      </c>
      <c r="AB10" s="784"/>
      <c r="AC10" s="784"/>
      <c r="AD10" s="784"/>
      <c r="AE10" s="785"/>
      <c r="AF10" s="786">
        <v>0</v>
      </c>
      <c r="AG10" s="787"/>
      <c r="AH10" s="787"/>
      <c r="AI10" s="787"/>
      <c r="AJ10" s="788"/>
      <c r="AK10" s="769" t="s">
        <v>597</v>
      </c>
      <c r="AL10" s="770"/>
      <c r="AM10" s="770"/>
      <c r="AN10" s="770"/>
      <c r="AO10" s="770"/>
      <c r="AP10" s="770" t="s">
        <v>597</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v>10172</v>
      </c>
      <c r="R23" s="793"/>
      <c r="S23" s="793"/>
      <c r="T23" s="793"/>
      <c r="U23" s="793"/>
      <c r="V23" s="793">
        <v>9600</v>
      </c>
      <c r="W23" s="793"/>
      <c r="X23" s="793"/>
      <c r="Y23" s="793"/>
      <c r="Z23" s="793"/>
      <c r="AA23" s="793">
        <v>572</v>
      </c>
      <c r="AB23" s="793"/>
      <c r="AC23" s="793"/>
      <c r="AD23" s="793"/>
      <c r="AE23" s="794"/>
      <c r="AF23" s="795">
        <v>556</v>
      </c>
      <c r="AG23" s="793"/>
      <c r="AH23" s="793"/>
      <c r="AI23" s="793"/>
      <c r="AJ23" s="796"/>
      <c r="AK23" s="797"/>
      <c r="AL23" s="798"/>
      <c r="AM23" s="798"/>
      <c r="AN23" s="798"/>
      <c r="AO23" s="798"/>
      <c r="AP23" s="793">
        <v>6358</v>
      </c>
      <c r="AQ23" s="793"/>
      <c r="AR23" s="793"/>
      <c r="AS23" s="793"/>
      <c r="AT23" s="793"/>
      <c r="AU23" s="809"/>
      <c r="AV23" s="809"/>
      <c r="AW23" s="809"/>
      <c r="AX23" s="809"/>
      <c r="AY23" s="810"/>
      <c r="AZ23" s="811" t="s">
        <v>128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370</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377</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404</v>
      </c>
      <c r="C28" s="750"/>
      <c r="D28" s="750"/>
      <c r="E28" s="750"/>
      <c r="F28" s="750"/>
      <c r="G28" s="750"/>
      <c r="H28" s="750"/>
      <c r="I28" s="750"/>
      <c r="J28" s="750"/>
      <c r="K28" s="750"/>
      <c r="L28" s="750"/>
      <c r="M28" s="750"/>
      <c r="N28" s="750"/>
      <c r="O28" s="750"/>
      <c r="P28" s="751"/>
      <c r="Q28" s="822">
        <v>2219</v>
      </c>
      <c r="R28" s="823"/>
      <c r="S28" s="823"/>
      <c r="T28" s="823"/>
      <c r="U28" s="823"/>
      <c r="V28" s="823">
        <v>2197</v>
      </c>
      <c r="W28" s="823"/>
      <c r="X28" s="823"/>
      <c r="Y28" s="823"/>
      <c r="Z28" s="823"/>
      <c r="AA28" s="823">
        <v>22</v>
      </c>
      <c r="AB28" s="823"/>
      <c r="AC28" s="823"/>
      <c r="AD28" s="823"/>
      <c r="AE28" s="824"/>
      <c r="AF28" s="825">
        <v>22</v>
      </c>
      <c r="AG28" s="823"/>
      <c r="AH28" s="823"/>
      <c r="AI28" s="823"/>
      <c r="AJ28" s="826"/>
      <c r="AK28" s="827">
        <v>190</v>
      </c>
      <c r="AL28" s="828"/>
      <c r="AM28" s="828"/>
      <c r="AN28" s="828"/>
      <c r="AO28" s="828"/>
      <c r="AP28" s="828" t="s">
        <v>597</v>
      </c>
      <c r="AQ28" s="828"/>
      <c r="AR28" s="828"/>
      <c r="AS28" s="828"/>
      <c r="AT28" s="828"/>
      <c r="AU28" s="828" t="s">
        <v>507</v>
      </c>
      <c r="AV28" s="828"/>
      <c r="AW28" s="828"/>
      <c r="AX28" s="828"/>
      <c r="AY28" s="828"/>
      <c r="AZ28" s="829" t="s">
        <v>507</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405</v>
      </c>
      <c r="C29" s="781"/>
      <c r="D29" s="781"/>
      <c r="E29" s="781"/>
      <c r="F29" s="781"/>
      <c r="G29" s="781"/>
      <c r="H29" s="781"/>
      <c r="I29" s="781"/>
      <c r="J29" s="781"/>
      <c r="K29" s="781"/>
      <c r="L29" s="781"/>
      <c r="M29" s="781"/>
      <c r="N29" s="781"/>
      <c r="O29" s="781"/>
      <c r="P29" s="782"/>
      <c r="Q29" s="783">
        <v>398</v>
      </c>
      <c r="R29" s="784"/>
      <c r="S29" s="784"/>
      <c r="T29" s="784"/>
      <c r="U29" s="784"/>
      <c r="V29" s="784">
        <v>389</v>
      </c>
      <c r="W29" s="784"/>
      <c r="X29" s="784"/>
      <c r="Y29" s="784"/>
      <c r="Z29" s="784"/>
      <c r="AA29" s="784">
        <v>9</v>
      </c>
      <c r="AB29" s="784"/>
      <c r="AC29" s="784"/>
      <c r="AD29" s="784"/>
      <c r="AE29" s="785"/>
      <c r="AF29" s="786">
        <v>9</v>
      </c>
      <c r="AG29" s="787"/>
      <c r="AH29" s="787"/>
      <c r="AI29" s="787"/>
      <c r="AJ29" s="788"/>
      <c r="AK29" s="834">
        <v>99</v>
      </c>
      <c r="AL29" s="830"/>
      <c r="AM29" s="830"/>
      <c r="AN29" s="830"/>
      <c r="AO29" s="830"/>
      <c r="AP29" s="830" t="s">
        <v>507</v>
      </c>
      <c r="AQ29" s="830"/>
      <c r="AR29" s="830"/>
      <c r="AS29" s="830"/>
      <c r="AT29" s="830"/>
      <c r="AU29" s="830" t="s">
        <v>507</v>
      </c>
      <c r="AV29" s="830"/>
      <c r="AW29" s="830"/>
      <c r="AX29" s="830"/>
      <c r="AY29" s="830"/>
      <c r="AZ29" s="831" t="s">
        <v>507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406</v>
      </c>
      <c r="C30" s="781"/>
      <c r="D30" s="781"/>
      <c r="E30" s="781"/>
      <c r="F30" s="781"/>
      <c r="G30" s="781"/>
      <c r="H30" s="781"/>
      <c r="I30" s="781"/>
      <c r="J30" s="781"/>
      <c r="K30" s="781"/>
      <c r="L30" s="781"/>
      <c r="M30" s="781"/>
      <c r="N30" s="781"/>
      <c r="O30" s="781"/>
      <c r="P30" s="782"/>
      <c r="Q30" s="783">
        <v>569</v>
      </c>
      <c r="R30" s="784"/>
      <c r="S30" s="784"/>
      <c r="T30" s="784"/>
      <c r="U30" s="784"/>
      <c r="V30" s="784">
        <v>567</v>
      </c>
      <c r="W30" s="784"/>
      <c r="X30" s="784"/>
      <c r="Y30" s="784"/>
      <c r="Z30" s="784"/>
      <c r="AA30" s="784">
        <v>2</v>
      </c>
      <c r="AB30" s="784"/>
      <c r="AC30" s="784"/>
      <c r="AD30" s="784"/>
      <c r="AE30" s="785"/>
      <c r="AF30" s="786">
        <v>37</v>
      </c>
      <c r="AG30" s="787"/>
      <c r="AH30" s="787"/>
      <c r="AI30" s="787"/>
      <c r="AJ30" s="788"/>
      <c r="AK30" s="834">
        <v>230</v>
      </c>
      <c r="AL30" s="830"/>
      <c r="AM30" s="830"/>
      <c r="AN30" s="830"/>
      <c r="AO30" s="830"/>
      <c r="AP30" s="830">
        <v>3396</v>
      </c>
      <c r="AQ30" s="830"/>
      <c r="AR30" s="830"/>
      <c r="AS30" s="830"/>
      <c r="AT30" s="830"/>
      <c r="AU30" s="830">
        <v>2020</v>
      </c>
      <c r="AV30" s="830"/>
      <c r="AW30" s="830"/>
      <c r="AX30" s="830"/>
      <c r="AY30" s="830"/>
      <c r="AZ30" s="831" t="s">
        <v>507</v>
      </c>
      <c r="BA30" s="831"/>
      <c r="BB30" s="831"/>
      <c r="BC30" s="831"/>
      <c r="BD30" s="831"/>
      <c r="BE30" s="832" t="s">
        <v>407</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c r="C31" s="781"/>
      <c r="D31" s="781"/>
      <c r="E31" s="781"/>
      <c r="F31" s="781"/>
      <c r="G31" s="781"/>
      <c r="H31" s="781"/>
      <c r="I31" s="781"/>
      <c r="J31" s="781"/>
      <c r="K31" s="781"/>
      <c r="L31" s="781"/>
      <c r="M31" s="781"/>
      <c r="N31" s="781"/>
      <c r="O31" s="781"/>
      <c r="P31" s="782"/>
      <c r="Q31" s="783"/>
      <c r="R31" s="784"/>
      <c r="S31" s="784"/>
      <c r="T31" s="784"/>
      <c r="U31" s="784"/>
      <c r="V31" s="784"/>
      <c r="W31" s="784"/>
      <c r="X31" s="784"/>
      <c r="Y31" s="784"/>
      <c r="Z31" s="784"/>
      <c r="AA31" s="784"/>
      <c r="AB31" s="784"/>
      <c r="AC31" s="784"/>
      <c r="AD31" s="784"/>
      <c r="AE31" s="785"/>
      <c r="AF31" s="786"/>
      <c r="AG31" s="787"/>
      <c r="AH31" s="787"/>
      <c r="AI31" s="787"/>
      <c r="AJ31" s="788"/>
      <c r="AK31" s="834"/>
      <c r="AL31" s="830"/>
      <c r="AM31" s="830"/>
      <c r="AN31" s="830"/>
      <c r="AO31" s="830"/>
      <c r="AP31" s="830"/>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408</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392</v>
      </c>
      <c r="B63" s="789" t="s">
        <v>409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68</v>
      </c>
      <c r="AG63" s="844"/>
      <c r="AH63" s="844"/>
      <c r="AI63" s="844"/>
      <c r="AJ63" s="845"/>
      <c r="AK63" s="846"/>
      <c r="AL63" s="841"/>
      <c r="AM63" s="841"/>
      <c r="AN63" s="841"/>
      <c r="AO63" s="841"/>
      <c r="AP63" s="844">
        <v>3396</v>
      </c>
      <c r="AQ63" s="844"/>
      <c r="AR63" s="844"/>
      <c r="AS63" s="844"/>
      <c r="AT63" s="844"/>
      <c r="AU63" s="844">
        <v>2020</v>
      </c>
      <c r="AV63" s="844"/>
      <c r="AW63" s="844"/>
      <c r="AX63" s="844"/>
      <c r="AY63" s="844"/>
      <c r="AZ63" s="848"/>
      <c r="BA63" s="848"/>
      <c r="BB63" s="848"/>
      <c r="BC63" s="848"/>
      <c r="BD63" s="848"/>
      <c r="BE63" s="849"/>
      <c r="BF63" s="849"/>
      <c r="BG63" s="849"/>
      <c r="BH63" s="849"/>
      <c r="BI63" s="850"/>
      <c r="BJ63" s="851" t="s">
        <v>128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411</v>
      </c>
      <c r="B66" s="728"/>
      <c r="C66" s="728"/>
      <c r="D66" s="728"/>
      <c r="E66" s="728"/>
      <c r="F66" s="728"/>
      <c r="G66" s="728"/>
      <c r="H66" s="728"/>
      <c r="I66" s="728"/>
      <c r="J66" s="728"/>
      <c r="K66" s="728"/>
      <c r="L66" s="728"/>
      <c r="M66" s="728"/>
      <c r="N66" s="728"/>
      <c r="O66" s="728"/>
      <c r="P66" s="729"/>
      <c r="Q66" s="733" t="s">
        <v>396</v>
      </c>
      <c r="R66" s="734"/>
      <c r="S66" s="734"/>
      <c r="T66" s="734"/>
      <c r="U66" s="735"/>
      <c r="V66" s="733" t="s">
        <v>412</v>
      </c>
      <c r="W66" s="734"/>
      <c r="X66" s="734"/>
      <c r="Y66" s="734"/>
      <c r="Z66" s="735"/>
      <c r="AA66" s="733" t="s">
        <v>398</v>
      </c>
      <c r="AB66" s="734"/>
      <c r="AC66" s="734"/>
      <c r="AD66" s="734"/>
      <c r="AE66" s="735"/>
      <c r="AF66" s="854" t="s">
        <v>413</v>
      </c>
      <c r="AG66" s="815"/>
      <c r="AH66" s="815"/>
      <c r="AI66" s="815"/>
      <c r="AJ66" s="855"/>
      <c r="AK66" s="733" t="s">
        <v>414</v>
      </c>
      <c r="AL66" s="728"/>
      <c r="AM66" s="728"/>
      <c r="AN66" s="728"/>
      <c r="AO66" s="729"/>
      <c r="AP66" s="733" t="s">
        <v>415</v>
      </c>
      <c r="AQ66" s="734"/>
      <c r="AR66" s="734"/>
      <c r="AS66" s="734"/>
      <c r="AT66" s="735"/>
      <c r="AU66" s="733" t="s">
        <v>416</v>
      </c>
      <c r="AV66" s="734"/>
      <c r="AW66" s="734"/>
      <c r="AX66" s="734"/>
      <c r="AY66" s="735"/>
      <c r="AZ66" s="733" t="s">
        <v>377</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572</v>
      </c>
      <c r="C68" s="870"/>
      <c r="D68" s="870"/>
      <c r="E68" s="870"/>
      <c r="F68" s="870"/>
      <c r="G68" s="870"/>
      <c r="H68" s="870"/>
      <c r="I68" s="870"/>
      <c r="J68" s="870"/>
      <c r="K68" s="870"/>
      <c r="L68" s="870"/>
      <c r="M68" s="870"/>
      <c r="N68" s="870"/>
      <c r="O68" s="870"/>
      <c r="P68" s="871"/>
      <c r="Q68" s="872">
        <v>495</v>
      </c>
      <c r="R68" s="866"/>
      <c r="S68" s="866"/>
      <c r="T68" s="866"/>
      <c r="U68" s="866"/>
      <c r="V68" s="866">
        <v>493</v>
      </c>
      <c r="W68" s="866"/>
      <c r="X68" s="866"/>
      <c r="Y68" s="866"/>
      <c r="Z68" s="866"/>
      <c r="AA68" s="866">
        <v>1</v>
      </c>
      <c r="AB68" s="866"/>
      <c r="AC68" s="866"/>
      <c r="AD68" s="866"/>
      <c r="AE68" s="866"/>
      <c r="AF68" s="866">
        <v>1</v>
      </c>
      <c r="AG68" s="866"/>
      <c r="AH68" s="866"/>
      <c r="AI68" s="866"/>
      <c r="AJ68" s="866"/>
      <c r="AK68" s="866">
        <v>298</v>
      </c>
      <c r="AL68" s="866"/>
      <c r="AM68" s="866"/>
      <c r="AN68" s="866"/>
      <c r="AO68" s="866"/>
      <c r="AP68" s="866" t="s">
        <v>573</v>
      </c>
      <c r="AQ68" s="866"/>
      <c r="AR68" s="866"/>
      <c r="AS68" s="866"/>
      <c r="AT68" s="866"/>
      <c r="AU68" s="866" t="s">
        <v>574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575</v>
      </c>
      <c r="C69" s="874"/>
      <c r="D69" s="874"/>
      <c r="E69" s="874"/>
      <c r="F69" s="874"/>
      <c r="G69" s="874"/>
      <c r="H69" s="874"/>
      <c r="I69" s="874"/>
      <c r="J69" s="874"/>
      <c r="K69" s="874"/>
      <c r="L69" s="874"/>
      <c r="M69" s="874"/>
      <c r="N69" s="874"/>
      <c r="O69" s="874"/>
      <c r="P69" s="875"/>
      <c r="Q69" s="876">
        <v>68</v>
      </c>
      <c r="R69" s="830"/>
      <c r="S69" s="830"/>
      <c r="T69" s="830"/>
      <c r="U69" s="830"/>
      <c r="V69" s="830">
        <v>68</v>
      </c>
      <c r="W69" s="830"/>
      <c r="X69" s="830"/>
      <c r="Y69" s="830"/>
      <c r="Z69" s="830"/>
      <c r="AA69" s="830">
        <v>0</v>
      </c>
      <c r="AB69" s="830"/>
      <c r="AC69" s="830"/>
      <c r="AD69" s="830"/>
      <c r="AE69" s="830"/>
      <c r="AF69" s="830">
        <v>0</v>
      </c>
      <c r="AG69" s="830"/>
      <c r="AH69" s="830"/>
      <c r="AI69" s="830"/>
      <c r="AJ69" s="830"/>
      <c r="AK69" s="830" t="s">
        <v>574</v>
      </c>
      <c r="AL69" s="830"/>
      <c r="AM69" s="830"/>
      <c r="AN69" s="830"/>
      <c r="AO69" s="830"/>
      <c r="AP69" s="830" t="s">
        <v>576</v>
      </c>
      <c r="AQ69" s="830"/>
      <c r="AR69" s="830"/>
      <c r="AS69" s="830"/>
      <c r="AT69" s="830"/>
      <c r="AU69" s="830" t="s">
        <v>574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577</v>
      </c>
      <c r="C70" s="874"/>
      <c r="D70" s="874"/>
      <c r="E70" s="874"/>
      <c r="F70" s="874"/>
      <c r="G70" s="874"/>
      <c r="H70" s="874"/>
      <c r="I70" s="874"/>
      <c r="J70" s="874"/>
      <c r="K70" s="874"/>
      <c r="L70" s="874"/>
      <c r="M70" s="874"/>
      <c r="N70" s="874"/>
      <c r="O70" s="874"/>
      <c r="P70" s="875"/>
      <c r="Q70" s="876">
        <v>217</v>
      </c>
      <c r="R70" s="830"/>
      <c r="S70" s="830"/>
      <c r="T70" s="830"/>
      <c r="U70" s="830"/>
      <c r="V70" s="830">
        <v>191</v>
      </c>
      <c r="W70" s="830"/>
      <c r="X70" s="830"/>
      <c r="Y70" s="830"/>
      <c r="Z70" s="830"/>
      <c r="AA70" s="830">
        <v>25</v>
      </c>
      <c r="AB70" s="830"/>
      <c r="AC70" s="830"/>
      <c r="AD70" s="830"/>
      <c r="AE70" s="830"/>
      <c r="AF70" s="830">
        <v>25</v>
      </c>
      <c r="AG70" s="830"/>
      <c r="AH70" s="830"/>
      <c r="AI70" s="830"/>
      <c r="AJ70" s="830"/>
      <c r="AK70" s="830" t="s">
        <v>574</v>
      </c>
      <c r="AL70" s="830"/>
      <c r="AM70" s="830"/>
      <c r="AN70" s="830"/>
      <c r="AO70" s="830"/>
      <c r="AP70" s="830" t="s">
        <v>574</v>
      </c>
      <c r="AQ70" s="830"/>
      <c r="AR70" s="830"/>
      <c r="AS70" s="830"/>
      <c r="AT70" s="830"/>
      <c r="AU70" s="830" t="s">
        <v>574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578</v>
      </c>
      <c r="C71" s="874"/>
      <c r="D71" s="874"/>
      <c r="E71" s="874"/>
      <c r="F71" s="874"/>
      <c r="G71" s="874"/>
      <c r="H71" s="874"/>
      <c r="I71" s="874"/>
      <c r="J71" s="874"/>
      <c r="K71" s="874"/>
      <c r="L71" s="874"/>
      <c r="M71" s="874"/>
      <c r="N71" s="874"/>
      <c r="O71" s="874"/>
      <c r="P71" s="875"/>
      <c r="Q71" s="876">
        <v>823874</v>
      </c>
      <c r="R71" s="830"/>
      <c r="S71" s="830"/>
      <c r="T71" s="830"/>
      <c r="U71" s="830"/>
      <c r="V71" s="830">
        <v>808406</v>
      </c>
      <c r="W71" s="830"/>
      <c r="X71" s="830"/>
      <c r="Y71" s="830"/>
      <c r="Z71" s="830"/>
      <c r="AA71" s="830">
        <v>15468</v>
      </c>
      <c r="AB71" s="830"/>
      <c r="AC71" s="830"/>
      <c r="AD71" s="830"/>
      <c r="AE71" s="830"/>
      <c r="AF71" s="830">
        <v>15468</v>
      </c>
      <c r="AG71" s="830"/>
      <c r="AH71" s="830"/>
      <c r="AI71" s="830"/>
      <c r="AJ71" s="830"/>
      <c r="AK71" s="830" t="s">
        <v>574</v>
      </c>
      <c r="AL71" s="830"/>
      <c r="AM71" s="830"/>
      <c r="AN71" s="830"/>
      <c r="AO71" s="830"/>
      <c r="AP71" s="830" t="s">
        <v>579</v>
      </c>
      <c r="AQ71" s="830"/>
      <c r="AR71" s="830"/>
      <c r="AS71" s="830"/>
      <c r="AT71" s="830"/>
      <c r="AU71" s="830" t="s">
        <v>580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581</v>
      </c>
      <c r="C72" s="874"/>
      <c r="D72" s="874"/>
      <c r="E72" s="874"/>
      <c r="F72" s="874"/>
      <c r="G72" s="874"/>
      <c r="H72" s="874"/>
      <c r="I72" s="874"/>
      <c r="J72" s="874"/>
      <c r="K72" s="874"/>
      <c r="L72" s="874"/>
      <c r="M72" s="874"/>
      <c r="N72" s="874"/>
      <c r="O72" s="874"/>
      <c r="P72" s="875"/>
      <c r="Q72" s="881">
        <v>66</v>
      </c>
      <c r="R72" s="878"/>
      <c r="S72" s="878"/>
      <c r="T72" s="878"/>
      <c r="U72" s="834"/>
      <c r="V72" s="877">
        <v>38</v>
      </c>
      <c r="W72" s="878"/>
      <c r="X72" s="878"/>
      <c r="Y72" s="878"/>
      <c r="Z72" s="834"/>
      <c r="AA72" s="877">
        <v>28</v>
      </c>
      <c r="AB72" s="878"/>
      <c r="AC72" s="878"/>
      <c r="AD72" s="878"/>
      <c r="AE72" s="834"/>
      <c r="AF72" s="877">
        <v>28</v>
      </c>
      <c r="AG72" s="878"/>
      <c r="AH72" s="878"/>
      <c r="AI72" s="878"/>
      <c r="AJ72" s="834"/>
      <c r="AK72" s="877" t="s">
        <v>587</v>
      </c>
      <c r="AL72" s="878"/>
      <c r="AM72" s="878"/>
      <c r="AN72" s="878"/>
      <c r="AO72" s="834"/>
      <c r="AP72" s="877" t="s">
        <v>588</v>
      </c>
      <c r="AQ72" s="878"/>
      <c r="AR72" s="878"/>
      <c r="AS72" s="878"/>
      <c r="AT72" s="834"/>
      <c r="AU72" s="877" t="s">
        <v>587</v>
      </c>
      <c r="AV72" s="878"/>
      <c r="AW72" s="878"/>
      <c r="AX72" s="878"/>
      <c r="AY72" s="834"/>
      <c r="AZ72" s="879"/>
      <c r="BA72" s="874"/>
      <c r="BB72" s="874"/>
      <c r="BC72" s="874"/>
      <c r="BD72" s="880"/>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582</v>
      </c>
      <c r="C73" s="874"/>
      <c r="D73" s="874"/>
      <c r="E73" s="874"/>
      <c r="F73" s="874"/>
      <c r="G73" s="874"/>
      <c r="H73" s="874"/>
      <c r="I73" s="874"/>
      <c r="J73" s="874"/>
      <c r="K73" s="874"/>
      <c r="L73" s="874"/>
      <c r="M73" s="874"/>
      <c r="N73" s="874"/>
      <c r="O73" s="874"/>
      <c r="P73" s="875"/>
      <c r="Q73" s="881">
        <v>88</v>
      </c>
      <c r="R73" s="878"/>
      <c r="S73" s="878"/>
      <c r="T73" s="878"/>
      <c r="U73" s="834"/>
      <c r="V73" s="877">
        <v>86</v>
      </c>
      <c r="W73" s="878"/>
      <c r="X73" s="878"/>
      <c r="Y73" s="878"/>
      <c r="Z73" s="834"/>
      <c r="AA73" s="877">
        <v>3</v>
      </c>
      <c r="AB73" s="878"/>
      <c r="AC73" s="878"/>
      <c r="AD73" s="878"/>
      <c r="AE73" s="834"/>
      <c r="AF73" s="877">
        <v>3</v>
      </c>
      <c r="AG73" s="878"/>
      <c r="AH73" s="878"/>
      <c r="AI73" s="878"/>
      <c r="AJ73" s="834"/>
      <c r="AK73" s="877" t="s">
        <v>589</v>
      </c>
      <c r="AL73" s="878"/>
      <c r="AM73" s="878"/>
      <c r="AN73" s="878"/>
      <c r="AO73" s="834"/>
      <c r="AP73" s="877" t="s">
        <v>587</v>
      </c>
      <c r="AQ73" s="878"/>
      <c r="AR73" s="878"/>
      <c r="AS73" s="878"/>
      <c r="AT73" s="834"/>
      <c r="AU73" s="877" t="s">
        <v>589</v>
      </c>
      <c r="AV73" s="878"/>
      <c r="AW73" s="878"/>
      <c r="AX73" s="878"/>
      <c r="AY73" s="834"/>
      <c r="AZ73" s="879"/>
      <c r="BA73" s="874"/>
      <c r="BB73" s="874"/>
      <c r="BC73" s="874"/>
      <c r="BD73" s="880"/>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583</v>
      </c>
      <c r="C74" s="874"/>
      <c r="D74" s="874"/>
      <c r="E74" s="874"/>
      <c r="F74" s="874"/>
      <c r="G74" s="874"/>
      <c r="H74" s="874"/>
      <c r="I74" s="874"/>
      <c r="J74" s="874"/>
      <c r="K74" s="874"/>
      <c r="L74" s="874"/>
      <c r="M74" s="874"/>
      <c r="N74" s="874"/>
      <c r="O74" s="874"/>
      <c r="P74" s="875"/>
      <c r="Q74" s="881">
        <v>203</v>
      </c>
      <c r="R74" s="878"/>
      <c r="S74" s="878"/>
      <c r="T74" s="878"/>
      <c r="U74" s="834"/>
      <c r="V74" s="877">
        <v>193</v>
      </c>
      <c r="W74" s="878"/>
      <c r="X74" s="878"/>
      <c r="Y74" s="878"/>
      <c r="Z74" s="834"/>
      <c r="AA74" s="877">
        <v>11</v>
      </c>
      <c r="AB74" s="878"/>
      <c r="AC74" s="878"/>
      <c r="AD74" s="878"/>
      <c r="AE74" s="834"/>
      <c r="AF74" s="877">
        <v>11</v>
      </c>
      <c r="AG74" s="878"/>
      <c r="AH74" s="878"/>
      <c r="AI74" s="878"/>
      <c r="AJ74" s="834"/>
      <c r="AK74" s="877" t="s">
        <v>587</v>
      </c>
      <c r="AL74" s="878"/>
      <c r="AM74" s="878"/>
      <c r="AN74" s="878"/>
      <c r="AO74" s="834"/>
      <c r="AP74" s="877" t="s">
        <v>587</v>
      </c>
      <c r="AQ74" s="878"/>
      <c r="AR74" s="878"/>
      <c r="AS74" s="878"/>
      <c r="AT74" s="834"/>
      <c r="AU74" s="877" t="s">
        <v>587</v>
      </c>
      <c r="AV74" s="878"/>
      <c r="AW74" s="878"/>
      <c r="AX74" s="878"/>
      <c r="AY74" s="834"/>
      <c r="AZ74" s="879"/>
      <c r="BA74" s="874"/>
      <c r="BB74" s="874"/>
      <c r="BC74" s="874"/>
      <c r="BD74" s="880"/>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584</v>
      </c>
      <c r="C75" s="874"/>
      <c r="D75" s="874"/>
      <c r="E75" s="874"/>
      <c r="F75" s="874"/>
      <c r="G75" s="874"/>
      <c r="H75" s="874"/>
      <c r="I75" s="874"/>
      <c r="J75" s="874"/>
      <c r="K75" s="874"/>
      <c r="L75" s="874"/>
      <c r="M75" s="874"/>
      <c r="N75" s="874"/>
      <c r="O75" s="874"/>
      <c r="P75" s="875"/>
      <c r="Q75" s="881">
        <v>4132</v>
      </c>
      <c r="R75" s="878"/>
      <c r="S75" s="878"/>
      <c r="T75" s="878"/>
      <c r="U75" s="834"/>
      <c r="V75" s="877">
        <v>4090</v>
      </c>
      <c r="W75" s="878"/>
      <c r="X75" s="878"/>
      <c r="Y75" s="878"/>
      <c r="Z75" s="834"/>
      <c r="AA75" s="877">
        <v>41</v>
      </c>
      <c r="AB75" s="878"/>
      <c r="AC75" s="878"/>
      <c r="AD75" s="878"/>
      <c r="AE75" s="834"/>
      <c r="AF75" s="877">
        <v>41</v>
      </c>
      <c r="AG75" s="878"/>
      <c r="AH75" s="878"/>
      <c r="AI75" s="878"/>
      <c r="AJ75" s="834"/>
      <c r="AK75" s="877" t="s">
        <v>587</v>
      </c>
      <c r="AL75" s="878"/>
      <c r="AM75" s="878"/>
      <c r="AN75" s="878"/>
      <c r="AO75" s="834"/>
      <c r="AP75" s="877">
        <v>1416</v>
      </c>
      <c r="AQ75" s="878"/>
      <c r="AR75" s="878"/>
      <c r="AS75" s="878"/>
      <c r="AT75" s="834"/>
      <c r="AU75" s="877">
        <v>270</v>
      </c>
      <c r="AV75" s="878"/>
      <c r="AW75" s="878"/>
      <c r="AX75" s="878"/>
      <c r="AY75" s="834"/>
      <c r="AZ75" s="879"/>
      <c r="BA75" s="874"/>
      <c r="BB75" s="874"/>
      <c r="BC75" s="874"/>
      <c r="BD75" s="880"/>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585</v>
      </c>
      <c r="C76" s="874"/>
      <c r="D76" s="874"/>
      <c r="E76" s="874"/>
      <c r="F76" s="874"/>
      <c r="G76" s="874"/>
      <c r="H76" s="874"/>
      <c r="I76" s="874"/>
      <c r="J76" s="874"/>
      <c r="K76" s="874"/>
      <c r="L76" s="874"/>
      <c r="M76" s="874"/>
      <c r="N76" s="874"/>
      <c r="O76" s="874"/>
      <c r="P76" s="875"/>
      <c r="Q76" s="881">
        <v>1851</v>
      </c>
      <c r="R76" s="878"/>
      <c r="S76" s="878"/>
      <c r="T76" s="878"/>
      <c r="U76" s="834"/>
      <c r="V76" s="877">
        <v>1811</v>
      </c>
      <c r="W76" s="878"/>
      <c r="X76" s="878"/>
      <c r="Y76" s="878"/>
      <c r="Z76" s="834"/>
      <c r="AA76" s="877">
        <v>40</v>
      </c>
      <c r="AB76" s="878"/>
      <c r="AC76" s="878"/>
      <c r="AD76" s="878"/>
      <c r="AE76" s="834"/>
      <c r="AF76" s="877">
        <v>40</v>
      </c>
      <c r="AG76" s="878"/>
      <c r="AH76" s="878"/>
      <c r="AI76" s="878"/>
      <c r="AJ76" s="834"/>
      <c r="AK76" s="877" t="s">
        <v>587</v>
      </c>
      <c r="AL76" s="878"/>
      <c r="AM76" s="878"/>
      <c r="AN76" s="878"/>
      <c r="AO76" s="834"/>
      <c r="AP76" s="877" t="s">
        <v>587</v>
      </c>
      <c r="AQ76" s="878"/>
      <c r="AR76" s="878"/>
      <c r="AS76" s="878"/>
      <c r="AT76" s="834"/>
      <c r="AU76" s="877" t="s">
        <v>591</v>
      </c>
      <c r="AV76" s="878"/>
      <c r="AW76" s="878"/>
      <c r="AX76" s="878"/>
      <c r="AY76" s="834"/>
      <c r="AZ76" s="879"/>
      <c r="BA76" s="874"/>
      <c r="BB76" s="874"/>
      <c r="BC76" s="874"/>
      <c r="BD76" s="880"/>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586</v>
      </c>
      <c r="C77" s="874"/>
      <c r="D77" s="874"/>
      <c r="E77" s="874"/>
      <c r="F77" s="874"/>
      <c r="G77" s="874"/>
      <c r="H77" s="874"/>
      <c r="I77" s="874"/>
      <c r="J77" s="874"/>
      <c r="K77" s="874"/>
      <c r="L77" s="874"/>
      <c r="M77" s="874"/>
      <c r="N77" s="874"/>
      <c r="O77" s="874"/>
      <c r="P77" s="875"/>
      <c r="Q77" s="881">
        <v>72965</v>
      </c>
      <c r="R77" s="878"/>
      <c r="S77" s="878"/>
      <c r="T77" s="878"/>
      <c r="U77" s="834"/>
      <c r="V77" s="877">
        <v>69423</v>
      </c>
      <c r="W77" s="878"/>
      <c r="X77" s="878"/>
      <c r="Y77" s="878"/>
      <c r="Z77" s="834"/>
      <c r="AA77" s="877">
        <v>3542</v>
      </c>
      <c r="AB77" s="878"/>
      <c r="AC77" s="878"/>
      <c r="AD77" s="878"/>
      <c r="AE77" s="834"/>
      <c r="AF77" s="877">
        <v>3542</v>
      </c>
      <c r="AG77" s="878"/>
      <c r="AH77" s="878"/>
      <c r="AI77" s="878"/>
      <c r="AJ77" s="834"/>
      <c r="AK77" s="877">
        <v>1058</v>
      </c>
      <c r="AL77" s="878"/>
      <c r="AM77" s="878"/>
      <c r="AN77" s="878"/>
      <c r="AO77" s="834"/>
      <c r="AP77" s="877" t="s">
        <v>590</v>
      </c>
      <c r="AQ77" s="878"/>
      <c r="AR77" s="878"/>
      <c r="AS77" s="878"/>
      <c r="AT77" s="834"/>
      <c r="AU77" s="877" t="s">
        <v>587</v>
      </c>
      <c r="AV77" s="878"/>
      <c r="AW77" s="878"/>
      <c r="AX77" s="878"/>
      <c r="AY77" s="834"/>
      <c r="AZ77" s="879"/>
      <c r="BA77" s="874"/>
      <c r="BB77" s="874"/>
      <c r="BC77" s="874"/>
      <c r="BD77" s="880"/>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2"/>
      <c r="C87" s="883"/>
      <c r="D87" s="883"/>
      <c r="E87" s="883"/>
      <c r="F87" s="883"/>
      <c r="G87" s="883"/>
      <c r="H87" s="883"/>
      <c r="I87" s="883"/>
      <c r="J87" s="883"/>
      <c r="K87" s="883"/>
      <c r="L87" s="883"/>
      <c r="M87" s="883"/>
      <c r="N87" s="883"/>
      <c r="O87" s="883"/>
      <c r="P87" s="884"/>
      <c r="Q87" s="885"/>
      <c r="R87" s="886"/>
      <c r="S87" s="886"/>
      <c r="T87" s="886"/>
      <c r="U87" s="886"/>
      <c r="V87" s="886"/>
      <c r="W87" s="886"/>
      <c r="X87" s="886"/>
      <c r="Y87" s="886"/>
      <c r="Z87" s="886"/>
      <c r="AA87" s="886"/>
      <c r="AB87" s="886"/>
      <c r="AC87" s="886"/>
      <c r="AD87" s="886"/>
      <c r="AE87" s="886"/>
      <c r="AF87" s="886"/>
      <c r="AG87" s="886"/>
      <c r="AH87" s="886"/>
      <c r="AI87" s="886"/>
      <c r="AJ87" s="886"/>
      <c r="AK87" s="886"/>
      <c r="AL87" s="886"/>
      <c r="AM87" s="886"/>
      <c r="AN87" s="886"/>
      <c r="AO87" s="886"/>
      <c r="AP87" s="886"/>
      <c r="AQ87" s="886"/>
      <c r="AR87" s="886"/>
      <c r="AS87" s="886"/>
      <c r="AT87" s="886"/>
      <c r="AU87" s="886"/>
      <c r="AV87" s="886"/>
      <c r="AW87" s="886"/>
      <c r="AX87" s="886"/>
      <c r="AY87" s="886"/>
      <c r="AZ87" s="887"/>
      <c r="BA87" s="887"/>
      <c r="BB87" s="887"/>
      <c r="BC87" s="887"/>
      <c r="BD87" s="888"/>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392</v>
      </c>
      <c r="B88" s="789" t="s">
        <v>417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SUM(AF68:AJ77)</f>
        <v>19159</v>
      </c>
      <c r="AG88" s="844"/>
      <c r="AH88" s="844"/>
      <c r="AI88" s="844"/>
      <c r="AJ88" s="844"/>
      <c r="AK88" s="841"/>
      <c r="AL88" s="841"/>
      <c r="AM88" s="841"/>
      <c r="AN88" s="841"/>
      <c r="AO88" s="841"/>
      <c r="AP88" s="844">
        <f>SUM(AP68:AT77)</f>
        <v>1416</v>
      </c>
      <c r="AQ88" s="844"/>
      <c r="AR88" s="844"/>
      <c r="AS88" s="844"/>
      <c r="AT88" s="844"/>
      <c r="AU88" s="844">
        <v>270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418</v>
      </c>
      <c r="BS102" s="790"/>
      <c r="BT102" s="790"/>
      <c r="BU102" s="790"/>
      <c r="BV102" s="790"/>
      <c r="BW102" s="790"/>
      <c r="BX102" s="790"/>
      <c r="BY102" s="790"/>
      <c r="BZ102" s="790"/>
      <c r="CA102" s="790"/>
      <c r="CB102" s="790"/>
      <c r="CC102" s="790"/>
      <c r="CD102" s="790"/>
      <c r="CE102" s="790"/>
      <c r="CF102" s="790"/>
      <c r="CG102" s="791"/>
      <c r="CH102" s="889"/>
      <c r="CI102" s="890"/>
      <c r="CJ102" s="890"/>
      <c r="CK102" s="890"/>
      <c r="CL102" s="891"/>
      <c r="CM102" s="889"/>
      <c r="CN102" s="890"/>
      <c r="CO102" s="890"/>
      <c r="CP102" s="890"/>
      <c r="CQ102" s="891"/>
      <c r="CR102" s="892">
        <v>20</v>
      </c>
      <c r="CS102" s="852"/>
      <c r="CT102" s="852"/>
      <c r="CU102" s="852"/>
      <c r="CV102" s="893"/>
      <c r="CW102" s="892"/>
      <c r="CX102" s="852"/>
      <c r="CY102" s="852"/>
      <c r="CZ102" s="852"/>
      <c r="DA102" s="893"/>
      <c r="DB102" s="892">
        <v>45</v>
      </c>
      <c r="DC102" s="852"/>
      <c r="DD102" s="852"/>
      <c r="DE102" s="852"/>
      <c r="DF102" s="893"/>
      <c r="DG102" s="892"/>
      <c r="DH102" s="852"/>
      <c r="DI102" s="852"/>
      <c r="DJ102" s="852"/>
      <c r="DK102" s="893"/>
      <c r="DL102" s="892"/>
      <c r="DM102" s="852"/>
      <c r="DN102" s="852"/>
      <c r="DO102" s="852"/>
      <c r="DP102" s="893"/>
      <c r="DQ102" s="892"/>
      <c r="DR102" s="852"/>
      <c r="DS102" s="852"/>
      <c r="DT102" s="852"/>
      <c r="DU102" s="893"/>
      <c r="DV102" s="789"/>
      <c r="DW102" s="790"/>
      <c r="DX102" s="790"/>
      <c r="DY102" s="790"/>
      <c r="DZ102" s="916"/>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7" t="s">
        <v>419</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8" t="s">
        <v>420</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9" t="s">
        <v>423</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424</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230" customFormat="1" ht="26.25" customHeight="1" x14ac:dyDescent="0.15">
      <c r="A109" s="914" t="s">
        <v>425</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4" t="s">
        <v>426</v>
      </c>
      <c r="AB109" s="895"/>
      <c r="AC109" s="895"/>
      <c r="AD109" s="895"/>
      <c r="AE109" s="896"/>
      <c r="AF109" s="894" t="s">
        <v>427</v>
      </c>
      <c r="AG109" s="895"/>
      <c r="AH109" s="895"/>
      <c r="AI109" s="895"/>
      <c r="AJ109" s="896"/>
      <c r="AK109" s="894" t="s">
        <v>307</v>
      </c>
      <c r="AL109" s="895"/>
      <c r="AM109" s="895"/>
      <c r="AN109" s="895"/>
      <c r="AO109" s="896"/>
      <c r="AP109" s="894" t="s">
        <v>428</v>
      </c>
      <c r="AQ109" s="895"/>
      <c r="AR109" s="895"/>
      <c r="AS109" s="895"/>
      <c r="AT109" s="897"/>
      <c r="AU109" s="914" t="s">
        <v>425</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4" t="s">
        <v>426</v>
      </c>
      <c r="BR109" s="895"/>
      <c r="BS109" s="895"/>
      <c r="BT109" s="895"/>
      <c r="BU109" s="896"/>
      <c r="BV109" s="894" t="s">
        <v>427</v>
      </c>
      <c r="BW109" s="895"/>
      <c r="BX109" s="895"/>
      <c r="BY109" s="895"/>
      <c r="BZ109" s="896"/>
      <c r="CA109" s="894" t="s">
        <v>307</v>
      </c>
      <c r="CB109" s="895"/>
      <c r="CC109" s="895"/>
      <c r="CD109" s="895"/>
      <c r="CE109" s="896"/>
      <c r="CF109" s="915" t="s">
        <v>428</v>
      </c>
      <c r="CG109" s="915"/>
      <c r="CH109" s="915"/>
      <c r="CI109" s="915"/>
      <c r="CJ109" s="915"/>
      <c r="CK109" s="894" t="s">
        <v>429</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4" t="s">
        <v>426</v>
      </c>
      <c r="DH109" s="895"/>
      <c r="DI109" s="895"/>
      <c r="DJ109" s="895"/>
      <c r="DK109" s="896"/>
      <c r="DL109" s="894" t="s">
        <v>427</v>
      </c>
      <c r="DM109" s="895"/>
      <c r="DN109" s="895"/>
      <c r="DO109" s="895"/>
      <c r="DP109" s="896"/>
      <c r="DQ109" s="894" t="s">
        <v>307</v>
      </c>
      <c r="DR109" s="895"/>
      <c r="DS109" s="895"/>
      <c r="DT109" s="895"/>
      <c r="DU109" s="896"/>
      <c r="DV109" s="894" t="s">
        <v>428</v>
      </c>
      <c r="DW109" s="895"/>
      <c r="DX109" s="895"/>
      <c r="DY109" s="895"/>
      <c r="DZ109" s="897"/>
    </row>
    <row r="110" spans="1:131" s="230" customFormat="1" ht="26.25" customHeight="1" x14ac:dyDescent="0.15">
      <c r="A110" s="898" t="s">
        <v>430</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568550</v>
      </c>
      <c r="AB110" s="902"/>
      <c r="AC110" s="902"/>
      <c r="AD110" s="902"/>
      <c r="AE110" s="903"/>
      <c r="AF110" s="904">
        <v>613186</v>
      </c>
      <c r="AG110" s="902"/>
      <c r="AH110" s="902"/>
      <c r="AI110" s="902"/>
      <c r="AJ110" s="903"/>
      <c r="AK110" s="904">
        <v>631401</v>
      </c>
      <c r="AL110" s="902"/>
      <c r="AM110" s="902"/>
      <c r="AN110" s="902"/>
      <c r="AO110" s="903"/>
      <c r="AP110" s="905">
        <v>15.5</v>
      </c>
      <c r="AQ110" s="906"/>
      <c r="AR110" s="906"/>
      <c r="AS110" s="906"/>
      <c r="AT110" s="907"/>
      <c r="AU110" s="908" t="s">
        <v>74</v>
      </c>
      <c r="AV110" s="909"/>
      <c r="AW110" s="909"/>
      <c r="AX110" s="909"/>
      <c r="AY110" s="909"/>
      <c r="AZ110" s="931" t="s">
        <v>431</v>
      </c>
      <c r="BA110" s="899"/>
      <c r="BB110" s="899"/>
      <c r="BC110" s="899"/>
      <c r="BD110" s="899"/>
      <c r="BE110" s="899"/>
      <c r="BF110" s="899"/>
      <c r="BG110" s="899"/>
      <c r="BH110" s="899"/>
      <c r="BI110" s="899"/>
      <c r="BJ110" s="899"/>
      <c r="BK110" s="899"/>
      <c r="BL110" s="899"/>
      <c r="BM110" s="899"/>
      <c r="BN110" s="899"/>
      <c r="BO110" s="899"/>
      <c r="BP110" s="900"/>
      <c r="BQ110" s="932">
        <v>6576834</v>
      </c>
      <c r="BR110" s="933"/>
      <c r="BS110" s="933"/>
      <c r="BT110" s="933"/>
      <c r="BU110" s="933"/>
      <c r="BV110" s="933">
        <v>6675142</v>
      </c>
      <c r="BW110" s="933"/>
      <c r="BX110" s="933"/>
      <c r="BY110" s="933"/>
      <c r="BZ110" s="933"/>
      <c r="CA110" s="933">
        <v>6358430</v>
      </c>
      <c r="CB110" s="933"/>
      <c r="CC110" s="933"/>
      <c r="CD110" s="933"/>
      <c r="CE110" s="933"/>
      <c r="CF110" s="946">
        <v>155.9</v>
      </c>
      <c r="CG110" s="947"/>
      <c r="CH110" s="947"/>
      <c r="CI110" s="947"/>
      <c r="CJ110" s="947"/>
      <c r="CK110" s="948" t="s">
        <v>432</v>
      </c>
      <c r="CL110" s="949"/>
      <c r="CM110" s="931" t="s">
        <v>433</v>
      </c>
      <c r="CN110" s="899"/>
      <c r="CO110" s="899"/>
      <c r="CP110" s="899"/>
      <c r="CQ110" s="899"/>
      <c r="CR110" s="899"/>
      <c r="CS110" s="899"/>
      <c r="CT110" s="899"/>
      <c r="CU110" s="899"/>
      <c r="CV110" s="899"/>
      <c r="CW110" s="899"/>
      <c r="CX110" s="899"/>
      <c r="CY110" s="899"/>
      <c r="CZ110" s="899"/>
      <c r="DA110" s="899"/>
      <c r="DB110" s="899"/>
      <c r="DC110" s="899"/>
      <c r="DD110" s="899"/>
      <c r="DE110" s="899"/>
      <c r="DF110" s="900"/>
      <c r="DG110" s="932" t="s">
        <v>434</v>
      </c>
      <c r="DH110" s="933"/>
      <c r="DI110" s="933"/>
      <c r="DJ110" s="933"/>
      <c r="DK110" s="933"/>
      <c r="DL110" s="933" t="s">
        <v>435</v>
      </c>
      <c r="DM110" s="933"/>
      <c r="DN110" s="933"/>
      <c r="DO110" s="933"/>
      <c r="DP110" s="933"/>
      <c r="DQ110" s="933" t="s">
        <v>435</v>
      </c>
      <c r="DR110" s="933"/>
      <c r="DS110" s="933"/>
      <c r="DT110" s="933"/>
      <c r="DU110" s="933"/>
      <c r="DV110" s="934" t="s">
        <v>435</v>
      </c>
      <c r="DW110" s="934"/>
      <c r="DX110" s="934"/>
      <c r="DY110" s="934"/>
      <c r="DZ110" s="935"/>
    </row>
    <row r="111" spans="1:131" s="230" customFormat="1" ht="26.25" customHeight="1" x14ac:dyDescent="0.15">
      <c r="A111" s="936" t="s">
        <v>436</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128</v>
      </c>
      <c r="AB111" s="940"/>
      <c r="AC111" s="940"/>
      <c r="AD111" s="940"/>
      <c r="AE111" s="941"/>
      <c r="AF111" s="942" t="s">
        <v>128</v>
      </c>
      <c r="AG111" s="940"/>
      <c r="AH111" s="940"/>
      <c r="AI111" s="940"/>
      <c r="AJ111" s="941"/>
      <c r="AK111" s="942" t="s">
        <v>128</v>
      </c>
      <c r="AL111" s="940"/>
      <c r="AM111" s="940"/>
      <c r="AN111" s="940"/>
      <c r="AO111" s="941"/>
      <c r="AP111" s="943" t="s">
        <v>435</v>
      </c>
      <c r="AQ111" s="944"/>
      <c r="AR111" s="944"/>
      <c r="AS111" s="944"/>
      <c r="AT111" s="945"/>
      <c r="AU111" s="910"/>
      <c r="AV111" s="911"/>
      <c r="AW111" s="911"/>
      <c r="AX111" s="911"/>
      <c r="AY111" s="911"/>
      <c r="AZ111" s="924" t="s">
        <v>437</v>
      </c>
      <c r="BA111" s="925"/>
      <c r="BB111" s="925"/>
      <c r="BC111" s="925"/>
      <c r="BD111" s="925"/>
      <c r="BE111" s="925"/>
      <c r="BF111" s="925"/>
      <c r="BG111" s="925"/>
      <c r="BH111" s="925"/>
      <c r="BI111" s="925"/>
      <c r="BJ111" s="925"/>
      <c r="BK111" s="925"/>
      <c r="BL111" s="925"/>
      <c r="BM111" s="925"/>
      <c r="BN111" s="925"/>
      <c r="BO111" s="925"/>
      <c r="BP111" s="926"/>
      <c r="BQ111" s="927">
        <v>45481</v>
      </c>
      <c r="BR111" s="928"/>
      <c r="BS111" s="928"/>
      <c r="BT111" s="928"/>
      <c r="BU111" s="928"/>
      <c r="BV111" s="928">
        <v>45601</v>
      </c>
      <c r="BW111" s="928"/>
      <c r="BX111" s="928"/>
      <c r="BY111" s="928"/>
      <c r="BZ111" s="928"/>
      <c r="CA111" s="928">
        <v>45601</v>
      </c>
      <c r="CB111" s="928"/>
      <c r="CC111" s="928"/>
      <c r="CD111" s="928"/>
      <c r="CE111" s="928"/>
      <c r="CF111" s="922">
        <v>1.1000000000000001</v>
      </c>
      <c r="CG111" s="923"/>
      <c r="CH111" s="923"/>
      <c r="CI111" s="923"/>
      <c r="CJ111" s="923"/>
      <c r="CK111" s="950"/>
      <c r="CL111" s="951"/>
      <c r="CM111" s="924" t="s">
        <v>438</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27" t="s">
        <v>434</v>
      </c>
      <c r="DH111" s="928"/>
      <c r="DI111" s="928"/>
      <c r="DJ111" s="928"/>
      <c r="DK111" s="928"/>
      <c r="DL111" s="928" t="s">
        <v>439</v>
      </c>
      <c r="DM111" s="928"/>
      <c r="DN111" s="928"/>
      <c r="DO111" s="928"/>
      <c r="DP111" s="928"/>
      <c r="DQ111" s="928" t="s">
        <v>435</v>
      </c>
      <c r="DR111" s="928"/>
      <c r="DS111" s="928"/>
      <c r="DT111" s="928"/>
      <c r="DU111" s="928"/>
      <c r="DV111" s="929" t="s">
        <v>434</v>
      </c>
      <c r="DW111" s="929"/>
      <c r="DX111" s="929"/>
      <c r="DY111" s="929"/>
      <c r="DZ111" s="930"/>
    </row>
    <row r="112" spans="1:131" s="230" customFormat="1" ht="26.25" customHeight="1" x14ac:dyDescent="0.15">
      <c r="A112" s="954" t="s">
        <v>440</v>
      </c>
      <c r="B112" s="955"/>
      <c r="C112" s="925" t="s">
        <v>441</v>
      </c>
      <c r="D112" s="925"/>
      <c r="E112" s="925"/>
      <c r="F112" s="925"/>
      <c r="G112" s="925"/>
      <c r="H112" s="925"/>
      <c r="I112" s="925"/>
      <c r="J112" s="925"/>
      <c r="K112" s="925"/>
      <c r="L112" s="925"/>
      <c r="M112" s="925"/>
      <c r="N112" s="925"/>
      <c r="O112" s="925"/>
      <c r="P112" s="925"/>
      <c r="Q112" s="925"/>
      <c r="R112" s="925"/>
      <c r="S112" s="925"/>
      <c r="T112" s="925"/>
      <c r="U112" s="925"/>
      <c r="V112" s="925"/>
      <c r="W112" s="925"/>
      <c r="X112" s="925"/>
      <c r="Y112" s="925"/>
      <c r="Z112" s="926"/>
      <c r="AA112" s="960" t="s">
        <v>434</v>
      </c>
      <c r="AB112" s="961"/>
      <c r="AC112" s="961"/>
      <c r="AD112" s="961"/>
      <c r="AE112" s="962"/>
      <c r="AF112" s="963" t="s">
        <v>435</v>
      </c>
      <c r="AG112" s="961"/>
      <c r="AH112" s="961"/>
      <c r="AI112" s="961"/>
      <c r="AJ112" s="962"/>
      <c r="AK112" s="963" t="s">
        <v>435</v>
      </c>
      <c r="AL112" s="961"/>
      <c r="AM112" s="961"/>
      <c r="AN112" s="961"/>
      <c r="AO112" s="962"/>
      <c r="AP112" s="964" t="s">
        <v>439</v>
      </c>
      <c r="AQ112" s="965"/>
      <c r="AR112" s="965"/>
      <c r="AS112" s="965"/>
      <c r="AT112" s="966"/>
      <c r="AU112" s="910"/>
      <c r="AV112" s="911"/>
      <c r="AW112" s="911"/>
      <c r="AX112" s="911"/>
      <c r="AY112" s="911"/>
      <c r="AZ112" s="924" t="s">
        <v>442</v>
      </c>
      <c r="BA112" s="925"/>
      <c r="BB112" s="925"/>
      <c r="BC112" s="925"/>
      <c r="BD112" s="925"/>
      <c r="BE112" s="925"/>
      <c r="BF112" s="925"/>
      <c r="BG112" s="925"/>
      <c r="BH112" s="925"/>
      <c r="BI112" s="925"/>
      <c r="BJ112" s="925"/>
      <c r="BK112" s="925"/>
      <c r="BL112" s="925"/>
      <c r="BM112" s="925"/>
      <c r="BN112" s="925"/>
      <c r="BO112" s="925"/>
      <c r="BP112" s="926"/>
      <c r="BQ112" s="927">
        <v>2483421</v>
      </c>
      <c r="BR112" s="928"/>
      <c r="BS112" s="928"/>
      <c r="BT112" s="928"/>
      <c r="BU112" s="928"/>
      <c r="BV112" s="928">
        <v>2188674</v>
      </c>
      <c r="BW112" s="928"/>
      <c r="BX112" s="928"/>
      <c r="BY112" s="928"/>
      <c r="BZ112" s="928"/>
      <c r="CA112" s="928">
        <v>2020364</v>
      </c>
      <c r="CB112" s="928"/>
      <c r="CC112" s="928"/>
      <c r="CD112" s="928"/>
      <c r="CE112" s="928"/>
      <c r="CF112" s="922">
        <v>49.5</v>
      </c>
      <c r="CG112" s="923"/>
      <c r="CH112" s="923"/>
      <c r="CI112" s="923"/>
      <c r="CJ112" s="923"/>
      <c r="CK112" s="950"/>
      <c r="CL112" s="951"/>
      <c r="CM112" s="924" t="s">
        <v>443</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27" t="s">
        <v>439</v>
      </c>
      <c r="DH112" s="928"/>
      <c r="DI112" s="928"/>
      <c r="DJ112" s="928"/>
      <c r="DK112" s="928"/>
      <c r="DL112" s="928" t="s">
        <v>439</v>
      </c>
      <c r="DM112" s="928"/>
      <c r="DN112" s="928"/>
      <c r="DO112" s="928"/>
      <c r="DP112" s="928"/>
      <c r="DQ112" s="928" t="s">
        <v>435</v>
      </c>
      <c r="DR112" s="928"/>
      <c r="DS112" s="928"/>
      <c r="DT112" s="928"/>
      <c r="DU112" s="928"/>
      <c r="DV112" s="929" t="s">
        <v>435</v>
      </c>
      <c r="DW112" s="929"/>
      <c r="DX112" s="929"/>
      <c r="DY112" s="929"/>
      <c r="DZ112" s="930"/>
    </row>
    <row r="113" spans="1:130" s="230" customFormat="1" ht="26.25" customHeight="1" x14ac:dyDescent="0.15">
      <c r="A113" s="956"/>
      <c r="B113" s="957"/>
      <c r="C113" s="925" t="s">
        <v>444</v>
      </c>
      <c r="D113" s="925"/>
      <c r="E113" s="925"/>
      <c r="F113" s="925"/>
      <c r="G113" s="925"/>
      <c r="H113" s="925"/>
      <c r="I113" s="925"/>
      <c r="J113" s="925"/>
      <c r="K113" s="925"/>
      <c r="L113" s="925"/>
      <c r="M113" s="925"/>
      <c r="N113" s="925"/>
      <c r="O113" s="925"/>
      <c r="P113" s="925"/>
      <c r="Q113" s="925"/>
      <c r="R113" s="925"/>
      <c r="S113" s="925"/>
      <c r="T113" s="925"/>
      <c r="U113" s="925"/>
      <c r="V113" s="925"/>
      <c r="W113" s="925"/>
      <c r="X113" s="925"/>
      <c r="Y113" s="925"/>
      <c r="Z113" s="926"/>
      <c r="AA113" s="939">
        <v>168394</v>
      </c>
      <c r="AB113" s="940"/>
      <c r="AC113" s="940"/>
      <c r="AD113" s="940"/>
      <c r="AE113" s="941"/>
      <c r="AF113" s="942">
        <v>148289</v>
      </c>
      <c r="AG113" s="940"/>
      <c r="AH113" s="940"/>
      <c r="AI113" s="940"/>
      <c r="AJ113" s="941"/>
      <c r="AK113" s="942">
        <v>154463</v>
      </c>
      <c r="AL113" s="940"/>
      <c r="AM113" s="940"/>
      <c r="AN113" s="940"/>
      <c r="AO113" s="941"/>
      <c r="AP113" s="943">
        <v>3.8</v>
      </c>
      <c r="AQ113" s="944"/>
      <c r="AR113" s="944"/>
      <c r="AS113" s="944"/>
      <c r="AT113" s="945"/>
      <c r="AU113" s="910"/>
      <c r="AV113" s="911"/>
      <c r="AW113" s="911"/>
      <c r="AX113" s="911"/>
      <c r="AY113" s="911"/>
      <c r="AZ113" s="924" t="s">
        <v>445</v>
      </c>
      <c r="BA113" s="925"/>
      <c r="BB113" s="925"/>
      <c r="BC113" s="925"/>
      <c r="BD113" s="925"/>
      <c r="BE113" s="925"/>
      <c r="BF113" s="925"/>
      <c r="BG113" s="925"/>
      <c r="BH113" s="925"/>
      <c r="BI113" s="925"/>
      <c r="BJ113" s="925"/>
      <c r="BK113" s="925"/>
      <c r="BL113" s="925"/>
      <c r="BM113" s="925"/>
      <c r="BN113" s="925"/>
      <c r="BO113" s="925"/>
      <c r="BP113" s="926"/>
      <c r="BQ113" s="927">
        <v>319050</v>
      </c>
      <c r="BR113" s="928"/>
      <c r="BS113" s="928"/>
      <c r="BT113" s="928"/>
      <c r="BU113" s="928"/>
      <c r="BV113" s="928">
        <v>290217</v>
      </c>
      <c r="BW113" s="928"/>
      <c r="BX113" s="928"/>
      <c r="BY113" s="928"/>
      <c r="BZ113" s="928"/>
      <c r="CA113" s="928">
        <v>269963</v>
      </c>
      <c r="CB113" s="928"/>
      <c r="CC113" s="928"/>
      <c r="CD113" s="928"/>
      <c r="CE113" s="928"/>
      <c r="CF113" s="922">
        <v>6.6</v>
      </c>
      <c r="CG113" s="923"/>
      <c r="CH113" s="923"/>
      <c r="CI113" s="923"/>
      <c r="CJ113" s="923"/>
      <c r="CK113" s="950"/>
      <c r="CL113" s="951"/>
      <c r="CM113" s="924" t="s">
        <v>446</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60" t="s">
        <v>435</v>
      </c>
      <c r="DH113" s="961"/>
      <c r="DI113" s="961"/>
      <c r="DJ113" s="961"/>
      <c r="DK113" s="962"/>
      <c r="DL113" s="963" t="s">
        <v>128</v>
      </c>
      <c r="DM113" s="961"/>
      <c r="DN113" s="961"/>
      <c r="DO113" s="961"/>
      <c r="DP113" s="962"/>
      <c r="DQ113" s="963" t="s">
        <v>434</v>
      </c>
      <c r="DR113" s="961"/>
      <c r="DS113" s="961"/>
      <c r="DT113" s="961"/>
      <c r="DU113" s="962"/>
      <c r="DV113" s="964" t="s">
        <v>434</v>
      </c>
      <c r="DW113" s="965"/>
      <c r="DX113" s="965"/>
      <c r="DY113" s="965"/>
      <c r="DZ113" s="966"/>
    </row>
    <row r="114" spans="1:130" s="230" customFormat="1" ht="26.25" customHeight="1" x14ac:dyDescent="0.15">
      <c r="A114" s="956"/>
      <c r="B114" s="957"/>
      <c r="C114" s="925" t="s">
        <v>447</v>
      </c>
      <c r="D114" s="925"/>
      <c r="E114" s="925"/>
      <c r="F114" s="925"/>
      <c r="G114" s="925"/>
      <c r="H114" s="925"/>
      <c r="I114" s="925"/>
      <c r="J114" s="925"/>
      <c r="K114" s="925"/>
      <c r="L114" s="925"/>
      <c r="M114" s="925"/>
      <c r="N114" s="925"/>
      <c r="O114" s="925"/>
      <c r="P114" s="925"/>
      <c r="Q114" s="925"/>
      <c r="R114" s="925"/>
      <c r="S114" s="925"/>
      <c r="T114" s="925"/>
      <c r="U114" s="925"/>
      <c r="V114" s="925"/>
      <c r="W114" s="925"/>
      <c r="X114" s="925"/>
      <c r="Y114" s="925"/>
      <c r="Z114" s="926"/>
      <c r="AA114" s="960">
        <v>68768</v>
      </c>
      <c r="AB114" s="961"/>
      <c r="AC114" s="961"/>
      <c r="AD114" s="961"/>
      <c r="AE114" s="962"/>
      <c r="AF114" s="963">
        <v>57542</v>
      </c>
      <c r="AG114" s="961"/>
      <c r="AH114" s="961"/>
      <c r="AI114" s="961"/>
      <c r="AJ114" s="962"/>
      <c r="AK114" s="963">
        <v>36986</v>
      </c>
      <c r="AL114" s="961"/>
      <c r="AM114" s="961"/>
      <c r="AN114" s="961"/>
      <c r="AO114" s="962"/>
      <c r="AP114" s="964">
        <v>0.9</v>
      </c>
      <c r="AQ114" s="965"/>
      <c r="AR114" s="965"/>
      <c r="AS114" s="965"/>
      <c r="AT114" s="966"/>
      <c r="AU114" s="910"/>
      <c r="AV114" s="911"/>
      <c r="AW114" s="911"/>
      <c r="AX114" s="911"/>
      <c r="AY114" s="911"/>
      <c r="AZ114" s="924" t="s">
        <v>448</v>
      </c>
      <c r="BA114" s="925"/>
      <c r="BB114" s="925"/>
      <c r="BC114" s="925"/>
      <c r="BD114" s="925"/>
      <c r="BE114" s="925"/>
      <c r="BF114" s="925"/>
      <c r="BG114" s="925"/>
      <c r="BH114" s="925"/>
      <c r="BI114" s="925"/>
      <c r="BJ114" s="925"/>
      <c r="BK114" s="925"/>
      <c r="BL114" s="925"/>
      <c r="BM114" s="925"/>
      <c r="BN114" s="925"/>
      <c r="BO114" s="925"/>
      <c r="BP114" s="926"/>
      <c r="BQ114" s="927">
        <v>859033</v>
      </c>
      <c r="BR114" s="928"/>
      <c r="BS114" s="928"/>
      <c r="BT114" s="928"/>
      <c r="BU114" s="928"/>
      <c r="BV114" s="928">
        <v>885092</v>
      </c>
      <c r="BW114" s="928"/>
      <c r="BX114" s="928"/>
      <c r="BY114" s="928"/>
      <c r="BZ114" s="928"/>
      <c r="CA114" s="928">
        <v>845925</v>
      </c>
      <c r="CB114" s="928"/>
      <c r="CC114" s="928"/>
      <c r="CD114" s="928"/>
      <c r="CE114" s="928"/>
      <c r="CF114" s="922">
        <v>20.7</v>
      </c>
      <c r="CG114" s="923"/>
      <c r="CH114" s="923"/>
      <c r="CI114" s="923"/>
      <c r="CJ114" s="923"/>
      <c r="CK114" s="950"/>
      <c r="CL114" s="951"/>
      <c r="CM114" s="924" t="s">
        <v>449</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60" t="s">
        <v>128</v>
      </c>
      <c r="DH114" s="961"/>
      <c r="DI114" s="961"/>
      <c r="DJ114" s="961"/>
      <c r="DK114" s="962"/>
      <c r="DL114" s="963" t="s">
        <v>439</v>
      </c>
      <c r="DM114" s="961"/>
      <c r="DN114" s="961"/>
      <c r="DO114" s="961"/>
      <c r="DP114" s="962"/>
      <c r="DQ114" s="963" t="s">
        <v>128</v>
      </c>
      <c r="DR114" s="961"/>
      <c r="DS114" s="961"/>
      <c r="DT114" s="961"/>
      <c r="DU114" s="962"/>
      <c r="DV114" s="964" t="s">
        <v>128</v>
      </c>
      <c r="DW114" s="965"/>
      <c r="DX114" s="965"/>
      <c r="DY114" s="965"/>
      <c r="DZ114" s="966"/>
    </row>
    <row r="115" spans="1:130" s="230" customFormat="1" ht="26.25" customHeight="1" x14ac:dyDescent="0.15">
      <c r="A115" s="956"/>
      <c r="B115" s="957"/>
      <c r="C115" s="925" t="s">
        <v>450</v>
      </c>
      <c r="D115" s="925"/>
      <c r="E115" s="925"/>
      <c r="F115" s="925"/>
      <c r="G115" s="925"/>
      <c r="H115" s="925"/>
      <c r="I115" s="925"/>
      <c r="J115" s="925"/>
      <c r="K115" s="925"/>
      <c r="L115" s="925"/>
      <c r="M115" s="925"/>
      <c r="N115" s="925"/>
      <c r="O115" s="925"/>
      <c r="P115" s="925"/>
      <c r="Q115" s="925"/>
      <c r="R115" s="925"/>
      <c r="S115" s="925"/>
      <c r="T115" s="925"/>
      <c r="U115" s="925"/>
      <c r="V115" s="925"/>
      <c r="W115" s="925"/>
      <c r="X115" s="925"/>
      <c r="Y115" s="925"/>
      <c r="Z115" s="926"/>
      <c r="AA115" s="939">
        <v>758</v>
      </c>
      <c r="AB115" s="940"/>
      <c r="AC115" s="940"/>
      <c r="AD115" s="940"/>
      <c r="AE115" s="941"/>
      <c r="AF115" s="942">
        <v>195</v>
      </c>
      <c r="AG115" s="940"/>
      <c r="AH115" s="940"/>
      <c r="AI115" s="940"/>
      <c r="AJ115" s="941"/>
      <c r="AK115" s="942" t="s">
        <v>434</v>
      </c>
      <c r="AL115" s="940"/>
      <c r="AM115" s="940"/>
      <c r="AN115" s="940"/>
      <c r="AO115" s="941"/>
      <c r="AP115" s="943" t="s">
        <v>128</v>
      </c>
      <c r="AQ115" s="944"/>
      <c r="AR115" s="944"/>
      <c r="AS115" s="944"/>
      <c r="AT115" s="945"/>
      <c r="AU115" s="910"/>
      <c r="AV115" s="911"/>
      <c r="AW115" s="911"/>
      <c r="AX115" s="911"/>
      <c r="AY115" s="911"/>
      <c r="AZ115" s="924" t="s">
        <v>451</v>
      </c>
      <c r="BA115" s="925"/>
      <c r="BB115" s="925"/>
      <c r="BC115" s="925"/>
      <c r="BD115" s="925"/>
      <c r="BE115" s="925"/>
      <c r="BF115" s="925"/>
      <c r="BG115" s="925"/>
      <c r="BH115" s="925"/>
      <c r="BI115" s="925"/>
      <c r="BJ115" s="925"/>
      <c r="BK115" s="925"/>
      <c r="BL115" s="925"/>
      <c r="BM115" s="925"/>
      <c r="BN115" s="925"/>
      <c r="BO115" s="925"/>
      <c r="BP115" s="926"/>
      <c r="BQ115" s="927" t="s">
        <v>128</v>
      </c>
      <c r="BR115" s="928"/>
      <c r="BS115" s="928"/>
      <c r="BT115" s="928"/>
      <c r="BU115" s="928"/>
      <c r="BV115" s="928" t="s">
        <v>128</v>
      </c>
      <c r="BW115" s="928"/>
      <c r="BX115" s="928"/>
      <c r="BY115" s="928"/>
      <c r="BZ115" s="928"/>
      <c r="CA115" s="928" t="s">
        <v>434</v>
      </c>
      <c r="CB115" s="928"/>
      <c r="CC115" s="928"/>
      <c r="CD115" s="928"/>
      <c r="CE115" s="928"/>
      <c r="CF115" s="922" t="s">
        <v>434</v>
      </c>
      <c r="CG115" s="923"/>
      <c r="CH115" s="923"/>
      <c r="CI115" s="923"/>
      <c r="CJ115" s="923"/>
      <c r="CK115" s="950"/>
      <c r="CL115" s="951"/>
      <c r="CM115" s="924" t="s">
        <v>452</v>
      </c>
      <c r="CN115" s="925"/>
      <c r="CO115" s="925"/>
      <c r="CP115" s="925"/>
      <c r="CQ115" s="925"/>
      <c r="CR115" s="925"/>
      <c r="CS115" s="925"/>
      <c r="CT115" s="925"/>
      <c r="CU115" s="925"/>
      <c r="CV115" s="925"/>
      <c r="CW115" s="925"/>
      <c r="CX115" s="925"/>
      <c r="CY115" s="925"/>
      <c r="CZ115" s="925"/>
      <c r="DA115" s="925"/>
      <c r="DB115" s="925"/>
      <c r="DC115" s="925"/>
      <c r="DD115" s="925"/>
      <c r="DE115" s="925"/>
      <c r="DF115" s="926"/>
      <c r="DG115" s="960">
        <v>45481</v>
      </c>
      <c r="DH115" s="961"/>
      <c r="DI115" s="961"/>
      <c r="DJ115" s="961"/>
      <c r="DK115" s="962"/>
      <c r="DL115" s="963">
        <v>45601</v>
      </c>
      <c r="DM115" s="961"/>
      <c r="DN115" s="961"/>
      <c r="DO115" s="961"/>
      <c r="DP115" s="962"/>
      <c r="DQ115" s="963">
        <v>45601</v>
      </c>
      <c r="DR115" s="961"/>
      <c r="DS115" s="961"/>
      <c r="DT115" s="961"/>
      <c r="DU115" s="962"/>
      <c r="DV115" s="964">
        <v>1.1000000000000001</v>
      </c>
      <c r="DW115" s="965"/>
      <c r="DX115" s="965"/>
      <c r="DY115" s="965"/>
      <c r="DZ115" s="966"/>
    </row>
    <row r="116" spans="1:130" s="230" customFormat="1" ht="26.25" customHeight="1" x14ac:dyDescent="0.15">
      <c r="A116" s="958"/>
      <c r="B116" s="959"/>
      <c r="C116" s="967" t="s">
        <v>453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60">
        <v>85</v>
      </c>
      <c r="AB116" s="961"/>
      <c r="AC116" s="961"/>
      <c r="AD116" s="961"/>
      <c r="AE116" s="962"/>
      <c r="AF116" s="963">
        <v>110</v>
      </c>
      <c r="AG116" s="961"/>
      <c r="AH116" s="961"/>
      <c r="AI116" s="961"/>
      <c r="AJ116" s="962"/>
      <c r="AK116" s="963" t="s">
        <v>435</v>
      </c>
      <c r="AL116" s="961"/>
      <c r="AM116" s="961"/>
      <c r="AN116" s="961"/>
      <c r="AO116" s="962"/>
      <c r="AP116" s="964" t="s">
        <v>128</v>
      </c>
      <c r="AQ116" s="965"/>
      <c r="AR116" s="965"/>
      <c r="AS116" s="965"/>
      <c r="AT116" s="966"/>
      <c r="AU116" s="910"/>
      <c r="AV116" s="911"/>
      <c r="AW116" s="911"/>
      <c r="AX116" s="911"/>
      <c r="AY116" s="911"/>
      <c r="AZ116" s="969" t="s">
        <v>454</v>
      </c>
      <c r="BA116" s="970"/>
      <c r="BB116" s="970"/>
      <c r="BC116" s="970"/>
      <c r="BD116" s="970"/>
      <c r="BE116" s="970"/>
      <c r="BF116" s="970"/>
      <c r="BG116" s="970"/>
      <c r="BH116" s="970"/>
      <c r="BI116" s="970"/>
      <c r="BJ116" s="970"/>
      <c r="BK116" s="970"/>
      <c r="BL116" s="970"/>
      <c r="BM116" s="970"/>
      <c r="BN116" s="970"/>
      <c r="BO116" s="970"/>
      <c r="BP116" s="971"/>
      <c r="BQ116" s="927" t="s">
        <v>128</v>
      </c>
      <c r="BR116" s="928"/>
      <c r="BS116" s="928"/>
      <c r="BT116" s="928"/>
      <c r="BU116" s="928"/>
      <c r="BV116" s="928" t="s">
        <v>434</v>
      </c>
      <c r="BW116" s="928"/>
      <c r="BX116" s="928"/>
      <c r="BY116" s="928"/>
      <c r="BZ116" s="928"/>
      <c r="CA116" s="928" t="s">
        <v>128</v>
      </c>
      <c r="CB116" s="928"/>
      <c r="CC116" s="928"/>
      <c r="CD116" s="928"/>
      <c r="CE116" s="928"/>
      <c r="CF116" s="922" t="s">
        <v>128</v>
      </c>
      <c r="CG116" s="923"/>
      <c r="CH116" s="923"/>
      <c r="CI116" s="923"/>
      <c r="CJ116" s="923"/>
      <c r="CK116" s="950"/>
      <c r="CL116" s="951"/>
      <c r="CM116" s="924" t="s">
        <v>455</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60" t="s">
        <v>434</v>
      </c>
      <c r="DH116" s="961"/>
      <c r="DI116" s="961"/>
      <c r="DJ116" s="961"/>
      <c r="DK116" s="962"/>
      <c r="DL116" s="963" t="s">
        <v>434</v>
      </c>
      <c r="DM116" s="961"/>
      <c r="DN116" s="961"/>
      <c r="DO116" s="961"/>
      <c r="DP116" s="962"/>
      <c r="DQ116" s="963" t="s">
        <v>439</v>
      </c>
      <c r="DR116" s="961"/>
      <c r="DS116" s="961"/>
      <c r="DT116" s="961"/>
      <c r="DU116" s="962"/>
      <c r="DV116" s="964" t="s">
        <v>434</v>
      </c>
      <c r="DW116" s="965"/>
      <c r="DX116" s="965"/>
      <c r="DY116" s="965"/>
      <c r="DZ116" s="966"/>
    </row>
    <row r="117" spans="1:130" s="230" customFormat="1" ht="26.25" customHeight="1" x14ac:dyDescent="0.15">
      <c r="A117" s="914" t="s">
        <v>188</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79" t="s">
        <v>456</v>
      </c>
      <c r="Z117" s="896"/>
      <c r="AA117" s="980">
        <v>806555</v>
      </c>
      <c r="AB117" s="981"/>
      <c r="AC117" s="981"/>
      <c r="AD117" s="981"/>
      <c r="AE117" s="982"/>
      <c r="AF117" s="983">
        <v>819322</v>
      </c>
      <c r="AG117" s="981"/>
      <c r="AH117" s="981"/>
      <c r="AI117" s="981"/>
      <c r="AJ117" s="982"/>
      <c r="AK117" s="983">
        <v>822850</v>
      </c>
      <c r="AL117" s="981"/>
      <c r="AM117" s="981"/>
      <c r="AN117" s="981"/>
      <c r="AO117" s="982"/>
      <c r="AP117" s="984"/>
      <c r="AQ117" s="985"/>
      <c r="AR117" s="985"/>
      <c r="AS117" s="985"/>
      <c r="AT117" s="986"/>
      <c r="AU117" s="910"/>
      <c r="AV117" s="911"/>
      <c r="AW117" s="911"/>
      <c r="AX117" s="911"/>
      <c r="AY117" s="911"/>
      <c r="AZ117" s="976" t="s">
        <v>457</v>
      </c>
      <c r="BA117" s="977"/>
      <c r="BB117" s="977"/>
      <c r="BC117" s="977"/>
      <c r="BD117" s="977"/>
      <c r="BE117" s="977"/>
      <c r="BF117" s="977"/>
      <c r="BG117" s="977"/>
      <c r="BH117" s="977"/>
      <c r="BI117" s="977"/>
      <c r="BJ117" s="977"/>
      <c r="BK117" s="977"/>
      <c r="BL117" s="977"/>
      <c r="BM117" s="977"/>
      <c r="BN117" s="977"/>
      <c r="BO117" s="977"/>
      <c r="BP117" s="978"/>
      <c r="BQ117" s="927" t="s">
        <v>434</v>
      </c>
      <c r="BR117" s="928"/>
      <c r="BS117" s="928"/>
      <c r="BT117" s="928"/>
      <c r="BU117" s="928"/>
      <c r="BV117" s="928" t="s">
        <v>128</v>
      </c>
      <c r="BW117" s="928"/>
      <c r="BX117" s="928"/>
      <c r="BY117" s="928"/>
      <c r="BZ117" s="928"/>
      <c r="CA117" s="928" t="s">
        <v>128</v>
      </c>
      <c r="CB117" s="928"/>
      <c r="CC117" s="928"/>
      <c r="CD117" s="928"/>
      <c r="CE117" s="928"/>
      <c r="CF117" s="922" t="s">
        <v>128</v>
      </c>
      <c r="CG117" s="923"/>
      <c r="CH117" s="923"/>
      <c r="CI117" s="923"/>
      <c r="CJ117" s="923"/>
      <c r="CK117" s="950"/>
      <c r="CL117" s="951"/>
      <c r="CM117" s="924" t="s">
        <v>458</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60" t="s">
        <v>435</v>
      </c>
      <c r="DH117" s="961"/>
      <c r="DI117" s="961"/>
      <c r="DJ117" s="961"/>
      <c r="DK117" s="962"/>
      <c r="DL117" s="963" t="s">
        <v>128</v>
      </c>
      <c r="DM117" s="961"/>
      <c r="DN117" s="961"/>
      <c r="DO117" s="961"/>
      <c r="DP117" s="962"/>
      <c r="DQ117" s="963" t="s">
        <v>128</v>
      </c>
      <c r="DR117" s="961"/>
      <c r="DS117" s="961"/>
      <c r="DT117" s="961"/>
      <c r="DU117" s="962"/>
      <c r="DV117" s="964" t="s">
        <v>435</v>
      </c>
      <c r="DW117" s="965"/>
      <c r="DX117" s="965"/>
      <c r="DY117" s="965"/>
      <c r="DZ117" s="966"/>
    </row>
    <row r="118" spans="1:130" s="230" customFormat="1" ht="26.25" customHeight="1" x14ac:dyDescent="0.15">
      <c r="A118" s="914" t="s">
        <v>429</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4" t="s">
        <v>426</v>
      </c>
      <c r="AB118" s="895"/>
      <c r="AC118" s="895"/>
      <c r="AD118" s="895"/>
      <c r="AE118" s="896"/>
      <c r="AF118" s="894" t="s">
        <v>427</v>
      </c>
      <c r="AG118" s="895"/>
      <c r="AH118" s="895"/>
      <c r="AI118" s="895"/>
      <c r="AJ118" s="896"/>
      <c r="AK118" s="894" t="s">
        <v>307</v>
      </c>
      <c r="AL118" s="895"/>
      <c r="AM118" s="895"/>
      <c r="AN118" s="895"/>
      <c r="AO118" s="896"/>
      <c r="AP118" s="972" t="s">
        <v>428</v>
      </c>
      <c r="AQ118" s="973"/>
      <c r="AR118" s="973"/>
      <c r="AS118" s="973"/>
      <c r="AT118" s="974"/>
      <c r="AU118" s="910"/>
      <c r="AV118" s="911"/>
      <c r="AW118" s="911"/>
      <c r="AX118" s="911"/>
      <c r="AY118" s="911"/>
      <c r="AZ118" s="975" t="s">
        <v>459</v>
      </c>
      <c r="BA118" s="967"/>
      <c r="BB118" s="967"/>
      <c r="BC118" s="967"/>
      <c r="BD118" s="967"/>
      <c r="BE118" s="967"/>
      <c r="BF118" s="967"/>
      <c r="BG118" s="967"/>
      <c r="BH118" s="967"/>
      <c r="BI118" s="967"/>
      <c r="BJ118" s="967"/>
      <c r="BK118" s="967"/>
      <c r="BL118" s="967"/>
      <c r="BM118" s="967"/>
      <c r="BN118" s="967"/>
      <c r="BO118" s="967"/>
      <c r="BP118" s="968"/>
      <c r="BQ118" s="1001" t="s">
        <v>128</v>
      </c>
      <c r="BR118" s="1002"/>
      <c r="BS118" s="1002"/>
      <c r="BT118" s="1002"/>
      <c r="BU118" s="1002"/>
      <c r="BV118" s="1002" t="s">
        <v>128</v>
      </c>
      <c r="BW118" s="1002"/>
      <c r="BX118" s="1002"/>
      <c r="BY118" s="1002"/>
      <c r="BZ118" s="1002"/>
      <c r="CA118" s="1002" t="s">
        <v>435</v>
      </c>
      <c r="CB118" s="1002"/>
      <c r="CC118" s="1002"/>
      <c r="CD118" s="1002"/>
      <c r="CE118" s="1002"/>
      <c r="CF118" s="922" t="s">
        <v>128</v>
      </c>
      <c r="CG118" s="923"/>
      <c r="CH118" s="923"/>
      <c r="CI118" s="923"/>
      <c r="CJ118" s="923"/>
      <c r="CK118" s="950"/>
      <c r="CL118" s="951"/>
      <c r="CM118" s="924" t="s">
        <v>460</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60" t="s">
        <v>128</v>
      </c>
      <c r="DH118" s="961"/>
      <c r="DI118" s="961"/>
      <c r="DJ118" s="961"/>
      <c r="DK118" s="962"/>
      <c r="DL118" s="963" t="s">
        <v>435</v>
      </c>
      <c r="DM118" s="961"/>
      <c r="DN118" s="961"/>
      <c r="DO118" s="961"/>
      <c r="DP118" s="962"/>
      <c r="DQ118" s="963" t="s">
        <v>128</v>
      </c>
      <c r="DR118" s="961"/>
      <c r="DS118" s="961"/>
      <c r="DT118" s="961"/>
      <c r="DU118" s="962"/>
      <c r="DV118" s="964" t="s">
        <v>435</v>
      </c>
      <c r="DW118" s="965"/>
      <c r="DX118" s="965"/>
      <c r="DY118" s="965"/>
      <c r="DZ118" s="966"/>
    </row>
    <row r="119" spans="1:130" s="230" customFormat="1" ht="26.25" customHeight="1" x14ac:dyDescent="0.15">
      <c r="A119" s="1058" t="s">
        <v>432</v>
      </c>
      <c r="B119" s="949"/>
      <c r="C119" s="931" t="s">
        <v>433</v>
      </c>
      <c r="D119" s="899"/>
      <c r="E119" s="899"/>
      <c r="F119" s="899"/>
      <c r="G119" s="899"/>
      <c r="H119" s="899"/>
      <c r="I119" s="899"/>
      <c r="J119" s="899"/>
      <c r="K119" s="899"/>
      <c r="L119" s="899"/>
      <c r="M119" s="899"/>
      <c r="N119" s="899"/>
      <c r="O119" s="899"/>
      <c r="P119" s="899"/>
      <c r="Q119" s="899"/>
      <c r="R119" s="899"/>
      <c r="S119" s="899"/>
      <c r="T119" s="899"/>
      <c r="U119" s="899"/>
      <c r="V119" s="899"/>
      <c r="W119" s="899"/>
      <c r="X119" s="899"/>
      <c r="Y119" s="899"/>
      <c r="Z119" s="900"/>
      <c r="AA119" s="901" t="s">
        <v>128</v>
      </c>
      <c r="AB119" s="902"/>
      <c r="AC119" s="902"/>
      <c r="AD119" s="902"/>
      <c r="AE119" s="903"/>
      <c r="AF119" s="904" t="s">
        <v>128</v>
      </c>
      <c r="AG119" s="902"/>
      <c r="AH119" s="902"/>
      <c r="AI119" s="902"/>
      <c r="AJ119" s="903"/>
      <c r="AK119" s="904" t="s">
        <v>128</v>
      </c>
      <c r="AL119" s="902"/>
      <c r="AM119" s="902"/>
      <c r="AN119" s="902"/>
      <c r="AO119" s="903"/>
      <c r="AP119" s="905" t="s">
        <v>435</v>
      </c>
      <c r="AQ119" s="906"/>
      <c r="AR119" s="906"/>
      <c r="AS119" s="906"/>
      <c r="AT119" s="907"/>
      <c r="AU119" s="912"/>
      <c r="AV119" s="913"/>
      <c r="AW119" s="913"/>
      <c r="AX119" s="913"/>
      <c r="AY119" s="913"/>
      <c r="AZ119" s="251" t="s">
        <v>188</v>
      </c>
      <c r="BA119" s="251"/>
      <c r="BB119" s="251"/>
      <c r="BC119" s="251"/>
      <c r="BD119" s="251"/>
      <c r="BE119" s="251"/>
      <c r="BF119" s="251"/>
      <c r="BG119" s="251"/>
      <c r="BH119" s="251"/>
      <c r="BI119" s="251"/>
      <c r="BJ119" s="251"/>
      <c r="BK119" s="251"/>
      <c r="BL119" s="251"/>
      <c r="BM119" s="251"/>
      <c r="BN119" s="251"/>
      <c r="BO119" s="979" t="s">
        <v>461</v>
      </c>
      <c r="BP119" s="1007"/>
      <c r="BQ119" s="1001">
        <v>10283819</v>
      </c>
      <c r="BR119" s="1002"/>
      <c r="BS119" s="1002"/>
      <c r="BT119" s="1002"/>
      <c r="BU119" s="1002"/>
      <c r="BV119" s="1002">
        <v>10084726</v>
      </c>
      <c r="BW119" s="1002"/>
      <c r="BX119" s="1002"/>
      <c r="BY119" s="1002"/>
      <c r="BZ119" s="1002"/>
      <c r="CA119" s="1002">
        <v>9540283</v>
      </c>
      <c r="CB119" s="1002"/>
      <c r="CC119" s="1002"/>
      <c r="CD119" s="1002"/>
      <c r="CE119" s="1002"/>
      <c r="CF119" s="1003"/>
      <c r="CG119" s="1004"/>
      <c r="CH119" s="1004"/>
      <c r="CI119" s="1004"/>
      <c r="CJ119" s="1005"/>
      <c r="CK119" s="952"/>
      <c r="CL119" s="953"/>
      <c r="CM119" s="975" t="s">
        <v>462</v>
      </c>
      <c r="CN119" s="967"/>
      <c r="CO119" s="967"/>
      <c r="CP119" s="967"/>
      <c r="CQ119" s="967"/>
      <c r="CR119" s="967"/>
      <c r="CS119" s="967"/>
      <c r="CT119" s="967"/>
      <c r="CU119" s="967"/>
      <c r="CV119" s="967"/>
      <c r="CW119" s="967"/>
      <c r="CX119" s="967"/>
      <c r="CY119" s="967"/>
      <c r="CZ119" s="967"/>
      <c r="DA119" s="967"/>
      <c r="DB119" s="967"/>
      <c r="DC119" s="967"/>
      <c r="DD119" s="967"/>
      <c r="DE119" s="967"/>
      <c r="DF119" s="968"/>
      <c r="DG119" s="1006" t="s">
        <v>128</v>
      </c>
      <c r="DH119" s="988"/>
      <c r="DI119" s="988"/>
      <c r="DJ119" s="988"/>
      <c r="DK119" s="989"/>
      <c r="DL119" s="987" t="s">
        <v>128</v>
      </c>
      <c r="DM119" s="988"/>
      <c r="DN119" s="988"/>
      <c r="DO119" s="988"/>
      <c r="DP119" s="989"/>
      <c r="DQ119" s="987" t="s">
        <v>128</v>
      </c>
      <c r="DR119" s="988"/>
      <c r="DS119" s="988"/>
      <c r="DT119" s="988"/>
      <c r="DU119" s="989"/>
      <c r="DV119" s="990" t="s">
        <v>128</v>
      </c>
      <c r="DW119" s="991"/>
      <c r="DX119" s="991"/>
      <c r="DY119" s="991"/>
      <c r="DZ119" s="992"/>
    </row>
    <row r="120" spans="1:130" s="230" customFormat="1" ht="26.25" customHeight="1" x14ac:dyDescent="0.15">
      <c r="A120" s="1059"/>
      <c r="B120" s="951"/>
      <c r="C120" s="924" t="s">
        <v>438</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60">
        <v>758</v>
      </c>
      <c r="AB120" s="961"/>
      <c r="AC120" s="961"/>
      <c r="AD120" s="961"/>
      <c r="AE120" s="962"/>
      <c r="AF120" s="963">
        <v>195</v>
      </c>
      <c r="AG120" s="961"/>
      <c r="AH120" s="961"/>
      <c r="AI120" s="961"/>
      <c r="AJ120" s="962"/>
      <c r="AK120" s="963" t="s">
        <v>128</v>
      </c>
      <c r="AL120" s="961"/>
      <c r="AM120" s="961"/>
      <c r="AN120" s="961"/>
      <c r="AO120" s="962"/>
      <c r="AP120" s="964" t="s">
        <v>128</v>
      </c>
      <c r="AQ120" s="965"/>
      <c r="AR120" s="965"/>
      <c r="AS120" s="965"/>
      <c r="AT120" s="966"/>
      <c r="AU120" s="993" t="s">
        <v>463</v>
      </c>
      <c r="AV120" s="994"/>
      <c r="AW120" s="994"/>
      <c r="AX120" s="994"/>
      <c r="AY120" s="995"/>
      <c r="AZ120" s="931" t="s">
        <v>464</v>
      </c>
      <c r="BA120" s="899"/>
      <c r="BB120" s="899"/>
      <c r="BC120" s="899"/>
      <c r="BD120" s="899"/>
      <c r="BE120" s="899"/>
      <c r="BF120" s="899"/>
      <c r="BG120" s="899"/>
      <c r="BH120" s="899"/>
      <c r="BI120" s="899"/>
      <c r="BJ120" s="899"/>
      <c r="BK120" s="899"/>
      <c r="BL120" s="899"/>
      <c r="BM120" s="899"/>
      <c r="BN120" s="899"/>
      <c r="BO120" s="899"/>
      <c r="BP120" s="900"/>
      <c r="BQ120" s="932">
        <v>3272131</v>
      </c>
      <c r="BR120" s="933"/>
      <c r="BS120" s="933"/>
      <c r="BT120" s="933"/>
      <c r="BU120" s="933"/>
      <c r="BV120" s="933">
        <v>3502044</v>
      </c>
      <c r="BW120" s="933"/>
      <c r="BX120" s="933"/>
      <c r="BY120" s="933"/>
      <c r="BZ120" s="933"/>
      <c r="CA120" s="933">
        <v>3739066</v>
      </c>
      <c r="CB120" s="933"/>
      <c r="CC120" s="933"/>
      <c r="CD120" s="933"/>
      <c r="CE120" s="933"/>
      <c r="CF120" s="946">
        <v>91.7</v>
      </c>
      <c r="CG120" s="947"/>
      <c r="CH120" s="947"/>
      <c r="CI120" s="947"/>
      <c r="CJ120" s="947"/>
      <c r="CK120" s="1008" t="s">
        <v>465</v>
      </c>
      <c r="CL120" s="1009"/>
      <c r="CM120" s="1009"/>
      <c r="CN120" s="1009"/>
      <c r="CO120" s="1010"/>
      <c r="CP120" s="1016" t="s">
        <v>466</v>
      </c>
      <c r="CQ120" s="1017"/>
      <c r="CR120" s="1017"/>
      <c r="CS120" s="1017"/>
      <c r="CT120" s="1017"/>
      <c r="CU120" s="1017"/>
      <c r="CV120" s="1017"/>
      <c r="CW120" s="1017"/>
      <c r="CX120" s="1017"/>
      <c r="CY120" s="1017"/>
      <c r="CZ120" s="1017"/>
      <c r="DA120" s="1017"/>
      <c r="DB120" s="1017"/>
      <c r="DC120" s="1017"/>
      <c r="DD120" s="1017"/>
      <c r="DE120" s="1017"/>
      <c r="DF120" s="1018"/>
      <c r="DG120" s="932">
        <v>2483421</v>
      </c>
      <c r="DH120" s="933"/>
      <c r="DI120" s="933"/>
      <c r="DJ120" s="933"/>
      <c r="DK120" s="933"/>
      <c r="DL120" s="933">
        <v>2188674</v>
      </c>
      <c r="DM120" s="933"/>
      <c r="DN120" s="933"/>
      <c r="DO120" s="933"/>
      <c r="DP120" s="933"/>
      <c r="DQ120" s="933">
        <v>2020364</v>
      </c>
      <c r="DR120" s="933"/>
      <c r="DS120" s="933"/>
      <c r="DT120" s="933"/>
      <c r="DU120" s="933"/>
      <c r="DV120" s="934">
        <v>49.5</v>
      </c>
      <c r="DW120" s="934"/>
      <c r="DX120" s="934"/>
      <c r="DY120" s="934"/>
      <c r="DZ120" s="935"/>
    </row>
    <row r="121" spans="1:130" s="230" customFormat="1" ht="26.25" customHeight="1" x14ac:dyDescent="0.15">
      <c r="A121" s="1059"/>
      <c r="B121" s="951"/>
      <c r="C121" s="976" t="s">
        <v>467</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0" t="s">
        <v>435</v>
      </c>
      <c r="AB121" s="961"/>
      <c r="AC121" s="961"/>
      <c r="AD121" s="961"/>
      <c r="AE121" s="962"/>
      <c r="AF121" s="963" t="s">
        <v>128</v>
      </c>
      <c r="AG121" s="961"/>
      <c r="AH121" s="961"/>
      <c r="AI121" s="961"/>
      <c r="AJ121" s="962"/>
      <c r="AK121" s="963" t="s">
        <v>435</v>
      </c>
      <c r="AL121" s="961"/>
      <c r="AM121" s="961"/>
      <c r="AN121" s="961"/>
      <c r="AO121" s="962"/>
      <c r="AP121" s="964" t="s">
        <v>128</v>
      </c>
      <c r="AQ121" s="965"/>
      <c r="AR121" s="965"/>
      <c r="AS121" s="965"/>
      <c r="AT121" s="966"/>
      <c r="AU121" s="996"/>
      <c r="AV121" s="997"/>
      <c r="AW121" s="997"/>
      <c r="AX121" s="997"/>
      <c r="AY121" s="998"/>
      <c r="AZ121" s="924" t="s">
        <v>468</v>
      </c>
      <c r="BA121" s="925"/>
      <c r="BB121" s="925"/>
      <c r="BC121" s="925"/>
      <c r="BD121" s="925"/>
      <c r="BE121" s="925"/>
      <c r="BF121" s="925"/>
      <c r="BG121" s="925"/>
      <c r="BH121" s="925"/>
      <c r="BI121" s="925"/>
      <c r="BJ121" s="925"/>
      <c r="BK121" s="925"/>
      <c r="BL121" s="925"/>
      <c r="BM121" s="925"/>
      <c r="BN121" s="925"/>
      <c r="BO121" s="925"/>
      <c r="BP121" s="926"/>
      <c r="BQ121" s="927">
        <v>87670</v>
      </c>
      <c r="BR121" s="928"/>
      <c r="BS121" s="928"/>
      <c r="BT121" s="928"/>
      <c r="BU121" s="928"/>
      <c r="BV121" s="928">
        <v>98280</v>
      </c>
      <c r="BW121" s="928"/>
      <c r="BX121" s="928"/>
      <c r="BY121" s="928"/>
      <c r="BZ121" s="928"/>
      <c r="CA121" s="928">
        <v>104891</v>
      </c>
      <c r="CB121" s="928"/>
      <c r="CC121" s="928"/>
      <c r="CD121" s="928"/>
      <c r="CE121" s="928"/>
      <c r="CF121" s="922">
        <v>2.6</v>
      </c>
      <c r="CG121" s="923"/>
      <c r="CH121" s="923"/>
      <c r="CI121" s="923"/>
      <c r="CJ121" s="923"/>
      <c r="CK121" s="1011"/>
      <c r="CL121" s="1012"/>
      <c r="CM121" s="1012"/>
      <c r="CN121" s="1012"/>
      <c r="CO121" s="1013"/>
      <c r="CP121" s="1021"/>
      <c r="CQ121" s="1022"/>
      <c r="CR121" s="1022"/>
      <c r="CS121" s="1022"/>
      <c r="CT121" s="1022"/>
      <c r="CU121" s="1022"/>
      <c r="CV121" s="1022"/>
      <c r="CW121" s="1022"/>
      <c r="CX121" s="1022"/>
      <c r="CY121" s="1022"/>
      <c r="CZ121" s="1022"/>
      <c r="DA121" s="1022"/>
      <c r="DB121" s="1022"/>
      <c r="DC121" s="1022"/>
      <c r="DD121" s="1022"/>
      <c r="DE121" s="1022"/>
      <c r="DF121" s="1023"/>
      <c r="DG121" s="927"/>
      <c r="DH121" s="928"/>
      <c r="DI121" s="928"/>
      <c r="DJ121" s="928"/>
      <c r="DK121" s="928"/>
      <c r="DL121" s="928"/>
      <c r="DM121" s="928"/>
      <c r="DN121" s="928"/>
      <c r="DO121" s="928"/>
      <c r="DP121" s="928"/>
      <c r="DQ121" s="928"/>
      <c r="DR121" s="928"/>
      <c r="DS121" s="928"/>
      <c r="DT121" s="928"/>
      <c r="DU121" s="928"/>
      <c r="DV121" s="929"/>
      <c r="DW121" s="929"/>
      <c r="DX121" s="929"/>
      <c r="DY121" s="929"/>
      <c r="DZ121" s="930"/>
    </row>
    <row r="122" spans="1:130" s="230" customFormat="1" ht="26.25" customHeight="1" x14ac:dyDescent="0.15">
      <c r="A122" s="1059"/>
      <c r="B122" s="951"/>
      <c r="C122" s="924" t="s">
        <v>449</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60" t="s">
        <v>128</v>
      </c>
      <c r="AB122" s="961"/>
      <c r="AC122" s="961"/>
      <c r="AD122" s="961"/>
      <c r="AE122" s="962"/>
      <c r="AF122" s="963" t="s">
        <v>128</v>
      </c>
      <c r="AG122" s="961"/>
      <c r="AH122" s="961"/>
      <c r="AI122" s="961"/>
      <c r="AJ122" s="962"/>
      <c r="AK122" s="963" t="s">
        <v>128</v>
      </c>
      <c r="AL122" s="961"/>
      <c r="AM122" s="961"/>
      <c r="AN122" s="961"/>
      <c r="AO122" s="962"/>
      <c r="AP122" s="964" t="s">
        <v>128</v>
      </c>
      <c r="AQ122" s="965"/>
      <c r="AR122" s="965"/>
      <c r="AS122" s="965"/>
      <c r="AT122" s="966"/>
      <c r="AU122" s="996"/>
      <c r="AV122" s="997"/>
      <c r="AW122" s="997"/>
      <c r="AX122" s="997"/>
      <c r="AY122" s="998"/>
      <c r="AZ122" s="975" t="s">
        <v>469</v>
      </c>
      <c r="BA122" s="967"/>
      <c r="BB122" s="967"/>
      <c r="BC122" s="967"/>
      <c r="BD122" s="967"/>
      <c r="BE122" s="967"/>
      <c r="BF122" s="967"/>
      <c r="BG122" s="967"/>
      <c r="BH122" s="967"/>
      <c r="BI122" s="967"/>
      <c r="BJ122" s="967"/>
      <c r="BK122" s="967"/>
      <c r="BL122" s="967"/>
      <c r="BM122" s="967"/>
      <c r="BN122" s="967"/>
      <c r="BO122" s="967"/>
      <c r="BP122" s="968"/>
      <c r="BQ122" s="1001">
        <v>6032505</v>
      </c>
      <c r="BR122" s="1002"/>
      <c r="BS122" s="1002"/>
      <c r="BT122" s="1002"/>
      <c r="BU122" s="1002"/>
      <c r="BV122" s="1002">
        <v>5996848</v>
      </c>
      <c r="BW122" s="1002"/>
      <c r="BX122" s="1002"/>
      <c r="BY122" s="1002"/>
      <c r="BZ122" s="1002"/>
      <c r="CA122" s="1002">
        <v>5738323</v>
      </c>
      <c r="CB122" s="1002"/>
      <c r="CC122" s="1002"/>
      <c r="CD122" s="1002"/>
      <c r="CE122" s="1002"/>
      <c r="CF122" s="1019">
        <v>140.69999999999999</v>
      </c>
      <c r="CG122" s="1020"/>
      <c r="CH122" s="1020"/>
      <c r="CI122" s="1020"/>
      <c r="CJ122" s="1020"/>
      <c r="CK122" s="1011"/>
      <c r="CL122" s="1012"/>
      <c r="CM122" s="1012"/>
      <c r="CN122" s="1012"/>
      <c r="CO122" s="1013"/>
      <c r="CP122" s="1021"/>
      <c r="CQ122" s="1022"/>
      <c r="CR122" s="1022"/>
      <c r="CS122" s="1022"/>
      <c r="CT122" s="1022"/>
      <c r="CU122" s="1022"/>
      <c r="CV122" s="1022"/>
      <c r="CW122" s="1022"/>
      <c r="CX122" s="1022"/>
      <c r="CY122" s="1022"/>
      <c r="CZ122" s="1022"/>
      <c r="DA122" s="1022"/>
      <c r="DB122" s="1022"/>
      <c r="DC122" s="1022"/>
      <c r="DD122" s="1022"/>
      <c r="DE122" s="1022"/>
      <c r="DF122" s="1023"/>
      <c r="DG122" s="927"/>
      <c r="DH122" s="928"/>
      <c r="DI122" s="928"/>
      <c r="DJ122" s="928"/>
      <c r="DK122" s="928"/>
      <c r="DL122" s="928"/>
      <c r="DM122" s="928"/>
      <c r="DN122" s="928"/>
      <c r="DO122" s="928"/>
      <c r="DP122" s="928"/>
      <c r="DQ122" s="928"/>
      <c r="DR122" s="928"/>
      <c r="DS122" s="928"/>
      <c r="DT122" s="928"/>
      <c r="DU122" s="928"/>
      <c r="DV122" s="929"/>
      <c r="DW122" s="929"/>
      <c r="DX122" s="929"/>
      <c r="DY122" s="929"/>
      <c r="DZ122" s="930"/>
    </row>
    <row r="123" spans="1:130" s="230" customFormat="1" ht="26.25" customHeight="1" x14ac:dyDescent="0.15">
      <c r="A123" s="1059"/>
      <c r="B123" s="951"/>
      <c r="C123" s="924" t="s">
        <v>455</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60" t="s">
        <v>435</v>
      </c>
      <c r="AB123" s="961"/>
      <c r="AC123" s="961"/>
      <c r="AD123" s="961"/>
      <c r="AE123" s="962"/>
      <c r="AF123" s="963" t="s">
        <v>128</v>
      </c>
      <c r="AG123" s="961"/>
      <c r="AH123" s="961"/>
      <c r="AI123" s="961"/>
      <c r="AJ123" s="962"/>
      <c r="AK123" s="963" t="s">
        <v>128</v>
      </c>
      <c r="AL123" s="961"/>
      <c r="AM123" s="961"/>
      <c r="AN123" s="961"/>
      <c r="AO123" s="962"/>
      <c r="AP123" s="964" t="s">
        <v>128</v>
      </c>
      <c r="AQ123" s="965"/>
      <c r="AR123" s="965"/>
      <c r="AS123" s="965"/>
      <c r="AT123" s="966"/>
      <c r="AU123" s="999"/>
      <c r="AV123" s="1000"/>
      <c r="AW123" s="1000"/>
      <c r="AX123" s="1000"/>
      <c r="AY123" s="1000"/>
      <c r="AZ123" s="251" t="s">
        <v>188</v>
      </c>
      <c r="BA123" s="251"/>
      <c r="BB123" s="251"/>
      <c r="BC123" s="251"/>
      <c r="BD123" s="251"/>
      <c r="BE123" s="251"/>
      <c r="BF123" s="251"/>
      <c r="BG123" s="251"/>
      <c r="BH123" s="251"/>
      <c r="BI123" s="251"/>
      <c r="BJ123" s="251"/>
      <c r="BK123" s="251"/>
      <c r="BL123" s="251"/>
      <c r="BM123" s="251"/>
      <c r="BN123" s="251"/>
      <c r="BO123" s="979" t="s">
        <v>470</v>
      </c>
      <c r="BP123" s="1007"/>
      <c r="BQ123" s="1065">
        <v>9392306</v>
      </c>
      <c r="BR123" s="1066"/>
      <c r="BS123" s="1066"/>
      <c r="BT123" s="1066"/>
      <c r="BU123" s="1066"/>
      <c r="BV123" s="1066">
        <v>9597172</v>
      </c>
      <c r="BW123" s="1066"/>
      <c r="BX123" s="1066"/>
      <c r="BY123" s="1066"/>
      <c r="BZ123" s="1066"/>
      <c r="CA123" s="1066">
        <v>9582280</v>
      </c>
      <c r="CB123" s="1066"/>
      <c r="CC123" s="1066"/>
      <c r="CD123" s="1066"/>
      <c r="CE123" s="1066"/>
      <c r="CF123" s="1003"/>
      <c r="CG123" s="1004"/>
      <c r="CH123" s="1004"/>
      <c r="CI123" s="1004"/>
      <c r="CJ123" s="1005"/>
      <c r="CK123" s="1011"/>
      <c r="CL123" s="1012"/>
      <c r="CM123" s="1012"/>
      <c r="CN123" s="1012"/>
      <c r="CO123" s="1013"/>
      <c r="CP123" s="1021"/>
      <c r="CQ123" s="1022"/>
      <c r="CR123" s="1022"/>
      <c r="CS123" s="1022"/>
      <c r="CT123" s="1022"/>
      <c r="CU123" s="1022"/>
      <c r="CV123" s="1022"/>
      <c r="CW123" s="1022"/>
      <c r="CX123" s="1022"/>
      <c r="CY123" s="1022"/>
      <c r="CZ123" s="1022"/>
      <c r="DA123" s="1022"/>
      <c r="DB123" s="1022"/>
      <c r="DC123" s="1022"/>
      <c r="DD123" s="1022"/>
      <c r="DE123" s="1022"/>
      <c r="DF123" s="1023"/>
      <c r="DG123" s="960"/>
      <c r="DH123" s="961"/>
      <c r="DI123" s="961"/>
      <c r="DJ123" s="961"/>
      <c r="DK123" s="962"/>
      <c r="DL123" s="963"/>
      <c r="DM123" s="961"/>
      <c r="DN123" s="961"/>
      <c r="DO123" s="961"/>
      <c r="DP123" s="962"/>
      <c r="DQ123" s="963"/>
      <c r="DR123" s="961"/>
      <c r="DS123" s="961"/>
      <c r="DT123" s="961"/>
      <c r="DU123" s="962"/>
      <c r="DV123" s="964"/>
      <c r="DW123" s="965"/>
      <c r="DX123" s="965"/>
      <c r="DY123" s="965"/>
      <c r="DZ123" s="966"/>
    </row>
    <row r="124" spans="1:130" s="230" customFormat="1" ht="26.25" customHeight="1" thickBot="1" x14ac:dyDescent="0.2">
      <c r="A124" s="1059"/>
      <c r="B124" s="951"/>
      <c r="C124" s="924" t="s">
        <v>458</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60" t="s">
        <v>435</v>
      </c>
      <c r="AB124" s="961"/>
      <c r="AC124" s="961"/>
      <c r="AD124" s="961"/>
      <c r="AE124" s="962"/>
      <c r="AF124" s="963" t="s">
        <v>435</v>
      </c>
      <c r="AG124" s="961"/>
      <c r="AH124" s="961"/>
      <c r="AI124" s="961"/>
      <c r="AJ124" s="962"/>
      <c r="AK124" s="963" t="s">
        <v>435</v>
      </c>
      <c r="AL124" s="961"/>
      <c r="AM124" s="961"/>
      <c r="AN124" s="961"/>
      <c r="AO124" s="962"/>
      <c r="AP124" s="964" t="s">
        <v>435</v>
      </c>
      <c r="AQ124" s="965"/>
      <c r="AR124" s="965"/>
      <c r="AS124" s="965"/>
      <c r="AT124" s="966"/>
      <c r="AU124" s="1061" t="s">
        <v>471</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23.1</v>
      </c>
      <c r="BR124" s="1029"/>
      <c r="BS124" s="1029"/>
      <c r="BT124" s="1029"/>
      <c r="BU124" s="1029"/>
      <c r="BV124" s="1029">
        <v>11.7</v>
      </c>
      <c r="BW124" s="1029"/>
      <c r="BX124" s="1029"/>
      <c r="BY124" s="1029"/>
      <c r="BZ124" s="1029"/>
      <c r="CA124" s="1029" t="s">
        <v>435</v>
      </c>
      <c r="CB124" s="1029"/>
      <c r="CC124" s="1029"/>
      <c r="CD124" s="1029"/>
      <c r="CE124" s="1029"/>
      <c r="CF124" s="1030"/>
      <c r="CG124" s="1031"/>
      <c r="CH124" s="1031"/>
      <c r="CI124" s="1031"/>
      <c r="CJ124" s="1032"/>
      <c r="CK124" s="1014"/>
      <c r="CL124" s="1014"/>
      <c r="CM124" s="1014"/>
      <c r="CN124" s="1014"/>
      <c r="CO124" s="1015"/>
      <c r="CP124" s="1021" t="s">
        <v>472</v>
      </c>
      <c r="CQ124" s="1022"/>
      <c r="CR124" s="1022"/>
      <c r="CS124" s="1022"/>
      <c r="CT124" s="1022"/>
      <c r="CU124" s="1022"/>
      <c r="CV124" s="1022"/>
      <c r="CW124" s="1022"/>
      <c r="CX124" s="1022"/>
      <c r="CY124" s="1022"/>
      <c r="CZ124" s="1022"/>
      <c r="DA124" s="1022"/>
      <c r="DB124" s="1022"/>
      <c r="DC124" s="1022"/>
      <c r="DD124" s="1022"/>
      <c r="DE124" s="1022"/>
      <c r="DF124" s="1023"/>
      <c r="DG124" s="1006" t="s">
        <v>128</v>
      </c>
      <c r="DH124" s="988"/>
      <c r="DI124" s="988"/>
      <c r="DJ124" s="988"/>
      <c r="DK124" s="989"/>
      <c r="DL124" s="987" t="s">
        <v>128</v>
      </c>
      <c r="DM124" s="988"/>
      <c r="DN124" s="988"/>
      <c r="DO124" s="988"/>
      <c r="DP124" s="989"/>
      <c r="DQ124" s="987" t="s">
        <v>128</v>
      </c>
      <c r="DR124" s="988"/>
      <c r="DS124" s="988"/>
      <c r="DT124" s="988"/>
      <c r="DU124" s="989"/>
      <c r="DV124" s="990" t="s">
        <v>128</v>
      </c>
      <c r="DW124" s="991"/>
      <c r="DX124" s="991"/>
      <c r="DY124" s="991"/>
      <c r="DZ124" s="992"/>
    </row>
    <row r="125" spans="1:130" s="230" customFormat="1" ht="26.25" customHeight="1" x14ac:dyDescent="0.15">
      <c r="A125" s="1059"/>
      <c r="B125" s="951"/>
      <c r="C125" s="924" t="s">
        <v>460</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60" t="s">
        <v>128</v>
      </c>
      <c r="AB125" s="961"/>
      <c r="AC125" s="961"/>
      <c r="AD125" s="961"/>
      <c r="AE125" s="962"/>
      <c r="AF125" s="963" t="s">
        <v>128</v>
      </c>
      <c r="AG125" s="961"/>
      <c r="AH125" s="961"/>
      <c r="AI125" s="961"/>
      <c r="AJ125" s="962"/>
      <c r="AK125" s="963" t="s">
        <v>128</v>
      </c>
      <c r="AL125" s="961"/>
      <c r="AM125" s="961"/>
      <c r="AN125" s="961"/>
      <c r="AO125" s="962"/>
      <c r="AP125" s="964" t="s">
        <v>128</v>
      </c>
      <c r="AQ125" s="965"/>
      <c r="AR125" s="965"/>
      <c r="AS125" s="965"/>
      <c r="AT125" s="96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4" t="s">
        <v>473</v>
      </c>
      <c r="CL125" s="1009"/>
      <c r="CM125" s="1009"/>
      <c r="CN125" s="1009"/>
      <c r="CO125" s="1010"/>
      <c r="CP125" s="931" t="s">
        <v>474</v>
      </c>
      <c r="CQ125" s="899"/>
      <c r="CR125" s="899"/>
      <c r="CS125" s="899"/>
      <c r="CT125" s="899"/>
      <c r="CU125" s="899"/>
      <c r="CV125" s="899"/>
      <c r="CW125" s="899"/>
      <c r="CX125" s="899"/>
      <c r="CY125" s="899"/>
      <c r="CZ125" s="899"/>
      <c r="DA125" s="899"/>
      <c r="DB125" s="899"/>
      <c r="DC125" s="899"/>
      <c r="DD125" s="899"/>
      <c r="DE125" s="899"/>
      <c r="DF125" s="900"/>
      <c r="DG125" s="932" t="s">
        <v>128</v>
      </c>
      <c r="DH125" s="933"/>
      <c r="DI125" s="933"/>
      <c r="DJ125" s="933"/>
      <c r="DK125" s="933"/>
      <c r="DL125" s="933" t="s">
        <v>128</v>
      </c>
      <c r="DM125" s="933"/>
      <c r="DN125" s="933"/>
      <c r="DO125" s="933"/>
      <c r="DP125" s="933"/>
      <c r="DQ125" s="933" t="s">
        <v>128</v>
      </c>
      <c r="DR125" s="933"/>
      <c r="DS125" s="933"/>
      <c r="DT125" s="933"/>
      <c r="DU125" s="933"/>
      <c r="DV125" s="934" t="s">
        <v>128</v>
      </c>
      <c r="DW125" s="934"/>
      <c r="DX125" s="934"/>
      <c r="DY125" s="934"/>
      <c r="DZ125" s="935"/>
    </row>
    <row r="126" spans="1:130" s="230" customFormat="1" ht="26.25" customHeight="1" thickBot="1" x14ac:dyDescent="0.2">
      <c r="A126" s="1059"/>
      <c r="B126" s="951"/>
      <c r="C126" s="924" t="s">
        <v>462</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60" t="s">
        <v>128</v>
      </c>
      <c r="AB126" s="961"/>
      <c r="AC126" s="961"/>
      <c r="AD126" s="961"/>
      <c r="AE126" s="962"/>
      <c r="AF126" s="963" t="s">
        <v>128</v>
      </c>
      <c r="AG126" s="961"/>
      <c r="AH126" s="961"/>
      <c r="AI126" s="961"/>
      <c r="AJ126" s="962"/>
      <c r="AK126" s="963" t="s">
        <v>128</v>
      </c>
      <c r="AL126" s="961"/>
      <c r="AM126" s="961"/>
      <c r="AN126" s="961"/>
      <c r="AO126" s="962"/>
      <c r="AP126" s="964" t="s">
        <v>128</v>
      </c>
      <c r="AQ126" s="965"/>
      <c r="AR126" s="965"/>
      <c r="AS126" s="965"/>
      <c r="AT126" s="96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5"/>
      <c r="CL126" s="1012"/>
      <c r="CM126" s="1012"/>
      <c r="CN126" s="1012"/>
      <c r="CO126" s="1013"/>
      <c r="CP126" s="924" t="s">
        <v>475</v>
      </c>
      <c r="CQ126" s="925"/>
      <c r="CR126" s="925"/>
      <c r="CS126" s="925"/>
      <c r="CT126" s="925"/>
      <c r="CU126" s="925"/>
      <c r="CV126" s="925"/>
      <c r="CW126" s="925"/>
      <c r="CX126" s="925"/>
      <c r="CY126" s="925"/>
      <c r="CZ126" s="925"/>
      <c r="DA126" s="925"/>
      <c r="DB126" s="925"/>
      <c r="DC126" s="925"/>
      <c r="DD126" s="925"/>
      <c r="DE126" s="925"/>
      <c r="DF126" s="926"/>
      <c r="DG126" s="927" t="s">
        <v>128</v>
      </c>
      <c r="DH126" s="928"/>
      <c r="DI126" s="928"/>
      <c r="DJ126" s="928"/>
      <c r="DK126" s="928"/>
      <c r="DL126" s="928" t="s">
        <v>128</v>
      </c>
      <c r="DM126" s="928"/>
      <c r="DN126" s="928"/>
      <c r="DO126" s="928"/>
      <c r="DP126" s="928"/>
      <c r="DQ126" s="928" t="s">
        <v>128</v>
      </c>
      <c r="DR126" s="928"/>
      <c r="DS126" s="928"/>
      <c r="DT126" s="928"/>
      <c r="DU126" s="928"/>
      <c r="DV126" s="929" t="s">
        <v>128</v>
      </c>
      <c r="DW126" s="929"/>
      <c r="DX126" s="929"/>
      <c r="DY126" s="929"/>
      <c r="DZ126" s="930"/>
    </row>
    <row r="127" spans="1:130" s="230" customFormat="1" ht="26.25" customHeight="1" x14ac:dyDescent="0.15">
      <c r="A127" s="1060"/>
      <c r="B127" s="953"/>
      <c r="C127" s="975" t="s">
        <v>476</v>
      </c>
      <c r="D127" s="967"/>
      <c r="E127" s="967"/>
      <c r="F127" s="967"/>
      <c r="G127" s="967"/>
      <c r="H127" s="967"/>
      <c r="I127" s="967"/>
      <c r="J127" s="967"/>
      <c r="K127" s="967"/>
      <c r="L127" s="967"/>
      <c r="M127" s="967"/>
      <c r="N127" s="967"/>
      <c r="O127" s="967"/>
      <c r="P127" s="967"/>
      <c r="Q127" s="967"/>
      <c r="R127" s="967"/>
      <c r="S127" s="967"/>
      <c r="T127" s="967"/>
      <c r="U127" s="967"/>
      <c r="V127" s="967"/>
      <c r="W127" s="967"/>
      <c r="X127" s="967"/>
      <c r="Y127" s="967"/>
      <c r="Z127" s="968"/>
      <c r="AA127" s="960" t="s">
        <v>128</v>
      </c>
      <c r="AB127" s="961"/>
      <c r="AC127" s="961"/>
      <c r="AD127" s="961"/>
      <c r="AE127" s="962"/>
      <c r="AF127" s="963" t="s">
        <v>128</v>
      </c>
      <c r="AG127" s="961"/>
      <c r="AH127" s="961"/>
      <c r="AI127" s="961"/>
      <c r="AJ127" s="962"/>
      <c r="AK127" s="963" t="s">
        <v>128</v>
      </c>
      <c r="AL127" s="961"/>
      <c r="AM127" s="961"/>
      <c r="AN127" s="961"/>
      <c r="AO127" s="962"/>
      <c r="AP127" s="964" t="s">
        <v>128</v>
      </c>
      <c r="AQ127" s="965"/>
      <c r="AR127" s="965"/>
      <c r="AS127" s="965"/>
      <c r="AT127" s="966"/>
      <c r="AU127" s="232"/>
      <c r="AV127" s="232"/>
      <c r="AW127" s="232"/>
      <c r="AX127" s="1033" t="s">
        <v>477</v>
      </c>
      <c r="AY127" s="1034"/>
      <c r="AZ127" s="1034"/>
      <c r="BA127" s="1034"/>
      <c r="BB127" s="1034"/>
      <c r="BC127" s="1034"/>
      <c r="BD127" s="1034"/>
      <c r="BE127" s="1035"/>
      <c r="BF127" s="1036" t="s">
        <v>478</v>
      </c>
      <c r="BG127" s="1034"/>
      <c r="BH127" s="1034"/>
      <c r="BI127" s="1034"/>
      <c r="BJ127" s="1034"/>
      <c r="BK127" s="1034"/>
      <c r="BL127" s="1035"/>
      <c r="BM127" s="1036" t="s">
        <v>479</v>
      </c>
      <c r="BN127" s="1034"/>
      <c r="BO127" s="1034"/>
      <c r="BP127" s="1034"/>
      <c r="BQ127" s="1034"/>
      <c r="BR127" s="1034"/>
      <c r="BS127" s="1035"/>
      <c r="BT127" s="1036" t="s">
        <v>480</v>
      </c>
      <c r="BU127" s="1034"/>
      <c r="BV127" s="1034"/>
      <c r="BW127" s="1034"/>
      <c r="BX127" s="1034"/>
      <c r="BY127" s="1034"/>
      <c r="BZ127" s="1057"/>
      <c r="CA127" s="232"/>
      <c r="CB127" s="232"/>
      <c r="CC127" s="232"/>
      <c r="CD127" s="255"/>
      <c r="CE127" s="255"/>
      <c r="CF127" s="255"/>
      <c r="CG127" s="232"/>
      <c r="CH127" s="232"/>
      <c r="CI127" s="232"/>
      <c r="CJ127" s="254"/>
      <c r="CK127" s="1025"/>
      <c r="CL127" s="1012"/>
      <c r="CM127" s="1012"/>
      <c r="CN127" s="1012"/>
      <c r="CO127" s="1013"/>
      <c r="CP127" s="924" t="s">
        <v>481</v>
      </c>
      <c r="CQ127" s="925"/>
      <c r="CR127" s="925"/>
      <c r="CS127" s="925"/>
      <c r="CT127" s="925"/>
      <c r="CU127" s="925"/>
      <c r="CV127" s="925"/>
      <c r="CW127" s="925"/>
      <c r="CX127" s="925"/>
      <c r="CY127" s="925"/>
      <c r="CZ127" s="925"/>
      <c r="DA127" s="925"/>
      <c r="DB127" s="925"/>
      <c r="DC127" s="925"/>
      <c r="DD127" s="925"/>
      <c r="DE127" s="925"/>
      <c r="DF127" s="926"/>
      <c r="DG127" s="927" t="s">
        <v>128</v>
      </c>
      <c r="DH127" s="928"/>
      <c r="DI127" s="928"/>
      <c r="DJ127" s="928"/>
      <c r="DK127" s="928"/>
      <c r="DL127" s="928" t="s">
        <v>128</v>
      </c>
      <c r="DM127" s="928"/>
      <c r="DN127" s="928"/>
      <c r="DO127" s="928"/>
      <c r="DP127" s="928"/>
      <c r="DQ127" s="928" t="s">
        <v>128</v>
      </c>
      <c r="DR127" s="928"/>
      <c r="DS127" s="928"/>
      <c r="DT127" s="928"/>
      <c r="DU127" s="928"/>
      <c r="DV127" s="929" t="s">
        <v>128</v>
      </c>
      <c r="DW127" s="929"/>
      <c r="DX127" s="929"/>
      <c r="DY127" s="929"/>
      <c r="DZ127" s="930"/>
    </row>
    <row r="128" spans="1:130" s="230" customFormat="1" ht="26.25" customHeight="1" thickBot="1" x14ac:dyDescent="0.2">
      <c r="A128" s="1043" t="s">
        <v>482</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483</v>
      </c>
      <c r="X128" s="1045"/>
      <c r="Y128" s="1045"/>
      <c r="Z128" s="1046"/>
      <c r="AA128" s="1047">
        <v>16840</v>
      </c>
      <c r="AB128" s="1048"/>
      <c r="AC128" s="1048"/>
      <c r="AD128" s="1048"/>
      <c r="AE128" s="1049"/>
      <c r="AF128" s="1050">
        <v>22867</v>
      </c>
      <c r="AG128" s="1048"/>
      <c r="AH128" s="1048"/>
      <c r="AI128" s="1048"/>
      <c r="AJ128" s="1049"/>
      <c r="AK128" s="1050">
        <v>21789</v>
      </c>
      <c r="AL128" s="1048"/>
      <c r="AM128" s="1048"/>
      <c r="AN128" s="1048"/>
      <c r="AO128" s="1049"/>
      <c r="AP128" s="1051"/>
      <c r="AQ128" s="1052"/>
      <c r="AR128" s="1052"/>
      <c r="AS128" s="1052"/>
      <c r="AT128" s="1053"/>
      <c r="AU128" s="232"/>
      <c r="AV128" s="232"/>
      <c r="AW128" s="232"/>
      <c r="AX128" s="898" t="s">
        <v>484</v>
      </c>
      <c r="AY128" s="899"/>
      <c r="AZ128" s="899"/>
      <c r="BA128" s="899"/>
      <c r="BB128" s="899"/>
      <c r="BC128" s="899"/>
      <c r="BD128" s="899"/>
      <c r="BE128" s="900"/>
      <c r="BF128" s="1054" t="s">
        <v>128</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8"/>
      <c r="CA128" s="255"/>
      <c r="CB128" s="255"/>
      <c r="CC128" s="255"/>
      <c r="CD128" s="255"/>
      <c r="CE128" s="255"/>
      <c r="CF128" s="255"/>
      <c r="CG128" s="232"/>
      <c r="CH128" s="232"/>
      <c r="CI128" s="232"/>
      <c r="CJ128" s="254"/>
      <c r="CK128" s="1026"/>
      <c r="CL128" s="1027"/>
      <c r="CM128" s="1027"/>
      <c r="CN128" s="1027"/>
      <c r="CO128" s="1028"/>
      <c r="CP128" s="1037" t="s">
        <v>485</v>
      </c>
      <c r="CQ128" s="726"/>
      <c r="CR128" s="726"/>
      <c r="CS128" s="726"/>
      <c r="CT128" s="726"/>
      <c r="CU128" s="726"/>
      <c r="CV128" s="726"/>
      <c r="CW128" s="726"/>
      <c r="CX128" s="726"/>
      <c r="CY128" s="726"/>
      <c r="CZ128" s="726"/>
      <c r="DA128" s="726"/>
      <c r="DB128" s="726"/>
      <c r="DC128" s="726"/>
      <c r="DD128" s="726"/>
      <c r="DE128" s="726"/>
      <c r="DF128" s="1038"/>
      <c r="DG128" s="1039" t="s">
        <v>128</v>
      </c>
      <c r="DH128" s="1040"/>
      <c r="DI128" s="1040"/>
      <c r="DJ128" s="1040"/>
      <c r="DK128" s="1040"/>
      <c r="DL128" s="1040" t="s">
        <v>128</v>
      </c>
      <c r="DM128" s="1040"/>
      <c r="DN128" s="1040"/>
      <c r="DO128" s="1040"/>
      <c r="DP128" s="1040"/>
      <c r="DQ128" s="1040" t="s">
        <v>128</v>
      </c>
      <c r="DR128" s="1040"/>
      <c r="DS128" s="1040"/>
      <c r="DT128" s="1040"/>
      <c r="DU128" s="1040"/>
      <c r="DV128" s="1041" t="s">
        <v>128</v>
      </c>
      <c r="DW128" s="1041"/>
      <c r="DX128" s="1041"/>
      <c r="DY128" s="1041"/>
      <c r="DZ128" s="1042"/>
    </row>
    <row r="129" spans="1:131" s="230" customFormat="1" ht="26.25" customHeight="1" x14ac:dyDescent="0.15">
      <c r="A129" s="936" t="s">
        <v>107</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72" t="s">
        <v>486</v>
      </c>
      <c r="X129" s="1073"/>
      <c r="Y129" s="1073"/>
      <c r="Z129" s="1074"/>
      <c r="AA129" s="960">
        <v>4393366</v>
      </c>
      <c r="AB129" s="961"/>
      <c r="AC129" s="961"/>
      <c r="AD129" s="961"/>
      <c r="AE129" s="962"/>
      <c r="AF129" s="963">
        <v>4689940</v>
      </c>
      <c r="AG129" s="961"/>
      <c r="AH129" s="961"/>
      <c r="AI129" s="961"/>
      <c r="AJ129" s="962"/>
      <c r="AK129" s="963">
        <v>4597372</v>
      </c>
      <c r="AL129" s="961"/>
      <c r="AM129" s="961"/>
      <c r="AN129" s="961"/>
      <c r="AO129" s="962"/>
      <c r="AP129" s="1075"/>
      <c r="AQ129" s="1076"/>
      <c r="AR129" s="1076"/>
      <c r="AS129" s="1076"/>
      <c r="AT129" s="1077"/>
      <c r="AU129" s="233"/>
      <c r="AV129" s="233"/>
      <c r="AW129" s="233"/>
      <c r="AX129" s="1067" t="s">
        <v>487</v>
      </c>
      <c r="AY129" s="925"/>
      <c r="AZ129" s="925"/>
      <c r="BA129" s="925"/>
      <c r="BB129" s="925"/>
      <c r="BC129" s="925"/>
      <c r="BD129" s="925"/>
      <c r="BE129" s="926"/>
      <c r="BF129" s="1068" t="s">
        <v>128</v>
      </c>
      <c r="BG129" s="1069"/>
      <c r="BH129" s="1069"/>
      <c r="BI129" s="1069"/>
      <c r="BJ129" s="1069"/>
      <c r="BK129" s="1069"/>
      <c r="BL129" s="1070"/>
      <c r="BM129" s="1068">
        <v>20</v>
      </c>
      <c r="BN129" s="1069"/>
      <c r="BO129" s="1069"/>
      <c r="BP129" s="1069"/>
      <c r="BQ129" s="1069"/>
      <c r="BR129" s="1069"/>
      <c r="BS129" s="1070"/>
      <c r="BT129" s="1068">
        <v>30</v>
      </c>
      <c r="BU129" s="1069"/>
      <c r="BV129" s="1069"/>
      <c r="BW129" s="1069"/>
      <c r="BX129" s="1069"/>
      <c r="BY129" s="1069"/>
      <c r="BZ129" s="1071"/>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6" t="s">
        <v>488</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72" t="s">
        <v>489</v>
      </c>
      <c r="X130" s="1073"/>
      <c r="Y130" s="1073"/>
      <c r="Z130" s="1074"/>
      <c r="AA130" s="960">
        <v>540488</v>
      </c>
      <c r="AB130" s="961"/>
      <c r="AC130" s="961"/>
      <c r="AD130" s="961"/>
      <c r="AE130" s="962"/>
      <c r="AF130" s="963">
        <v>526908</v>
      </c>
      <c r="AG130" s="961"/>
      <c r="AH130" s="961"/>
      <c r="AI130" s="961"/>
      <c r="AJ130" s="962"/>
      <c r="AK130" s="963">
        <v>519135</v>
      </c>
      <c r="AL130" s="961"/>
      <c r="AM130" s="961"/>
      <c r="AN130" s="961"/>
      <c r="AO130" s="962"/>
      <c r="AP130" s="1075"/>
      <c r="AQ130" s="1076"/>
      <c r="AR130" s="1076"/>
      <c r="AS130" s="1076"/>
      <c r="AT130" s="1077"/>
      <c r="AU130" s="233"/>
      <c r="AV130" s="233"/>
      <c r="AW130" s="233"/>
      <c r="AX130" s="1067" t="s">
        <v>490</v>
      </c>
      <c r="AY130" s="925"/>
      <c r="AZ130" s="925"/>
      <c r="BA130" s="925"/>
      <c r="BB130" s="925"/>
      <c r="BC130" s="925"/>
      <c r="BD130" s="925"/>
      <c r="BE130" s="926"/>
      <c r="BF130" s="1103">
        <v>6.6</v>
      </c>
      <c r="BG130" s="1104"/>
      <c r="BH130" s="1104"/>
      <c r="BI130" s="1104"/>
      <c r="BJ130" s="1104"/>
      <c r="BK130" s="1104"/>
      <c r="BL130" s="1105"/>
      <c r="BM130" s="1103">
        <v>25</v>
      </c>
      <c r="BN130" s="1104"/>
      <c r="BO130" s="1104"/>
      <c r="BP130" s="1104"/>
      <c r="BQ130" s="1104"/>
      <c r="BR130" s="1104"/>
      <c r="BS130" s="1105"/>
      <c r="BT130" s="1103">
        <v>35</v>
      </c>
      <c r="BU130" s="1104"/>
      <c r="BV130" s="1104"/>
      <c r="BW130" s="1104"/>
      <c r="BX130" s="1104"/>
      <c r="BY130" s="1104"/>
      <c r="BZ130" s="1106"/>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7"/>
      <c r="B131" s="1108"/>
      <c r="C131" s="1108"/>
      <c r="D131" s="1108"/>
      <c r="E131" s="1108"/>
      <c r="F131" s="1108"/>
      <c r="G131" s="1108"/>
      <c r="H131" s="1108"/>
      <c r="I131" s="1108"/>
      <c r="J131" s="1108"/>
      <c r="K131" s="1108"/>
      <c r="L131" s="1108"/>
      <c r="M131" s="1108"/>
      <c r="N131" s="1108"/>
      <c r="O131" s="1108"/>
      <c r="P131" s="1108"/>
      <c r="Q131" s="1108"/>
      <c r="R131" s="1108"/>
      <c r="S131" s="1108"/>
      <c r="T131" s="1108"/>
      <c r="U131" s="1108"/>
      <c r="V131" s="1108"/>
      <c r="W131" s="1109" t="s">
        <v>491</v>
      </c>
      <c r="X131" s="1110"/>
      <c r="Y131" s="1110"/>
      <c r="Z131" s="1111"/>
      <c r="AA131" s="1006">
        <v>3852878</v>
      </c>
      <c r="AB131" s="988"/>
      <c r="AC131" s="988"/>
      <c r="AD131" s="988"/>
      <c r="AE131" s="989"/>
      <c r="AF131" s="987">
        <v>4163032</v>
      </c>
      <c r="AG131" s="988"/>
      <c r="AH131" s="988"/>
      <c r="AI131" s="988"/>
      <c r="AJ131" s="989"/>
      <c r="AK131" s="987">
        <v>4078237</v>
      </c>
      <c r="AL131" s="988"/>
      <c r="AM131" s="988"/>
      <c r="AN131" s="988"/>
      <c r="AO131" s="989"/>
      <c r="AP131" s="1112"/>
      <c r="AQ131" s="1113"/>
      <c r="AR131" s="1113"/>
      <c r="AS131" s="1113"/>
      <c r="AT131" s="1114"/>
      <c r="AU131" s="233"/>
      <c r="AV131" s="233"/>
      <c r="AW131" s="233"/>
      <c r="AX131" s="1085" t="s">
        <v>492</v>
      </c>
      <c r="AY131" s="726"/>
      <c r="AZ131" s="726"/>
      <c r="BA131" s="726"/>
      <c r="BB131" s="726"/>
      <c r="BC131" s="726"/>
      <c r="BD131" s="726"/>
      <c r="BE131" s="1038"/>
      <c r="BF131" s="1086" t="s">
        <v>128</v>
      </c>
      <c r="BG131" s="1087"/>
      <c r="BH131" s="1087"/>
      <c r="BI131" s="1087"/>
      <c r="BJ131" s="1087"/>
      <c r="BK131" s="1087"/>
      <c r="BL131" s="1088"/>
      <c r="BM131" s="1086">
        <v>350</v>
      </c>
      <c r="BN131" s="1087"/>
      <c r="BO131" s="1087"/>
      <c r="BP131" s="1087"/>
      <c r="BQ131" s="1087"/>
      <c r="BR131" s="1087"/>
      <c r="BS131" s="1088"/>
      <c r="BT131" s="1089"/>
      <c r="BU131" s="1090"/>
      <c r="BV131" s="1090"/>
      <c r="BW131" s="1090"/>
      <c r="BX131" s="1090"/>
      <c r="BY131" s="1090"/>
      <c r="BZ131" s="1091"/>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2" t="s">
        <v>493</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494</v>
      </c>
      <c r="W132" s="1096"/>
      <c r="X132" s="1096"/>
      <c r="Y132" s="1096"/>
      <c r="Z132" s="1097"/>
      <c r="AA132" s="1098">
        <v>6.4685930880000004</v>
      </c>
      <c r="AB132" s="1099"/>
      <c r="AC132" s="1099"/>
      <c r="AD132" s="1099"/>
      <c r="AE132" s="1100"/>
      <c r="AF132" s="1101">
        <v>6.4747760769999996</v>
      </c>
      <c r="AG132" s="1099"/>
      <c r="AH132" s="1099"/>
      <c r="AI132" s="1099"/>
      <c r="AJ132" s="1100"/>
      <c r="AK132" s="1101">
        <v>6.9129381150000002</v>
      </c>
      <c r="AL132" s="1099"/>
      <c r="AM132" s="1099"/>
      <c r="AN132" s="1099"/>
      <c r="AO132" s="1100"/>
      <c r="AP132" s="1003"/>
      <c r="AQ132" s="1004"/>
      <c r="AR132" s="1004"/>
      <c r="AS132" s="1004"/>
      <c r="AT132" s="1102"/>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079" t="s">
        <v>495</v>
      </c>
      <c r="W133" s="1079"/>
      <c r="X133" s="1079"/>
      <c r="Y133" s="1079"/>
      <c r="Z133" s="1080"/>
      <c r="AA133" s="1081">
        <v>7</v>
      </c>
      <c r="AB133" s="1082"/>
      <c r="AC133" s="1082"/>
      <c r="AD133" s="1082"/>
      <c r="AE133" s="1083"/>
      <c r="AF133" s="1081">
        <v>6.6</v>
      </c>
      <c r="AG133" s="1082"/>
      <c r="AH133" s="1082"/>
      <c r="AI133" s="1082"/>
      <c r="AJ133" s="1083"/>
      <c r="AK133" s="1081">
        <v>6.6</v>
      </c>
      <c r="AL133" s="1082"/>
      <c r="AM133" s="1082"/>
      <c r="AN133" s="1082"/>
      <c r="AO133" s="1083"/>
      <c r="AP133" s="1030"/>
      <c r="AQ133" s="1031"/>
      <c r="AR133" s="1031"/>
      <c r="AS133" s="1031"/>
      <c r="AT133" s="1084"/>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BwcPZJdFsvL8K7dDh5jsg3mS4fwIxFRjXiLzAHXb6xly96nIxbOBBBLqMnVDQgxCKwrsGecfeq0ILyeW5juhQ==" saltValue="XXLN+OGtECrqcz0E/t3km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Q9VIao+a2+ym5oY58G+IzBpXW4PCsX9Ze9oZuqtp+fQZIa1bQVYZQ70DdimpH6Ep5wFwSTmXF6XF3yMDvW6HnQ==" saltValue="1h14K489r7gmFmtuEHd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XF8fSMxfOz12K9MGPPc56pmiPkCCSfI7w0TRTZ+bs9CjzJEDZHHKJcMsGHmNtdXAmrWTjlZUGUlnbZg/nUGdQ==" saltValue="n0nFuKnLQQoFejOo68wtzw==" spinCount="100000" sheet="1" objects="1" scenarios="1"/>
  <dataConsolidate/>
  <phoneticPr fontId="2"/>
  <printOptions horizontalCentered="1" verticalCentered="1"/>
  <pageMargins left="0" right="0" top="0" bottom="0" header="0" footer="0"/>
  <pageSetup paperSize="8" scale="6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6" t="s">
        <v>499</v>
      </c>
      <c r="AP7" s="272"/>
      <c r="AQ7" s="273" t="s">
        <v>500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7"/>
      <c r="AP8" s="278" t="s">
        <v>501</v>
      </c>
      <c r="AQ8" s="279" t="s">
        <v>502</v>
      </c>
      <c r="AR8" s="280" t="s">
        <v>503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8" t="s">
        <v>504</v>
      </c>
      <c r="AL9" s="1119"/>
      <c r="AM9" s="1119"/>
      <c r="AN9" s="1120"/>
      <c r="AO9" s="281">
        <v>1094119</v>
      </c>
      <c r="AP9" s="281">
        <v>57257</v>
      </c>
      <c r="AQ9" s="282">
        <v>91991</v>
      </c>
      <c r="AR9" s="283">
        <v>-37.799999999999997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8" t="s">
        <v>505</v>
      </c>
      <c r="AL10" s="1119"/>
      <c r="AM10" s="1119"/>
      <c r="AN10" s="1120"/>
      <c r="AO10" s="284">
        <v>231327</v>
      </c>
      <c r="AP10" s="284">
        <v>12106</v>
      </c>
      <c r="AQ10" s="285">
        <v>12405</v>
      </c>
      <c r="AR10" s="286">
        <v>-2.4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8" t="s">
        <v>506</v>
      </c>
      <c r="AL11" s="1119"/>
      <c r="AM11" s="1119"/>
      <c r="AN11" s="1120"/>
      <c r="AO11" s="284" t="s">
        <v>507</v>
      </c>
      <c r="AP11" s="284" t="s">
        <v>507</v>
      </c>
      <c r="AQ11" s="285">
        <v>395</v>
      </c>
      <c r="AR11" s="286" t="s">
        <v>507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8" t="s">
        <v>508</v>
      </c>
      <c r="AL12" s="1119"/>
      <c r="AM12" s="1119"/>
      <c r="AN12" s="1120"/>
      <c r="AO12" s="284">
        <v>6291</v>
      </c>
      <c r="AP12" s="284">
        <v>329</v>
      </c>
      <c r="AQ12" s="285">
        <v>19</v>
      </c>
      <c r="AR12" s="286">
        <v>1631.6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8" t="s">
        <v>509</v>
      </c>
      <c r="AL13" s="1119"/>
      <c r="AM13" s="1119"/>
      <c r="AN13" s="1120"/>
      <c r="AO13" s="284">
        <v>31699</v>
      </c>
      <c r="AP13" s="284">
        <v>1659</v>
      </c>
      <c r="AQ13" s="285">
        <v>3751</v>
      </c>
      <c r="AR13" s="286">
        <v>-55.8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8" t="s">
        <v>510</v>
      </c>
      <c r="AL14" s="1119"/>
      <c r="AM14" s="1119"/>
      <c r="AN14" s="1120"/>
      <c r="AO14" s="284">
        <v>13000</v>
      </c>
      <c r="AP14" s="284">
        <v>680</v>
      </c>
      <c r="AQ14" s="285">
        <v>1672</v>
      </c>
      <c r="AR14" s="286">
        <v>-59.3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1" t="s">
        <v>511</v>
      </c>
      <c r="AL15" s="1122"/>
      <c r="AM15" s="1122"/>
      <c r="AN15" s="1123"/>
      <c r="AO15" s="284">
        <v>-108275</v>
      </c>
      <c r="AP15" s="284">
        <v>-5666</v>
      </c>
      <c r="AQ15" s="285">
        <v>-6358</v>
      </c>
      <c r="AR15" s="286">
        <v>-10.9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1" t="s">
        <v>188</v>
      </c>
      <c r="AL16" s="1122"/>
      <c r="AM16" s="1122"/>
      <c r="AN16" s="1123"/>
      <c r="AO16" s="284">
        <v>1268161</v>
      </c>
      <c r="AP16" s="284">
        <v>66365</v>
      </c>
      <c r="AQ16" s="285">
        <v>103876</v>
      </c>
      <c r="AR16" s="286">
        <v>-36.1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4" t="s">
        <v>516</v>
      </c>
      <c r="AL21" s="1125"/>
      <c r="AM21" s="1125"/>
      <c r="AN21" s="1126"/>
      <c r="AO21" s="297">
        <v>6.18</v>
      </c>
      <c r="AP21" s="298">
        <v>9.2899999999999991</v>
      </c>
      <c r="AQ21" s="299">
        <v>-3.11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4" t="s">
        <v>517</v>
      </c>
      <c r="AL22" s="1125"/>
      <c r="AM22" s="1125"/>
      <c r="AN22" s="1126"/>
      <c r="AO22" s="302">
        <v>95.8</v>
      </c>
      <c r="AP22" s="303">
        <v>96.9</v>
      </c>
      <c r="AQ22" s="304">
        <v>-1.1000000000000001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5" t="s">
        <v>518</v>
      </c>
      <c r="B26" s="1115"/>
      <c r="C26" s="1115"/>
      <c r="D26" s="1115"/>
      <c r="E26" s="1115"/>
      <c r="F26" s="1115"/>
      <c r="G26" s="1115"/>
      <c r="H26" s="1115"/>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5"/>
      <c r="AE26" s="1115"/>
      <c r="AF26" s="1115"/>
      <c r="AG26" s="1115"/>
      <c r="AH26" s="1115"/>
      <c r="AI26" s="1115"/>
      <c r="AJ26" s="1115"/>
      <c r="AK26" s="1115"/>
      <c r="AL26" s="1115"/>
      <c r="AM26" s="1115"/>
      <c r="AN26" s="1115"/>
      <c r="AO26" s="1115"/>
      <c r="AP26" s="1115"/>
      <c r="AQ26" s="1115"/>
      <c r="AR26" s="1115"/>
      <c r="AS26" s="1115"/>
      <c r="AT26" s="267"/>
    </row>
    <row r="27" spans="1:46" x14ac:dyDescent="0.15">
      <c r="A27" s="309"/>
      <c r="AO27" s="262"/>
      <c r="AP27" s="262"/>
      <c r="AQ27" s="262"/>
      <c r="AR27" s="262"/>
      <c r="AS27" s="262"/>
      <c r="AT27" s="262"/>
    </row>
    <row r="28" spans="1:46" ht="17.25" x14ac:dyDescent="0.15">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6" t="s">
        <v>499</v>
      </c>
      <c r="AP30" s="272"/>
      <c r="AQ30" s="273" t="s">
        <v>500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7"/>
      <c r="AP31" s="278" t="s">
        <v>501</v>
      </c>
      <c r="AQ31" s="279" t="s">
        <v>502</v>
      </c>
      <c r="AR31" s="280" t="s">
        <v>503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2" t="s">
        <v>521</v>
      </c>
      <c r="AL32" s="1133"/>
      <c r="AM32" s="1133"/>
      <c r="AN32" s="1134"/>
      <c r="AO32" s="312">
        <v>631401</v>
      </c>
      <c r="AP32" s="312">
        <v>33042</v>
      </c>
      <c r="AQ32" s="313">
        <v>51927</v>
      </c>
      <c r="AR32" s="314">
        <v>-36.4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2" t="s">
        <v>522</v>
      </c>
      <c r="AL33" s="1133"/>
      <c r="AM33" s="1133"/>
      <c r="AN33" s="1134"/>
      <c r="AO33" s="312" t="s">
        <v>507</v>
      </c>
      <c r="AP33" s="312" t="s">
        <v>507</v>
      </c>
      <c r="AQ33" s="313" t="s">
        <v>507</v>
      </c>
      <c r="AR33" s="314" t="s">
        <v>507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2" t="s">
        <v>523</v>
      </c>
      <c r="AL34" s="1133"/>
      <c r="AM34" s="1133"/>
      <c r="AN34" s="1134"/>
      <c r="AO34" s="312" t="s">
        <v>507</v>
      </c>
      <c r="AP34" s="312" t="s">
        <v>507</v>
      </c>
      <c r="AQ34" s="313" t="s">
        <v>507</v>
      </c>
      <c r="AR34" s="314" t="s">
        <v>507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2" t="s">
        <v>524</v>
      </c>
      <c r="AL35" s="1133"/>
      <c r="AM35" s="1133"/>
      <c r="AN35" s="1134"/>
      <c r="AO35" s="312">
        <v>154463</v>
      </c>
      <c r="AP35" s="312">
        <v>8083</v>
      </c>
      <c r="AQ35" s="313">
        <v>15337</v>
      </c>
      <c r="AR35" s="314">
        <v>-47.3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2" t="s">
        <v>525</v>
      </c>
      <c r="AL36" s="1133"/>
      <c r="AM36" s="1133"/>
      <c r="AN36" s="1134"/>
      <c r="AO36" s="312">
        <v>36986</v>
      </c>
      <c r="AP36" s="312">
        <v>1936</v>
      </c>
      <c r="AQ36" s="313">
        <v>2347</v>
      </c>
      <c r="AR36" s="314">
        <v>-17.5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2" t="s">
        <v>526</v>
      </c>
      <c r="AL37" s="1133"/>
      <c r="AM37" s="1133"/>
      <c r="AN37" s="1134"/>
      <c r="AO37" s="312" t="s">
        <v>507</v>
      </c>
      <c r="AP37" s="312" t="s">
        <v>507</v>
      </c>
      <c r="AQ37" s="313">
        <v>463</v>
      </c>
      <c r="AR37" s="314" t="s">
        <v>507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5" t="s">
        <v>527</v>
      </c>
      <c r="AL38" s="1136"/>
      <c r="AM38" s="1136"/>
      <c r="AN38" s="1137"/>
      <c r="AO38" s="315" t="s">
        <v>507</v>
      </c>
      <c r="AP38" s="315" t="s">
        <v>507</v>
      </c>
      <c r="AQ38" s="316">
        <v>1</v>
      </c>
      <c r="AR38" s="304" t="s">
        <v>507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5" t="s">
        <v>528</v>
      </c>
      <c r="AL39" s="1136"/>
      <c r="AM39" s="1136"/>
      <c r="AN39" s="1137"/>
      <c r="AO39" s="312">
        <v>-21789</v>
      </c>
      <c r="AP39" s="312">
        <v>-1140</v>
      </c>
      <c r="AQ39" s="313">
        <v>-3326</v>
      </c>
      <c r="AR39" s="314">
        <v>-65.7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2" t="s">
        <v>529</v>
      </c>
      <c r="AL40" s="1133"/>
      <c r="AM40" s="1133"/>
      <c r="AN40" s="1134"/>
      <c r="AO40" s="312">
        <v>-519135</v>
      </c>
      <c r="AP40" s="312">
        <v>-27167</v>
      </c>
      <c r="AQ40" s="313">
        <v>-45680</v>
      </c>
      <c r="AR40" s="314">
        <v>-40.5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8" t="s">
        <v>300</v>
      </c>
      <c r="AL41" s="1139"/>
      <c r="AM41" s="1139"/>
      <c r="AN41" s="1140"/>
      <c r="AO41" s="312">
        <v>281926</v>
      </c>
      <c r="AP41" s="312">
        <v>14754</v>
      </c>
      <c r="AQ41" s="313">
        <v>21069</v>
      </c>
      <c r="AR41" s="314">
        <v>-30</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7" t="s">
        <v>499</v>
      </c>
      <c r="AN49" s="1129" t="s">
        <v>533</v>
      </c>
      <c r="AO49" s="1130"/>
      <c r="AP49" s="1130"/>
      <c r="AQ49" s="1130"/>
      <c r="AR49" s="1131"/>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8"/>
      <c r="AN50" s="328" t="s">
        <v>534</v>
      </c>
      <c r="AO50" s="329" t="s">
        <v>535</v>
      </c>
      <c r="AP50" s="330" t="s">
        <v>536</v>
      </c>
      <c r="AQ50" s="331" t="s">
        <v>537</v>
      </c>
      <c r="AR50" s="332" t="s">
        <v>538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1026252</v>
      </c>
      <c r="AN51" s="334">
        <v>53047</v>
      </c>
      <c r="AO51" s="335">
        <v>-26</v>
      </c>
      <c r="AP51" s="336">
        <v>73475</v>
      </c>
      <c r="AQ51" s="337">
        <v>9.1</v>
      </c>
      <c r="AR51" s="338">
        <v>-35.1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322144</v>
      </c>
      <c r="AN52" s="342">
        <v>16652</v>
      </c>
      <c r="AO52" s="343">
        <v>-5.0999999999999996</v>
      </c>
      <c r="AP52" s="344">
        <v>43072</v>
      </c>
      <c r="AQ52" s="345">
        <v>31.1</v>
      </c>
      <c r="AR52" s="346">
        <v>-36.200000000000003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799091</v>
      </c>
      <c r="AN53" s="334">
        <v>41389</v>
      </c>
      <c r="AO53" s="335">
        <v>-22</v>
      </c>
      <c r="AP53" s="336">
        <v>87464</v>
      </c>
      <c r="AQ53" s="337">
        <v>19</v>
      </c>
      <c r="AR53" s="338">
        <v>-41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194404</v>
      </c>
      <c r="AN54" s="342">
        <v>10069</v>
      </c>
      <c r="AO54" s="343">
        <v>-39.5</v>
      </c>
      <c r="AP54" s="344">
        <v>47479</v>
      </c>
      <c r="AQ54" s="345">
        <v>10.199999999999999</v>
      </c>
      <c r="AR54" s="346">
        <v>-49.7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935284</v>
      </c>
      <c r="AN55" s="334">
        <v>48682</v>
      </c>
      <c r="AO55" s="335">
        <v>17.600000000000001</v>
      </c>
      <c r="AP55" s="336">
        <v>96248</v>
      </c>
      <c r="AQ55" s="337">
        <v>10</v>
      </c>
      <c r="AR55" s="338">
        <v>7.6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368239</v>
      </c>
      <c r="AN56" s="342">
        <v>19167</v>
      </c>
      <c r="AO56" s="343">
        <v>90.4</v>
      </c>
      <c r="AP56" s="344">
        <v>55768</v>
      </c>
      <c r="AQ56" s="345">
        <v>17.5</v>
      </c>
      <c r="AR56" s="346">
        <v>72.900000000000006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1674050</v>
      </c>
      <c r="AN57" s="334">
        <v>87081</v>
      </c>
      <c r="AO57" s="335">
        <v>78.900000000000006</v>
      </c>
      <c r="AP57" s="336">
        <v>76413</v>
      </c>
      <c r="AQ57" s="337">
        <v>-20.6</v>
      </c>
      <c r="AR57" s="338">
        <v>99.5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213628</v>
      </c>
      <c r="AN58" s="342">
        <v>11113</v>
      </c>
      <c r="AO58" s="343">
        <v>-42</v>
      </c>
      <c r="AP58" s="344">
        <v>39658</v>
      </c>
      <c r="AQ58" s="345">
        <v>-28.9</v>
      </c>
      <c r="AR58" s="346">
        <v>-13.1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1387148</v>
      </c>
      <c r="AN59" s="334">
        <v>72591</v>
      </c>
      <c r="AO59" s="335">
        <v>-16.600000000000001</v>
      </c>
      <c r="AP59" s="336">
        <v>66481</v>
      </c>
      <c r="AQ59" s="337">
        <v>-13</v>
      </c>
      <c r="AR59" s="338">
        <v>-3.6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345720</v>
      </c>
      <c r="AN60" s="342">
        <v>18092</v>
      </c>
      <c r="AO60" s="343">
        <v>62.8</v>
      </c>
      <c r="AP60" s="344">
        <v>36120</v>
      </c>
      <c r="AQ60" s="345">
        <v>-8.9</v>
      </c>
      <c r="AR60" s="346">
        <v>71.7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1164365</v>
      </c>
      <c r="AN61" s="349">
        <v>60558</v>
      </c>
      <c r="AO61" s="350">
        <v>6.4</v>
      </c>
      <c r="AP61" s="351">
        <v>80016</v>
      </c>
      <c r="AQ61" s="352">
        <v>0.9</v>
      </c>
      <c r="AR61" s="338">
        <v>5.5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288827</v>
      </c>
      <c r="AN62" s="342">
        <v>15019</v>
      </c>
      <c r="AO62" s="343">
        <v>13.3</v>
      </c>
      <c r="AP62" s="344">
        <v>44419</v>
      </c>
      <c r="AQ62" s="345">
        <v>4.2</v>
      </c>
      <c r="AR62" s="346">
        <v>9.1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hgF3M1om9JXvKG3sxqZgZKj7Tn3jsDDmvux6iQi+ANqMM+y7t6Aw+S9Iq22iv1XWjE7yqm16h8yaWFqFkCLX+g==" saltValue="7y4CDoBogAVbrLMpwPAc0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547</v>
      </c>
    </row>
    <row r="120" spans="125:125" ht="13.5" hidden="1" customHeight="1" x14ac:dyDescent="0.15"/>
    <row r="121" spans="125:125" ht="13.5" hidden="1" customHeight="1" x14ac:dyDescent="0.15">
      <c r="DU121" s="259"/>
    </row>
  </sheetData>
  <sheetProtection algorithmName="SHA-512" hashValue="CoM4e2HjR/GIoEFBwJ89G/moam3fP3/XoSE/BW768Vski5Qq3wy1VDSk+1Yct7oUS9+KBJTV5vV5isyNRtCM5A==" saltValue="UxNSUd+df2loWkGjZYyxFw=="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548</v>
      </c>
    </row>
  </sheetData>
  <sheetProtection algorithmName="SHA-512" hashValue="8YwpX7x8HidUbTjmpl5KqYQK4v3pmDu1CCSUvJqtttBnVx/ShVAt80TU3Mek6TWz8aza1M8GwIUDR0lKJBskCg==" saltValue="ktSJRoxrrsh67v6wCGh1vA=="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41" t="s">
        <v>3</v>
      </c>
      <c r="D47" s="1141"/>
      <c r="E47" s="1142"/>
      <c r="F47" s="11">
        <v>21.92</v>
      </c>
      <c r="G47" s="12">
        <v>19.18</v>
      </c>
      <c r="H47" s="12">
        <v>16.91</v>
      </c>
      <c r="I47" s="12">
        <v>16.45</v>
      </c>
      <c r="J47" s="13">
        <v>15.06</v>
      </c>
    </row>
    <row r="48" spans="2:10" ht="57.75" customHeight="1" x14ac:dyDescent="0.15">
      <c r="B48" s="14"/>
      <c r="C48" s="1143" t="s">
        <v>4</v>
      </c>
      <c r="D48" s="1143"/>
      <c r="E48" s="1144"/>
      <c r="F48" s="15">
        <v>3.76</v>
      </c>
      <c r="G48" s="16">
        <v>4.63</v>
      </c>
      <c r="H48" s="16">
        <v>4.3499999999999996</v>
      </c>
      <c r="I48" s="16">
        <v>7.72</v>
      </c>
      <c r="J48" s="17">
        <v>12.1</v>
      </c>
    </row>
    <row r="49" spans="2:10" ht="57.75" customHeight="1" thickBot="1" x14ac:dyDescent="0.2">
      <c r="B49" s="18"/>
      <c r="C49" s="1145" t="s">
        <v>5</v>
      </c>
      <c r="D49" s="1145"/>
      <c r="E49" s="1146"/>
      <c r="F49" s="19" t="s">
        <v>554</v>
      </c>
      <c r="G49" s="20" t="s">
        <v>555</v>
      </c>
      <c r="H49" s="20" t="s">
        <v>556</v>
      </c>
      <c r="I49" s="20">
        <v>4.24</v>
      </c>
      <c r="J49" s="21">
        <v>2.5099999999999998</v>
      </c>
    </row>
    <row r="50" spans="2:10" x14ac:dyDescent="0.15"/>
  </sheetData>
  <sheetProtection algorithmName="SHA-512" hashValue="zxt7GG/vtuFXrRocZzqk6kUQQiFODTud05CE7dvG+m1zet88PT8I8oFevKR21fQ6Sh5fUwy9pTpuffdL9h1Vow==" saltValue="5TDDIDr7MgBK7iU0nl2q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2024-03-18T00:37:56Z</cp:lastPrinted>
  <dcterms:created xsi:type="dcterms:W3CDTF">2024-02-05T03:24:37Z</dcterms:created>
  <dcterms:modified xsi:type="dcterms:W3CDTF">2024-03-28T11:35:44Z</dcterms:modified>
  <cp:category/>
</cp:coreProperties>
</file>