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0" yWindow="0" windowWidth="28800" windowHeight="1176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A82" i="12"/>
  <c r="AF82" i="12" s="1"/>
  <c r="AF88" i="12" s="1"/>
  <c r="V82" i="12"/>
  <c r="Q82" i="12"/>
  <c r="W35" i="10" l="1"/>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CO34" i="10"/>
  <c r="CO35" i="10" s="1"/>
  <c r="BE34" i="10"/>
  <c r="AM34" i="10"/>
  <c r="C34" i="10"/>
  <c r="C35" i="10" s="1"/>
  <c r="U34" i="10" s="1"/>
  <c r="U35" i="10" s="1"/>
  <c r="BW34" i="10" l="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<sst xmlns="http://schemas.openxmlformats.org/spreadsheetml/2006/main" count="1145" uniqueCount="617">
  <si>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</si>
  <si>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</si>
  <si>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</si>
  <si>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</si>
  <si>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</si>
  <si>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</si>
  <si>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</si>
  <si>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</si>
  <si>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</si>
  <si>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</si>
  <si>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</si>
  <si>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</si>
  <si>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</si>
  <si>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</si>
  <si>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</si>
  <si>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</si>
  <si>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</si>
  <si>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</si>
  <si>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</si>
  <si>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</si>
  <si>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</si>
  <si>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</si>
  <si>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</si>
  <si>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</si>
  <si>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</si>
  <si>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</si>
  <si>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</si>
  <si>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</si>
  <si>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</si>
  <si>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</si>
  <si>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</si>
  <si>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</si>
  <si>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</si>
  <si>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</si>
  <si>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</si>
  <si>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</si>
  <si>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</si>
  <si>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</si>
  <si>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</si>
  <si>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</si>
  <si>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</si>
  <si>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</si>
  <si>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</si>
  <si>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</si>
  <si>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</si>
  <si>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</si>
  <si>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</si>
  <si>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</si>
  <si>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</si>
  <si>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</si>
  <si>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</si>
  <si>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</si>
  <si>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</si>
  <si>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</si>
  <si>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</si>
  <si>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</si>
  <si>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</si>
  <si>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</si>
  <si>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</si>
  <si>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</si>
  <si>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</si>
  <si>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</si>
  <si>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</si>
  <si>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</si>
  <si>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</si>
  <si>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</si>
  <si>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</si>
  <si>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</si>
  <si>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</si>
  <si>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</si>
  <si>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</si>
  <si>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</si>
  <si>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</si>
  <si>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</si>
  <si>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</si>
  <si>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</si>
  <si>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</si>
  <si>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</si>
  <si>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</si>
  <si>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</si>
  <si>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</si>
  <si>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</si>
  <si>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</si>
  <si>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</si>
  <si>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</si>
  <si>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</si>
  <si>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</si>
  <si>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</si>
  <si>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</si>
  <si>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</si>
  <si>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</si>
  <si>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</si>
  <si>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</si>
  <si>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</si>
  <si>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</si>
  <si>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</si>
  <si>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</si>
  <si>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</si>
  <si>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</si>
  <si>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</si>
  <si>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</si>
  <si>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</si>
  <si>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</si>
  <si>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</si>
  <si>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</si>
  <si>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</si>
  <si>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</si>
  <si>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</si>
  <si>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</si>
  <si>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</si>
  <si>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</si>
  <si>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</si>
  <si>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</si>
  <si>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</si>
  <si>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</si>
  <si>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</si>
  <si>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</si>
  <si>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</si>
  <si>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</si>
  <si>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</si>
  <si>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</si>
  <si>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</si>
  <si>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</si>
  <si>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</si>
  <si>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</si>
  <si>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</si>
  <si>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</si>
  <si>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</si>
  <si>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</si>
  <si>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</si>
  <si>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</si>
  <si>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</si>
  <si>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</si>
  <si>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</si>
  <si>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</si>
  <si>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</si>
  <si>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</si>
  <si>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</si>
  <si>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</si>
  <si>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</si>
  <si>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</si>
  <si>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</si>
  <si>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</si>
  <si>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</si>
  <si>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</si>
  <si>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</si>
  <si>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</si>
  <si>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</si>
  <si>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</si>
  <si>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</si>
  <si>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</si>
  <si>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</si>
  <si>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</si>
  <si>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</si>
  <si>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</si>
  <si>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</si>
  <si>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</si>
  <si>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</si>
  <si>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</si>
  <si>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</si>
  <si>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</si>
  <si>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</si>
  <si>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</si>
  <si>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</si>
  <si>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</si>
  <si>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</si>
  <si>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</si>
  <si>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</si>
  <si>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</si>
  <si>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</si>
  <si>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</si>
  <si>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</si>
  <si>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</si>
  <si>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</si>
  <si>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</si>
  <si>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</si>
  <si>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</si>
  <si>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</si>
  <si>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</si>
  <si>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</si>
  <si>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</si>
  <si>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</si>
  <si>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</si>
  <si>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</si>
  <si>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</si>
  <si>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</si>
  <si>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</si>
  <si>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</si>
  <si>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</si>
  <si>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</si>
  <si>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</si>
  <si>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</si>
  <si>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</si>
  <si>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</si>
  <si>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</si>
  <si>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</si>
  <si>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</si>
  <si>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</si>
  <si>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</si>
  <si>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</si>
  <si>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</si>
  <si>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</si>
  <si>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</si>
  <si>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</si>
  <si>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</si>
  <si>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</si>
  <si>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</si>
  <si>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</si>
  <si>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</si>
  <si>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</si>
  <si>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</si>
  <si>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</si>
  <si>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</si>
  <si>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</si>
  <si>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</si>
  <si>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</si>
  <si>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</si>
  <si>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福岡県川崎町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</si>
  <si>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</si>
  <si>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</si>
  <si>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</si>
  <si>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</si>
  <si>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</si>
  <si>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</si>
  <si>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</si>
  <si>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</si>
  <si>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</si>
  <si>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</si>
  <si>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</si>
  <si>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</si>
  <si>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</si>
  <si>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</si>
  <si>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</si>
  <si>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</si>
  <si>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</si>
  <si>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</si>
  <si>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</si>
  <si>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</si>
  <si>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</si>
  <si>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</si>
  <si>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</si>
  <si>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</si>
  <si>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</si>
  <si>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</si>
  <si>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</si>
  <si>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</si>
  <si>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</si>
  <si>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</si>
  <si>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</si>
  <si>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</si>
  <si>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</si>
  <si>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</si>
  <si>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</si>
  <si>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</si>
  <si>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</si>
  <si>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</si>
  <si>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</si>
  <si>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</si>
  <si>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</si>
  <si>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</si>
  <si>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</si>
  <si>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</si>
  <si>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</si>
  <si>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</si>
  <si>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</si>
  <si>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</si>
  <si>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</si>
  <si>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</si>
  <si>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</si>
  <si>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</si>
  <si>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</si>
  <si>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</si>
  <si>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</si>
  <si>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</si>
  <si>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</si>
  <si>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</si>
  <si>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</si>
  <si>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</si>
  <si>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</si>
  <si>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</si>
  <si>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</si>
  <si>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</si>
  <si>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</si>
  <si>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</si>
  <si>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</si>
  <si>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</si>
  <si>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</si>
  <si>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</si>
  <si>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</si>
  <si>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</si>
  <si>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</si>
  <si>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</si>
  <si>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</si>
  <si>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</si>
  <si>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</si>
  <si>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</si>
  <si>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</si>
  <si>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</si>
  <si>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</si>
  <si>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</si>
  <si>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</si>
  <si>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</si>
  <si>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</si>
  <si>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</si>
  <si>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</si>
  <si>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</si>
  <si>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</si>
  <si>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</si>
  <si>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</si>
  <si>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</si>
  <si>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</si>
  <si>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</si>
  <si>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</si>
  <si>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</si>
  <si>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</si>
  <si>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</si>
  <si>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</si>
  <si>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</si>
  <si>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</si>
  <si>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</si>
  <si>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</si>
  <si>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</si>
  <si>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</si>
  <si>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</si>
  <si>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</si>
  <si>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</si>
  <si>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</si>
  <si>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</si>
  <si>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</si>
  <si>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</si>
  <si>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</si>
  <si>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</si>
  <si>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</si>
  <si>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</si>
  <si>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</si>
  <si>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</si>
  <si>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</si>
  <si>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</si>
  <si>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</si>
  <si>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</si>
  <si>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</si>
  <si>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</si>
  <si>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</si>
  <si>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</si>
  <si>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</si>
  <si>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</si>
  <si>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</si>
  <si>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電気</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</si>
  <si>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</si>
  <si>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</si>
  <si>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</si>
  <si>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</si>
  <si>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</si>
  <si>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</si>
  <si>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</si>
  <si>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</si>
  <si>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</si>
  <si>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</si>
  <si>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</si>
  <si>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</si>
  <si>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</si>
  <si>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</si>
  <si>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</si>
  <si>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</si>
  <si>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</si>
  <si>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</si>
  <si>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</si>
  <si>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</si>
  <si>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</si>
  <si>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</si>
  <si>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福岡県川崎町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</si>
  <si>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</si>
  <si>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</si>
  <si>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</si>
  <si>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</si>
  <si>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</si>
  <si>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</si>
  <si>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</si>
  <si>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</si>
  <si>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</si>
  <si>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</si>
  <si>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</si>
  <si>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</si>
  <si>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</si>
  <si>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</si>
  <si>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</si>
  <si>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</si>
  <si>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</si>
  <si>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</si>
  <si>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</si>
  <si>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</si>
  <si>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</si>
  <si>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</si>
  <si>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</si>
  <si>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</si>
  <si>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</si>
  <si>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</si>
  <si>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</si>
  <si>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</si>
  <si>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</si>
  <si>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</si>
  <si>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</si>
  <si>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</si>
  <si>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</si>
  <si>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</si>
  <si>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</si>
  <si>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</si>
  <si>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</si>
  <si>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</si>
  <si>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</si>
  <si>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</si>
  <si>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</si>
  <si>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</si>
  <si>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</si>
  <si>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</si>
  <si>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</si>
  <si>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</si>
  <si>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</si>
  <si>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</si>
  <si>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</si>
  <si>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</si>
  <si>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</si>
  <si>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</si>
  <si>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</si>
  <si>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</si>
  <si>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</si>
  <si>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</si>
  <si>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</si>
  <si>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</si>
  <si>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</si>
  <si>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</si>
  <si>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</si>
  <si>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</si>
  <si>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</si>
  <si>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</si>
  <si>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</si>
  <si>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</si>
  <si>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</si>
  <si>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</si>
  <si>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</si>
  <si>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</si>
  <si>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</si>
  <si>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</si>
  <si>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</si>
  <si>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</si>
  <si>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</si>
  <si>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</si>
  <si>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</si>
  <si>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</si>
  <si>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</si>
  <si>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</si>
  <si>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</si>
  <si>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</si>
  <si>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</si>
  <si>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</si>
  <si>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</si>
  <si>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</si>
  <si>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</si>
  <si>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</si>
  <si>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</si>
  <si>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</si>
  <si>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</si>
  <si>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</si>
  <si>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</si>
  <si>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</si>
  <si>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</si>
  <si>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</si>
  <si>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</si>
  <si>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</si>
  <si>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</si>
  <si>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</si>
  <si>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</si>
  <si>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</si>
  <si>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</si>
  <si>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将来負担比率（(Ｅ)－(Ｆ)）／（(Ｃ)－(Ｄ)）×１００</t>
    <rPh sb="0" eb="2">
      <t>ショウライ</t>
    </rPh>
    <rPh sb="2" eb="4">
      <t>フタン</t>
    </rPh>
    <rPh sb="4" eb="6">
      <t>ヒリツ</t>
    </rPh>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</si>
  <si>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</si>
  <si>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</si>
  <si>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</si>
  <si>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</si>
  <si>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</si>
  <si>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</si>
  <si>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</si>
  <si>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</si>
  <si>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</si>
  <si>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</si>
  <si>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</si>
  <si>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</si>
  <si>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</si>
  <si>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</si>
  <si>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</si>
  <si>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</si>
  <si>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</si>
  <si>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</si>
  <si>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</si>
  <si>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</si>
  <si>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</si>
  <si>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</si>
  <si>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</si>
  <si>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</si>
  <si>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</si>
  <si>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</si>
  <si>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</si>
  <si>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</si>
  <si>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</si>
  <si>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</si>
  <si>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</si>
  <si>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</si>
  <si>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</si>
  <si>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</si>
  <si>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</si>
  <si>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</si>
  <si>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</si>
  <si>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</si>
  <si>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</si>
  <si>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</si>
  <si>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</si>
  <si>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</si>
  <si>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</si>
  <si>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</si>
  <si>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</si>
  <si>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</si>
  <si>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</si>
  <si>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</si>
  <si>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</si>
  <si>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</si>
  <si>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</si>
  <si>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</si>
  <si>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</si>
  <si>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</si>
  <si>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</si>
  <si>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</si>
  <si>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</si>
  <si>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</si>
  <si>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</si>
  <si>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</si>
  <si>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</si>
  <si>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</si>
  <si>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</si>
  <si>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</si>
  <si>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</si>
  <si>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</si>
  <si>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</si>
  <si>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</si>
  <si>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</si>
  <si>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</si>
  <si>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</si>
  <si>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</si>
  <si>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</si>
  <si>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</si>
  <si>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</si>
  <si>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</si>
  <si>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</si>
  <si>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</si>
  <si>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</si>
  <si>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</si>
  <si>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</si>
  <si>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</si>
  <si>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</si>
  <si>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</si>
  <si>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</si>
  <si>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</si>
  <si>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</si>
  <si>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</si>
  <si>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7.76</t>
  </si>
  <si>
    <t>▲ 11.88</t>
  </si>
  <si>
    <t>学校給食センター特別会計</t>
  </si>
  <si>
    <t>▲ 0.04</t>
  </si>
  <si>
    <t>▲ 0.03</t>
  </si>
  <si>
    <t>▲ 0.02</t>
  </si>
  <si>
    <t>▲ 0.01</t>
  </si>
  <si>
    <t>一般会計</t>
  </si>
  <si>
    <t>国民健康保険事業勘定特別会計</t>
  </si>
  <si>
    <t>▲ 10.90</t>
  </si>
  <si>
    <t>後期高齢者医療特別会計</t>
  </si>
  <si>
    <t>その他会計（赤字）</t>
  </si>
  <si>
    <t>▲ 11.13</t>
  </si>
  <si>
    <t>▲ 10.86</t>
  </si>
  <si>
    <t>▲ 10.36</t>
  </si>
  <si>
    <t>その他会計（黒字）</t>
  </si>
  <si>
    <t>（百万円）</t>
    <phoneticPr fontId="5"/>
  </si>
  <si>
    <t>H30</t>
    <phoneticPr fontId="5"/>
  </si>
  <si>
    <t>R01</t>
    <phoneticPr fontId="5"/>
  </si>
  <si>
    <t>R02</t>
    <phoneticPr fontId="5"/>
  </si>
  <si>
    <t>R03</t>
    <phoneticPr fontId="5"/>
  </si>
  <si>
    <t>R04</t>
    <phoneticPr fontId="5"/>
  </si>
  <si>
    <t>公共施設等整備基金</t>
    <rPh sb="0" eb="5">
      <t>コウキョウシセツナド</t>
    </rPh>
    <rPh sb="5" eb="7">
      <t>セイビ</t>
    </rPh>
    <rPh sb="7" eb="9">
      <t>キキン</t>
    </rPh>
    <phoneticPr fontId="5"/>
  </si>
  <si>
    <t>かがやけ川崎応援基金</t>
    <rPh sb="4" eb="6">
      <t>カワサキ</t>
    </rPh>
    <rPh sb="6" eb="8">
      <t>オウエン</t>
    </rPh>
    <rPh sb="8" eb="10">
      <t>キキン</t>
    </rPh>
    <phoneticPr fontId="5"/>
  </si>
  <si>
    <t>井堰維持管理基金</t>
    <rPh sb="0" eb="2">
      <t>イセキ</t>
    </rPh>
    <rPh sb="2" eb="4">
      <t>イジ</t>
    </rPh>
    <rPh sb="4" eb="6">
      <t>カンリ</t>
    </rPh>
    <rPh sb="6" eb="8">
      <t>キキン</t>
    </rPh>
    <phoneticPr fontId="5"/>
  </si>
  <si>
    <t>過疎地域持続的発展特別事業基金</t>
    <rPh sb="0" eb="13">
      <t>カソチイキジゾクテキハッテントクベツジギョウ</t>
    </rPh>
    <rPh sb="13" eb="15">
      <t>キキン</t>
    </rPh>
    <phoneticPr fontId="5"/>
  </si>
  <si>
    <t>まちづくり基金</t>
    <rPh sb="5" eb="7">
      <t>キキン</t>
    </rPh>
    <phoneticPr fontId="5"/>
  </si>
  <si>
    <t>福岡県市町村消防団員等公務災害補償組合</t>
  </si>
  <si>
    <t>-</t>
    <phoneticPr fontId="2"/>
  </si>
  <si>
    <t>福岡県市町村職員退職手当組合（一般会計）</t>
    <rPh sb="15" eb="19">
      <t>イッパンカイケイ</t>
    </rPh>
    <phoneticPr fontId="2"/>
  </si>
  <si>
    <t>福岡県市町村職員退職手当組合（基金特別会計）</t>
    <rPh sb="15" eb="21">
      <t>キキントクベツカイケイ</t>
    </rPh>
    <phoneticPr fontId="2"/>
  </si>
  <si>
    <t>福岡県自治会館管理組合</t>
  </si>
  <si>
    <t>福岡県田川地区消防組合</t>
  </si>
  <si>
    <t>田川郡東部環境衛生施設組合</t>
  </si>
  <si>
    <t>田川地区斎場組合</t>
  </si>
  <si>
    <t>福岡県自治振興組合（一般会計）</t>
    <rPh sb="10" eb="14">
      <t>イッパンカイケイ</t>
    </rPh>
    <phoneticPr fontId="2"/>
  </si>
  <si>
    <t>福岡県自治振興組合（公文書館事業特別会計）</t>
    <rPh sb="10" eb="20">
      <t>コウブンショカンジギョウトクベツカイケイ</t>
    </rPh>
    <phoneticPr fontId="2"/>
  </si>
  <si>
    <t>田川広域水道企業団</t>
  </si>
  <si>
    <t>福岡県介護保険広域連合（一般会計）</t>
    <rPh sb="12" eb="16">
      <t>イッパンカイケイ</t>
    </rPh>
    <phoneticPr fontId="2"/>
  </si>
  <si>
    <t>福岡県介護保険広域連合（介護保険事業特別会計）</t>
    <rPh sb="12" eb="22">
      <t>カイゴホケンジギョウトクベツカイケイ</t>
    </rPh>
    <phoneticPr fontId="2"/>
  </si>
  <si>
    <t>福岡県後期高齢者医療広域連合（一般会計）</t>
    <rPh sb="15" eb="19">
      <t>イッパンカイケイ</t>
    </rPh>
    <phoneticPr fontId="2"/>
  </si>
  <si>
    <t>福岡県後期高齢者医療広域連合（後期高齢者医療特別会計）</t>
    <rPh sb="15" eb="26">
      <t>コウキコウレイシャイリョウトクベツカイケイ</t>
    </rPh>
    <phoneticPr fontId="2"/>
  </si>
  <si>
    <t>田川地区広域環境衛生施設組合</t>
  </si>
  <si>
    <t>-</t>
    <phoneticPr fontId="2"/>
  </si>
  <si>
    <t>田川地区清掃施設組合</t>
  </si>
  <si>
    <t>-</t>
    <phoneticPr fontId="2"/>
  </si>
  <si>
    <t>-</t>
    <phoneticPr fontId="2"/>
  </si>
  <si>
    <t>-</t>
    <phoneticPr fontId="2"/>
  </si>
  <si>
    <t>法適用企業</t>
    <rPh sb="0" eb="5">
      <t>ホウテキヨウキギョウ</t>
    </rPh>
    <phoneticPr fontId="2"/>
  </si>
  <si>
    <t>-</t>
    <phoneticPr fontId="2"/>
  </si>
  <si>
    <t>-</t>
    <phoneticPr fontId="2"/>
  </si>
  <si>
    <t>〇</t>
  </si>
  <si>
    <t>川崎町立病院</t>
    <rPh sb="0" eb="6">
      <t>カワサキチョウリツビョウイン</t>
    </rPh>
    <phoneticPr fontId="2"/>
  </si>
  <si>
    <t>川崎アグリ</t>
    <rPh sb="0" eb="2">
      <t>カワサキ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</si>
</sst>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3"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xmlns:c16r2="http://schemas.microsoft.com/office/drawing/2015/06/chart">
            <c:ext xmlns:c16="http://schemas.microsoft.com/office/drawing/2014/chart" uri="{C3380CC4-5D6E-409C-BE32-E72D297353CC}">
              <c16:uniqueId val="{00000000-13EB-468F-8E96-D467AC1A47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69200</c:v>
                </c:pt>
                <c:pt idx="1">
                  <c:v>181507</c:v>
                </c:pt>
                <c:pt idx="2">
                  <c:v>52250</c:v>
                </c:pt>
                <c:pt idx="3">
                  <c:v>61773</c:v>
                </c:pt>
                <c:pt idx="4">
                  <c:v>135654</c:v>
                </c:pt>
              </c:numCache>
            </c:numRef>
          </c:val>
          <c:smooth val="0"/>
          <c:extLst xmlns:c16r2="http://schemas.microsoft.com/office/drawing/2015/06/chart">
            <c:ext xmlns:c16="http://schemas.microsoft.com/office/drawing/2014/chart" uri="{C3380CC4-5D6E-409C-BE32-E72D297353CC}">
              <c16:uniqueId val="{00000001-13EB-468F-8E96-D467AC1A47A0}"/>
            </c:ext>
          </c:extLst>
        </c:ser>
        <c:dLbls>
          <c:showLegendKey val="0"/>
          <c:showVal val="0"/>
          <c:showCatName val="0"/>
          <c:showSerName val="0"/>
          <c:showPercent val="0"/>
          <c:showBubbleSize val="0"/>
        </c:dLbls>
        <c:marker val="1"/>
        <c:smooth val="0"/>
        <c:axId val="497760672"/>
        <c:axId val="497761056"/>
      </c:lineChart>
      <c:catAx>
        <c:axId val="497760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7761056"/>
        <c:crosses val="autoZero"/>
        <c:auto val="1"/>
        <c:lblAlgn val="ctr"/>
        <c:lblOffset val="100"/>
        <c:tickLblSkip val="1"/>
        <c:tickMarkSkip val="1"/>
        <c:noMultiLvlLbl val="0"/>
      </c:catAx>
      <c:valAx>
        <c:axId val="49776105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7760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7.2</c:v>
                </c:pt>
                <c:pt idx="1">
                  <c:v>0.81</c:v>
                </c:pt>
                <c:pt idx="2">
                  <c:v>1.03</c:v>
                </c:pt>
                <c:pt idx="3">
                  <c:v>3.14</c:v>
                </c:pt>
                <c:pt idx="4">
                  <c:v>2.17</c:v>
                </c:pt>
              </c:numCache>
            </c:numRef>
          </c:val>
          <c:extLst xmlns:c16r2="http://schemas.microsoft.com/office/drawing/2015/06/chart">
            <c:ext xmlns:c16="http://schemas.microsoft.com/office/drawing/2014/chart" uri="{C3380CC4-5D6E-409C-BE32-E72D297353CC}">
              <c16:uniqueId val="{00000000-D22D-475B-9B30-C4C9A14651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27.62</c:v>
                </c:pt>
                <c:pt idx="1">
                  <c:v>21.64</c:v>
                </c:pt>
                <c:pt idx="2">
                  <c:v>25.43</c:v>
                </c:pt>
                <c:pt idx="3">
                  <c:v>28.63</c:v>
                </c:pt>
                <c:pt idx="4">
                  <c:v>29.1</c:v>
                </c:pt>
              </c:numCache>
            </c:numRef>
          </c:val>
          <c:extLst xmlns:c16r2="http://schemas.microsoft.com/office/drawing/2015/06/chart">
            <c:ext xmlns:c16="http://schemas.microsoft.com/office/drawing/2014/chart" uri="{C3380CC4-5D6E-409C-BE32-E72D297353CC}">
              <c16:uniqueId val="{00000001-D22D-475B-9B30-C4C9A14651E1}"/>
            </c:ext>
          </c:extLst>
        </c:ser>
        <c:dLbls>
          <c:showLegendKey val="0"/>
          <c:showVal val="0"/>
          <c:showCatName val="0"/>
          <c:showSerName val="0"/>
          <c:showPercent val="0"/>
          <c:showBubbleSize val="0"/>
        </c:dLbls>
        <c:gapWidth val="250"/>
        <c:overlap val="100"/>
        <c:axId val="507563200"/>
        <c:axId val="509539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-7.76</c:v>
                </c:pt>
                <c:pt idx="1">
                  <c:v>-11.88</c:v>
                </c:pt>
                <c:pt idx="2">
                  <c:v>4.68</c:v>
                </c:pt>
                <c:pt idx="3">
                  <c:v>6.86</c:v>
                </c:pt>
                <c:pt idx="4">
                  <c:v>6.43</c:v>
                </c:pt>
              </c:numCache>
            </c:numRef>
          </c:val>
          <c:smooth val="0"/>
          <c:extLst xmlns:c16r2="http://schemas.microsoft.com/office/drawing/2015/06/chart">
            <c:ext xmlns:c16="http://schemas.microsoft.com/office/drawing/2014/chart" uri="{C3380CC4-5D6E-409C-BE32-E72D297353CC}">
              <c16:uniqueId val="{00000002-D22D-475B-9B30-C4C9A14651E1}"/>
            </c:ext>
          </c:extLst>
        </c:ser>
        <c:dLbls>
          <c:showLegendKey val="0"/>
          <c:showVal val="0"/>
          <c:showCatName val="0"/>
          <c:showSerName val="0"/>
          <c:showPercent val="0"/>
          <c:showBubbleSize val="0"/>
        </c:dLbls>
        <c:marker val="1"/>
        <c:smooth val="0"/>
        <c:axId val="507563200"/>
        <c:axId val="509539472"/>
      </c:lineChart>
      <c:catAx>
        <c:axId val="50756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9539472"/>
        <c:crosses val="autoZero"/>
        <c:auto val="1"/>
        <c:lblAlgn val="ctr"/>
        <c:lblOffset val="100"/>
        <c:tickLblSkip val="1"/>
        <c:tickMarkSkip val="1"/>
        <c:noMultiLvlLbl val="0"/>
      </c:catAx>
      <c:valAx>
        <c:axId val="50953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56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3.87</c:v>
                </c:pt>
                <c:pt idx="2">
                  <c:v>0</c:v>
                </c:pt>
                <c:pt idx="3">
                  <c:v>0</c:v>
                </c:pt>
                <c:pt idx="4">
                  <c:v>0</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74FE-44A4-AD7D-D31F6773A4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11.13</c:v>
                </c:pt>
                <c:pt idx="1">
                  <c:v>#N/A</c:v>
                </c:pt>
                <c:pt idx="2">
                  <c:v>10.86</c:v>
                </c:pt>
                <c:pt idx="3">
                  <c:v>#N/A</c:v>
                </c:pt>
                <c:pt idx="4">
                  <c:v>10.36</c:v>
                </c:pt>
                <c:pt idx="5">
                  <c:v>#N/A</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4FE-44A4-AD7D-D31F6773A4E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4FE-44A4-AD7D-D31F6773A4E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74FE-44A4-AD7D-D31F6773A4E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74FE-44A4-AD7D-D31F6773A4E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74FE-44A4-AD7D-D31F6773A4E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7.0000000000000007E-2</c:v>
                </c:pt>
                <c:pt idx="2">
                  <c:v>#N/A</c:v>
                </c:pt>
                <c:pt idx="3">
                  <c:v>7.0000000000000007E-2</c:v>
                </c:pt>
                <c:pt idx="4">
                  <c:v>#N/A</c:v>
                </c:pt>
                <c:pt idx="5">
                  <c:v>0.05</c:v>
                </c:pt>
                <c:pt idx="6">
                  <c:v>#N/A</c:v>
                </c:pt>
                <c:pt idx="7">
                  <c:v>0.05</c:v>
                </c:pt>
                <c:pt idx="8">
                  <c:v>#N/A</c:v>
                </c:pt>
                <c:pt idx="9">
                  <c:v>0.08</c:v>
                </c:pt>
              </c:numCache>
            </c:numRef>
          </c:val>
          <c:extLst xmlns:c16r2="http://schemas.microsoft.com/office/drawing/2015/06/chart">
            <c:ext xmlns:c16="http://schemas.microsoft.com/office/drawing/2014/chart" uri="{C3380CC4-5D6E-409C-BE32-E72D297353CC}">
              <c16:uniqueId val="{00000006-74FE-44A4-AD7D-D31F6773A4EC}"/>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10.9</c:v>
                </c:pt>
                <c:pt idx="1">
                  <c:v>#N/A</c:v>
                </c:pt>
                <c:pt idx="2">
                  <c:v>#N/A</c:v>
                </c:pt>
                <c:pt idx="3">
                  <c:v>1.32</c:v>
                </c:pt>
                <c:pt idx="4">
                  <c:v>#N/A</c:v>
                </c:pt>
                <c:pt idx="5">
                  <c:v>0.31</c:v>
                </c:pt>
                <c:pt idx="6">
                  <c:v>#N/A</c:v>
                </c:pt>
                <c:pt idx="7">
                  <c:v>1.1499999999999999</c:v>
                </c:pt>
                <c:pt idx="8">
                  <c:v>#N/A</c:v>
                </c:pt>
                <c:pt idx="9">
                  <c:v>0.17</c:v>
                </c:pt>
              </c:numCache>
            </c:numRef>
          </c:val>
          <c:extLst xmlns:c16r2="http://schemas.microsoft.com/office/drawing/2015/06/chart">
            <c:ext xmlns:c16="http://schemas.microsoft.com/office/drawing/2014/chart" uri="{C3380CC4-5D6E-409C-BE32-E72D297353CC}">
              <c16:uniqueId val="{00000007-74FE-44A4-AD7D-D31F6773A4E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18.37</c:v>
                </c:pt>
                <c:pt idx="2">
                  <c:v>#N/A</c:v>
                </c:pt>
                <c:pt idx="3">
                  <c:v>11.71</c:v>
                </c:pt>
                <c:pt idx="4">
                  <c:v>#N/A</c:v>
                </c:pt>
                <c:pt idx="5">
                  <c:v>11.42</c:v>
                </c:pt>
                <c:pt idx="6">
                  <c:v>#N/A</c:v>
                </c:pt>
                <c:pt idx="7">
                  <c:v>3.15</c:v>
                </c:pt>
                <c:pt idx="8">
                  <c:v>#N/A</c:v>
                </c:pt>
                <c:pt idx="9">
                  <c:v>2.1800000000000002</c:v>
                </c:pt>
              </c:numCache>
            </c:numRef>
          </c:val>
          <c:extLst xmlns:c16r2="http://schemas.microsoft.com/office/drawing/2015/06/chart">
            <c:ext xmlns:c16="http://schemas.microsoft.com/office/drawing/2014/chart" uri="{C3380CC4-5D6E-409C-BE32-E72D297353CC}">
              <c16:uniqueId val="{00000008-74FE-44A4-AD7D-D31F6773A4EC}"/>
            </c:ext>
          </c:extLst>
        </c:ser>
        <c:ser>
          <c:idx val="9"/>
          <c:order val="9"/>
          <c:tx>
            <c:strRef>
              <c:f>データシート!$A$36</c:f>
              <c:strCache>
                <c:ptCount val="1"/>
                <c:pt idx="0">
                  <c:v>学校給食センター特別会計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0.04</c:v>
                </c:pt>
                <c:pt idx="1">
                  <c:v>#N/A</c:v>
                </c:pt>
                <c:pt idx="2">
                  <c:v>0.03</c:v>
                </c:pt>
                <c:pt idx="3">
                  <c:v>#N/A</c:v>
                </c:pt>
                <c:pt idx="4">
                  <c:v>0.02</c:v>
                </c:pt>
                <c:pt idx="5">
                  <c:v>#N/A</c:v>
                </c:pt>
                <c:pt idx="6">
                  <c:v>0.01</c:v>
                </c:pt>
                <c:pt idx="7">
                  <c:v>#N/A</c:v>
                </c:pt>
                <c:pt idx="8">
                  <c:v>0.01</c:v>
                </c:pt>
                <c:pt idx="9">
                  <c:v>#N/A</c:v>
                </c:pt>
              </c:numCache>
            </c:numRef>
          </c:val>
          <c:extLst xmlns:c16r2="http://schemas.microsoft.com/office/drawing/2015/06/chart">
            <c:ext xmlns:c16="http://schemas.microsoft.com/office/drawing/2014/chart" uri="{C3380CC4-5D6E-409C-BE32-E72D297353CC}">
              <c16:uniqueId val="{00000009-74FE-44A4-AD7D-D31F6773A4EC}"/>
            </c:ext>
          </c:extLst>
        </c:ser>
        <c:dLbls>
          <c:showLegendKey val="0"/>
          <c:showVal val="0"/>
          <c:showCatName val="0"/>
          <c:showSerName val="0"/>
          <c:showPercent val="0"/>
          <c:showBubbleSize val="0"/>
        </c:dLbls>
        <c:gapWidth val="150"/>
        <c:overlap val="100"/>
        <c:axId val="504785568"/>
        <c:axId val="504785952"/>
      </c:barChart>
      <c:catAx>
        <c:axId val="50478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4785952"/>
        <c:crosses val="autoZero"/>
        <c:auto val="1"/>
        <c:lblAlgn val="ctr"/>
        <c:lblOffset val="100"/>
        <c:tickLblSkip val="1"/>
        <c:tickMarkSkip val="1"/>
        <c:noMultiLvlLbl val="0"/>
      </c:catAx>
      <c:valAx>
        <c:axId val="504785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785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1110</c:v>
                </c:pt>
                <c:pt idx="5">
                  <c:v>1174</c:v>
                </c:pt>
                <c:pt idx="8">
                  <c:v>1118</c:v>
                </c:pt>
                <c:pt idx="11">
                  <c:v>1090</c:v>
                </c:pt>
                <c:pt idx="14">
                  <c:v>1086</c:v>
                </c:pt>
              </c:numCache>
            </c:numRef>
          </c:val>
          <c:extLst xmlns:c16r2="http://schemas.microsoft.com/office/drawing/2015/06/chart">
            <c:ext xmlns:c16="http://schemas.microsoft.com/office/drawing/2014/chart" uri="{C3380CC4-5D6E-409C-BE32-E72D297353CC}">
              <c16:uniqueId val="{00000000-BAD1-4BF5-B41B-5396CD2934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AD1-4BF5-B41B-5396CD2934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AD1-4BF5-B41B-5396CD2934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62</c:v>
                </c:pt>
                <c:pt idx="3">
                  <c:v>63</c:v>
                </c:pt>
                <c:pt idx="6">
                  <c:v>67</c:v>
                </c:pt>
                <c:pt idx="9">
                  <c:v>62</c:v>
                </c:pt>
                <c:pt idx="12">
                  <c:v>67</c:v>
                </c:pt>
              </c:numCache>
            </c:numRef>
          </c:val>
          <c:extLst xmlns:c16r2="http://schemas.microsoft.com/office/drawing/2015/06/chart">
            <c:ext xmlns:c16="http://schemas.microsoft.com/office/drawing/2014/chart" uri="{C3380CC4-5D6E-409C-BE32-E72D297353CC}">
              <c16:uniqueId val="{00000003-BAD1-4BF5-B41B-5396CD2934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AD1-4BF5-B41B-5396CD2934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AD1-4BF5-B41B-5396CD2934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AD1-4BF5-B41B-5396CD2934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1359</c:v>
                </c:pt>
                <c:pt idx="3">
                  <c:v>1461</c:v>
                </c:pt>
                <c:pt idx="6">
                  <c:v>1408</c:v>
                </c:pt>
                <c:pt idx="9">
                  <c:v>1399</c:v>
                </c:pt>
                <c:pt idx="12">
                  <c:v>1413</c:v>
                </c:pt>
              </c:numCache>
            </c:numRef>
          </c:val>
          <c:extLst xmlns:c16r2="http://schemas.microsoft.com/office/drawing/2015/06/chart">
            <c:ext xmlns:c16="http://schemas.microsoft.com/office/drawing/2014/chart" uri="{C3380CC4-5D6E-409C-BE32-E72D297353CC}">
              <c16:uniqueId val="{00000007-BAD1-4BF5-B41B-5396CD293482}"/>
            </c:ext>
          </c:extLst>
        </c:ser>
        <c:dLbls>
          <c:showLegendKey val="0"/>
          <c:showVal val="0"/>
          <c:showCatName val="0"/>
          <c:showSerName val="0"/>
          <c:showPercent val="0"/>
          <c:showBubbleSize val="0"/>
        </c:dLbls>
        <c:gapWidth val="100"/>
        <c:overlap val="100"/>
        <c:axId val="503269032"/>
        <c:axId val="404124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339</c:v>
                </c:pt>
                <c:pt idx="2">
                  <c:v>#N/A</c:v>
                </c:pt>
                <c:pt idx="3">
                  <c:v>#N/A</c:v>
                </c:pt>
                <c:pt idx="4">
                  <c:v>350</c:v>
                </c:pt>
                <c:pt idx="5">
                  <c:v>#N/A</c:v>
                </c:pt>
                <c:pt idx="6">
                  <c:v>#N/A</c:v>
                </c:pt>
                <c:pt idx="7">
                  <c:v>357</c:v>
                </c:pt>
                <c:pt idx="8">
                  <c:v>#N/A</c:v>
                </c:pt>
                <c:pt idx="9">
                  <c:v>#N/A</c:v>
                </c:pt>
                <c:pt idx="10">
                  <c:v>371</c:v>
                </c:pt>
                <c:pt idx="11">
                  <c:v>#N/A</c:v>
                </c:pt>
                <c:pt idx="12">
                  <c:v>#N/A</c:v>
                </c:pt>
                <c:pt idx="13">
                  <c:v>394</c:v>
                </c:pt>
                <c:pt idx="14">
                  <c:v>#N/A</c:v>
                </c:pt>
              </c:numCache>
            </c:numRef>
          </c:val>
          <c:smooth val="0"/>
          <c:extLst xmlns:c16r2="http://schemas.microsoft.com/office/drawing/2015/06/chart">
            <c:ext xmlns:c16="http://schemas.microsoft.com/office/drawing/2014/chart" uri="{C3380CC4-5D6E-409C-BE32-E72D297353CC}">
              <c16:uniqueId val="{00000008-BAD1-4BF5-B41B-5396CD293482}"/>
            </c:ext>
          </c:extLst>
        </c:ser>
        <c:dLbls>
          <c:showLegendKey val="0"/>
          <c:showVal val="0"/>
          <c:showCatName val="0"/>
          <c:showSerName val="0"/>
          <c:showPercent val="0"/>
          <c:showBubbleSize val="0"/>
        </c:dLbls>
        <c:marker val="1"/>
        <c:smooth val="0"/>
        <c:axId val="503269032"/>
        <c:axId val="404124816"/>
      </c:lineChart>
      <c:catAx>
        <c:axId val="503269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124816"/>
        <c:crosses val="autoZero"/>
        <c:auto val="1"/>
        <c:lblAlgn val="ctr"/>
        <c:lblOffset val="100"/>
        <c:tickLblSkip val="1"/>
        <c:tickMarkSkip val="1"/>
        <c:noMultiLvlLbl val="0"/>
      </c:catAx>
      <c:valAx>
        <c:axId val="404124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269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9169</c:v>
                </c:pt>
                <c:pt idx="5">
                  <c:v>9914</c:v>
                </c:pt>
                <c:pt idx="8">
                  <c:v>9749</c:v>
                </c:pt>
                <c:pt idx="11">
                  <c:v>9525</c:v>
                </c:pt>
                <c:pt idx="14">
                  <c:v>9173</c:v>
                </c:pt>
              </c:numCache>
            </c:numRef>
          </c:val>
          <c:extLst xmlns:c16r2="http://schemas.microsoft.com/office/drawing/2015/06/chart">
            <c:ext xmlns:c16="http://schemas.microsoft.com/office/drawing/2014/chart" uri="{C3380CC4-5D6E-409C-BE32-E72D297353CC}">
              <c16:uniqueId val="{00000000-2650-465F-8E99-99454BD536B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1568</c:v>
                </c:pt>
                <c:pt idx="5">
                  <c:v>1498</c:v>
                </c:pt>
                <c:pt idx="8">
                  <c:v>1378</c:v>
                </c:pt>
                <c:pt idx="11">
                  <c:v>1307</c:v>
                </c:pt>
                <c:pt idx="14">
                  <c:v>1440</c:v>
                </c:pt>
              </c:numCache>
            </c:numRef>
          </c:val>
          <c:extLst xmlns:c16r2="http://schemas.microsoft.com/office/drawing/2015/06/chart">
            <c:ext xmlns:c16="http://schemas.microsoft.com/office/drawing/2014/chart" uri="{C3380CC4-5D6E-409C-BE32-E72D297353CC}">
              <c16:uniqueId val="{00000001-2650-465F-8E99-99454BD536B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2858</c:v>
                </c:pt>
                <c:pt idx="5">
                  <c:v>2763</c:v>
                </c:pt>
                <c:pt idx="8">
                  <c:v>3103</c:v>
                </c:pt>
                <c:pt idx="11">
                  <c:v>3786</c:v>
                </c:pt>
                <c:pt idx="14">
                  <c:v>3930</c:v>
                </c:pt>
              </c:numCache>
            </c:numRef>
          </c:val>
          <c:extLst xmlns:c16r2="http://schemas.microsoft.com/office/drawing/2015/06/chart">
            <c:ext xmlns:c16="http://schemas.microsoft.com/office/drawing/2014/chart" uri="{C3380CC4-5D6E-409C-BE32-E72D297353CC}">
              <c16:uniqueId val="{00000002-2650-465F-8E99-99454BD536B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650-465F-8E99-99454BD536B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650-465F-8E99-99454BD536B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86</c:v>
                </c:pt>
                <c:pt idx="12">
                  <c:v>85</c:v>
                </c:pt>
              </c:numCache>
            </c:numRef>
          </c:val>
          <c:extLst xmlns:c16r2="http://schemas.microsoft.com/office/drawing/2015/06/chart">
            <c:ext xmlns:c16="http://schemas.microsoft.com/office/drawing/2014/chart" uri="{C3380CC4-5D6E-409C-BE32-E72D297353CC}">
              <c16:uniqueId val="{00000005-2650-465F-8E99-99454BD536B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2204</c:v>
                </c:pt>
                <c:pt idx="3">
                  <c:v>2329</c:v>
                </c:pt>
                <c:pt idx="6">
                  <c:v>2355</c:v>
                </c:pt>
                <c:pt idx="9">
                  <c:v>2341</c:v>
                </c:pt>
                <c:pt idx="12">
                  <c:v>2354</c:v>
                </c:pt>
              </c:numCache>
            </c:numRef>
          </c:val>
          <c:extLst xmlns:c16r2="http://schemas.microsoft.com/office/drawing/2015/06/chart">
            <c:ext xmlns:c16="http://schemas.microsoft.com/office/drawing/2014/chart" uri="{C3380CC4-5D6E-409C-BE32-E72D297353CC}">
              <c16:uniqueId val="{00000006-2650-465F-8E99-99454BD536B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286</c:v>
                </c:pt>
                <c:pt idx="3">
                  <c:v>282</c:v>
                </c:pt>
                <c:pt idx="6">
                  <c:v>285</c:v>
                </c:pt>
                <c:pt idx="9">
                  <c:v>216</c:v>
                </c:pt>
                <c:pt idx="12">
                  <c:v>147</c:v>
                </c:pt>
              </c:numCache>
            </c:numRef>
          </c:val>
          <c:extLst xmlns:c16r2="http://schemas.microsoft.com/office/drawing/2015/06/chart">
            <c:ext xmlns:c16="http://schemas.microsoft.com/office/drawing/2014/chart" uri="{C3380CC4-5D6E-409C-BE32-E72D297353CC}">
              <c16:uniqueId val="{00000007-2650-465F-8E99-99454BD536B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2650-465F-8E99-99454BD536B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650-465F-8E99-99454BD536B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13605</c:v>
                </c:pt>
                <c:pt idx="3">
                  <c:v>14473</c:v>
                </c:pt>
                <c:pt idx="6">
                  <c:v>14125</c:v>
                </c:pt>
                <c:pt idx="9">
                  <c:v>13856</c:v>
                </c:pt>
                <c:pt idx="12">
                  <c:v>13631</c:v>
                </c:pt>
              </c:numCache>
            </c:numRef>
          </c:val>
          <c:extLst xmlns:c16r2="http://schemas.microsoft.com/office/drawing/2015/06/chart">
            <c:ext xmlns:c16="http://schemas.microsoft.com/office/drawing/2014/chart" uri="{C3380CC4-5D6E-409C-BE32-E72D297353CC}">
              <c16:uniqueId val="{0000000A-2650-465F-8E99-99454BD536B1}"/>
            </c:ext>
          </c:extLst>
        </c:ser>
        <c:dLbls>
          <c:showLegendKey val="0"/>
          <c:showVal val="0"/>
          <c:showCatName val="0"/>
          <c:showSerName val="0"/>
          <c:showPercent val="0"/>
          <c:showBubbleSize val="0"/>
        </c:dLbls>
        <c:gapWidth val="100"/>
        <c:overlap val="100"/>
        <c:axId val="404057128"/>
        <c:axId val="404057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2556</c:v>
                </c:pt>
                <c:pt idx="2">
                  <c:v>#N/A</c:v>
                </c:pt>
                <c:pt idx="3">
                  <c:v>#N/A</c:v>
                </c:pt>
                <c:pt idx="4">
                  <c:v>2909</c:v>
                </c:pt>
                <c:pt idx="5">
                  <c:v>#N/A</c:v>
                </c:pt>
                <c:pt idx="6">
                  <c:v>#N/A</c:v>
                </c:pt>
                <c:pt idx="7">
                  <c:v>2535</c:v>
                </c:pt>
                <c:pt idx="8">
                  <c:v>#N/A</c:v>
                </c:pt>
                <c:pt idx="9">
                  <c:v>#N/A</c:v>
                </c:pt>
                <c:pt idx="10">
                  <c:v>1881</c:v>
                </c:pt>
                <c:pt idx="11">
                  <c:v>#N/A</c:v>
                </c:pt>
                <c:pt idx="12">
                  <c:v>#N/A</c:v>
                </c:pt>
                <c:pt idx="13">
                  <c:v>1673</c:v>
                </c:pt>
                <c:pt idx="14">
                  <c:v>#N/A</c:v>
                </c:pt>
              </c:numCache>
            </c:numRef>
          </c:val>
          <c:smooth val="0"/>
          <c:extLst xmlns:c16r2="http://schemas.microsoft.com/office/drawing/2015/06/chart">
            <c:ext xmlns:c16="http://schemas.microsoft.com/office/drawing/2014/chart" uri="{C3380CC4-5D6E-409C-BE32-E72D297353CC}">
              <c16:uniqueId val="{0000000B-2650-465F-8E99-99454BD536B1}"/>
            </c:ext>
          </c:extLst>
        </c:ser>
        <c:dLbls>
          <c:showLegendKey val="0"/>
          <c:showVal val="0"/>
          <c:showCatName val="0"/>
          <c:showSerName val="0"/>
          <c:showPercent val="0"/>
          <c:showBubbleSize val="0"/>
        </c:dLbls>
        <c:marker val="1"/>
        <c:smooth val="0"/>
        <c:axId val="404057128"/>
        <c:axId val="404057512"/>
      </c:lineChart>
      <c:catAx>
        <c:axId val="404057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4057512"/>
        <c:crosses val="autoZero"/>
        <c:auto val="1"/>
        <c:lblAlgn val="ctr"/>
        <c:lblOffset val="100"/>
        <c:tickLblSkip val="1"/>
        <c:tickMarkSkip val="1"/>
        <c:noMultiLvlLbl val="0"/>
      </c:catAx>
      <c:valAx>
        <c:axId val="404057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057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1277</c:v>
                </c:pt>
                <c:pt idx="1">
                  <c:v>1527</c:v>
                </c:pt>
                <c:pt idx="2">
                  <c:v>1533</c:v>
                </c:pt>
              </c:numCache>
            </c:numRef>
          </c:val>
          <c:extLst xmlns:c16r2="http://schemas.microsoft.com/office/drawing/2015/06/chart">
            <c:ext xmlns:c16="http://schemas.microsoft.com/office/drawing/2014/chart" uri="{C3380CC4-5D6E-409C-BE32-E72D297353CC}">
              <c16:uniqueId val="{00000000-D002-44AA-9C75-A3CF9F9AFC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299</c:v>
                </c:pt>
                <c:pt idx="1">
                  <c:v>400</c:v>
                </c:pt>
                <c:pt idx="2">
                  <c:v>421</c:v>
                </c:pt>
              </c:numCache>
            </c:numRef>
          </c:val>
          <c:extLst xmlns:c16r2="http://schemas.microsoft.com/office/drawing/2015/06/chart">
            <c:ext xmlns:c16="http://schemas.microsoft.com/office/drawing/2014/chart" uri="{C3380CC4-5D6E-409C-BE32-E72D297353CC}">
              <c16:uniqueId val="{00000001-D002-44AA-9C75-A3CF9F9AFC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1529</c:v>
                </c:pt>
                <c:pt idx="1">
                  <c:v>1864</c:v>
                </c:pt>
                <c:pt idx="2">
                  <c:v>1985</c:v>
                </c:pt>
              </c:numCache>
            </c:numRef>
          </c:val>
          <c:extLst xmlns:c16r2="http://schemas.microsoft.com/office/drawing/2015/06/chart">
            <c:ext xmlns:c16="http://schemas.microsoft.com/office/drawing/2014/chart" uri="{C3380CC4-5D6E-409C-BE32-E72D297353CC}">
              <c16:uniqueId val="{00000002-D002-44AA-9C75-A3CF9F9AFCB3}"/>
            </c:ext>
          </c:extLst>
        </c:ser>
        <c:dLbls>
          <c:showLegendKey val="0"/>
          <c:showVal val="0"/>
          <c:showCatName val="0"/>
          <c:showSerName val="0"/>
          <c:showPercent val="0"/>
          <c:showBubbleSize val="0"/>
        </c:dLbls>
        <c:gapWidth val="120"/>
        <c:overlap val="100"/>
        <c:axId val="509521528"/>
        <c:axId val="504843816"/>
      </c:barChart>
      <c:catAx>
        <c:axId val="509521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4843816"/>
        <c:crosses val="autoZero"/>
        <c:auto val="1"/>
        <c:lblAlgn val="ctr"/>
        <c:lblOffset val="100"/>
        <c:tickLblSkip val="1"/>
        <c:tickMarkSkip val="1"/>
        <c:noMultiLvlLbl val="0"/>
      </c:catAx>
      <c:valAx>
        <c:axId val="504843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9521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福岡県川崎町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年度まで借入のあった地域改善対策特定事業債及び住宅新築資金等貸付事業特別会計に係る元利償還金が完済となった。また、平成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年度まで借入をしていた産炭地域開発事業の終息、平成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年度まで実施した財政健全化計画による投資的事業の抑制により元利償還金の減に努めている。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今後も、緊急度・住民ニーズを的確に把握した事業の取捨選択により、新発債発行の抑制に努める。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満期一括償還をしていないため、該当なし。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福岡県川崎町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の大半を占めているのが、「一般会計等に係る地方債の現在高」である。現在、長期計画にもとづく継続的な公営住宅建設事業が実施されているため、他の投資的事業とのバランスを常に分析し、引き続き新発債の抑制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また、一般廃棄物処理施設建設事業による広域への負担金の増加が見込まれるため、今後は更なる事業実施の適正化を図ることとし、将来の負担を少しでも軽減できるように努める。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福岡県川崎町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かがやけ川崎応援基金にふるさと納税約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千万円、減債基金に約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百万円、公共施設等整備基金に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億円を積み立てた一方、かがやけ川崎応援基金をふるさと納税返礼品等にかかる経費に約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百万円、繰上償還のため減債基金を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役場庁舎空調設備整備事業等により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を取り崩したこと等により、基金全体として約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年度に基金の使徒明確化のために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基金に整理し、公共施設等整備基金とまちづくり基金を新設した。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今後も計画的に基金への積立を行う。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かがやけ川崎応援基金：寄付金を財源として寄附者の思いを反映した事業を推進し、多様な人々の参加による個性豊かで住みよいまちづくりに資する。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公共施設等整備基金：本町における公共施設等の改修、解体等に要する経費の財源にあてる。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まちづくり基金：本町の総合計画に基づくまちづくり事業の資金にあてる。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かがやけ川崎応援基金：ふるさと納税に対する返礼品等にかかる費用等に約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百万円を取り崩した一方、ふるさと納税約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千百万円を積み立てた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井堰維持管理基金：井堰管理事業実施に伴い取崩したことにより、百万円の減少。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役場庁舎空調設備整備事業等により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百万円取り崩した一方、</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連結決算が黒字により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億円の積立を行ったことによる増加。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年度に基金の使徒明確化のために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基金に整理し、公共施設等整備基金とまちづくり基金を新設した。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今後も計画的に基金への積立を行う。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年度末の基金残高は約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千万円となっており、前年度から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増加分は運用益の約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公債費の負担軽減のため繰上償還を予定しているので、償還計画に合わせ減債基金への積立の振替を行っていく。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年度末の基金残高は約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千万円となっており、前年度から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千百万円の増加となっている。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年度においては、連結決算が黒字により約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百万円の積立を行い、繰上償還のため約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百万円取り崩したことが要因。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地方債の償還計画を踏まえ、令和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億円程度を積立予定。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15,606
15,491
36.14
13,590,023
13,440,902
114,397
5,269,066
13,530,078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人口減少に加え、町内に中心となる産業がないこと等により、恒常的に財政基盤が弱く、類似団体平均をかなり下回っている。</a:t>
          </a:r>
        </a:p>
        <a:p>
          <a:r>
            <a:rPr kumimoji="1" lang="ja-JP" altLang="en-US" sz="1300">
              <a:latin typeface="ＭＳ Ｐゴシック" panose="020B0600070205080204" pitchFamily="50" charset="-128"/>
              <a:ea typeface="ＭＳ Ｐゴシック" panose="020B0600070205080204" pitchFamily="50" charset="-128"/>
            </a:rPr>
            <a:t>　長期的視野での投資的経費の峻別、抑制を行い、歳出の徹底的な見直しを実施するとともに、活力あるまちづくりを展開しつつ、行政の効率化を努めることにより、財政の健全化を図る。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129722</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14108</xdr:rowOff>
    </xdr:from>
    <xdr:ext cx="762000" cy="259045"/>
    <xdr:sp macro="" textlink="">
      <xdr:nvSpPr>
        <xdr:cNvPr id="71" name="財政力平均値テキスト">
          <a:extLst>
            <a:ext uri="{FF2B5EF4-FFF2-40B4-BE49-F238E27FC236}">
              <a16:creationId xmlns="" xmlns:a16="http://schemas.microsoft.com/office/drawing/2014/main" id="{00000000-0008-0000-0300-000047000000}"/>
            </a:ext>
          </a:extLst>
        </xdr:cNvPr>
        <xdr:cNvSpPr txBox="1"/>
      </xdr:nvSpPr>
      <xdr:spPr>
        <a:xfrm>
          <a:off x="5041900" y="704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118231</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a:off x="3225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118231</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118231</xdr:rowOff>
    </xdr:to>
    <xdr:cxnSp macro="">
      <xdr:nvCxnSpPr>
        <xdr:cNvPr id="79" name="直線コネクタ 78">
          <a:extLst>
            <a:ext uri="{FF2B5EF4-FFF2-40B4-BE49-F238E27FC236}">
              <a16:creationId xmlns="" xmlns:a16="http://schemas.microsoft.com/office/drawing/2014/main" id="{00000000-0008-0000-0300-00004F000000}"/>
            </a:ext>
          </a:extLst>
        </xdr:cNvPr>
        <xdr:cNvCxnSpPr/>
      </xdr:nvCxnSpPr>
      <xdr:spPr>
        <a:xfrm>
          <a:off x="1447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0" name="財政力該当値テキスト">
          <a:extLst>
            <a:ext uri="{FF2B5EF4-FFF2-40B4-BE49-F238E27FC236}">
              <a16:creationId xmlns="" xmlns:a16="http://schemas.microsoft.com/office/drawing/2014/main" id="{00000000-0008-0000-0300-00005A000000}"/>
            </a:ext>
          </a:extLst>
        </xdr:cNvPr>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実施した財政健全化計画に基づいた、人件費、公債費の抑制をおこなってきたことにより、義務的経費を圧縮してきたが、歳入の経常的一般財源等の減も年々大きい為、類似団体平均より高い比率となっている。</a:t>
          </a:r>
        </a:p>
        <a:p>
          <a:r>
            <a:rPr kumimoji="1" lang="ja-JP" altLang="en-US" sz="1300">
              <a:latin typeface="ＭＳ Ｐゴシック" panose="020B0600070205080204" pitchFamily="50" charset="-128"/>
              <a:ea typeface="ＭＳ Ｐゴシック" panose="020B0600070205080204" pitchFamily="50" charset="-128"/>
            </a:rPr>
            <a:t>　今後も、投資的事業の抑制により公債費を削減するとともに、行政改革による新規職員採用及び臨時嘱託職員採用の抑制により義務的経費の抑制に努めていく。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 xmlns:a16="http://schemas.microsoft.com/office/drawing/2014/main" id="{00000000-0008-0000-0300-00007F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53848</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114800" y="1098804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2" name="財政構造の弾力性平均値テキスト">
          <a:extLst>
            <a:ext uri="{FF2B5EF4-FFF2-40B4-BE49-F238E27FC236}">
              <a16:creationId xmlns="" xmlns:a16="http://schemas.microsoft.com/office/drawing/2014/main" id="{00000000-0008-0000-0300-000084000000}"/>
            </a:ext>
          </a:extLst>
        </xdr:cNvPr>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 xmlns:a16="http://schemas.microsoft.com/office/drawing/2014/main" id="{00000000-0008-0000-0300-000085000000}"/>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66</xdr:row>
      <xdr:rowOff>14986</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flipV="1">
          <a:off x="3225800" y="10988040"/>
          <a:ext cx="8890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14986</xdr:rowOff>
    </xdr:from>
    <xdr:to>
      <xdr:col>15</xdr:col>
      <xdr:colOff>82550</xdr:colOff>
      <xdr:row>66</xdr:row>
      <xdr:rowOff>77724</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flipV="1">
          <a:off x="2336800" y="1133068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77724</xdr:rowOff>
    </xdr:from>
    <xdr:to>
      <xdr:col>11</xdr:col>
      <xdr:colOff>31750</xdr:colOff>
      <xdr:row>66</xdr:row>
      <xdr:rowOff>82550</xdr:rowOff>
    </xdr:to>
    <xdr:cxnSp macro="">
      <xdr:nvCxnSpPr>
        <xdr:cNvPr id="140" name="直線コネクタ 139">
          <a:extLst>
            <a:ext uri="{FF2B5EF4-FFF2-40B4-BE49-F238E27FC236}">
              <a16:creationId xmlns="" xmlns:a16="http://schemas.microsoft.com/office/drawing/2014/main" id="{00000000-0008-0000-0300-00008C000000}"/>
            </a:ext>
          </a:extLst>
        </xdr:cNvPr>
        <xdr:cNvCxnSpPr/>
      </xdr:nvCxnSpPr>
      <xdr:spPr>
        <a:xfrm flipV="1">
          <a:off x="1447800" y="1139342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1955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3048</xdr:rowOff>
    </xdr:from>
    <xdr:to>
      <xdr:col>23</xdr:col>
      <xdr:colOff>184150</xdr:colOff>
      <xdr:row>64</xdr:row>
      <xdr:rowOff>104648</xdr:rowOff>
    </xdr:to>
    <xdr:sp macro="" textlink="">
      <xdr:nvSpPr>
        <xdr:cNvPr id="150" name="楕円 149">
          <a:extLst>
            <a:ext uri="{FF2B5EF4-FFF2-40B4-BE49-F238E27FC236}">
              <a16:creationId xmlns="" xmlns:a16="http://schemas.microsoft.com/office/drawing/2014/main" id="{00000000-0008-0000-0300-000096000000}"/>
            </a:ext>
          </a:extLst>
        </xdr:cNvPr>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146575</xdr:rowOff>
    </xdr:from>
    <xdr:ext cx="762000" cy="259045"/>
    <xdr:sp macro="" textlink="">
      <xdr:nvSpPr>
        <xdr:cNvPr id="151" name="財政構造の弾力性該当値テキスト">
          <a:extLst>
            <a:ext uri="{FF2B5EF4-FFF2-40B4-BE49-F238E27FC236}">
              <a16:creationId xmlns="" xmlns:a16="http://schemas.microsoft.com/office/drawing/2014/main" id="{00000000-0008-0000-0300-000097000000}"/>
            </a:ext>
          </a:extLst>
        </xdr:cNvPr>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135636</xdr:rowOff>
    </xdr:from>
    <xdr:to>
      <xdr:col>15</xdr:col>
      <xdr:colOff>133350</xdr:colOff>
      <xdr:row>66</xdr:row>
      <xdr:rowOff>65786</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3175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50563</xdr:rowOff>
    </xdr:from>
    <xdr:ext cx="7620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2844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26924</xdr:rowOff>
    </xdr:from>
    <xdr:to>
      <xdr:col>11</xdr:col>
      <xdr:colOff>82550</xdr:colOff>
      <xdr:row>66</xdr:row>
      <xdr:rowOff>128524</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2286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113301</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1955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31750</xdr:rowOff>
    </xdr:from>
    <xdr:to>
      <xdr:col>7</xdr:col>
      <xdr:colOff>31750</xdr:colOff>
      <xdr:row>66</xdr:row>
      <xdr:rowOff>133350</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1397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118127</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066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類似団体平均比較で</a:t>
          </a:r>
          <a:r>
            <a:rPr kumimoji="1" lang="en-US" altLang="ja-JP" sz="1300">
              <a:latin typeface="ＭＳ Ｐゴシック" panose="020B0600070205080204" pitchFamily="50" charset="-128"/>
              <a:ea typeface="ＭＳ Ｐゴシック" panose="020B0600070205080204" pitchFamily="50" charset="-128"/>
            </a:rPr>
            <a:t>22,752</a:t>
          </a:r>
          <a:r>
            <a:rPr kumimoji="1" lang="ja-JP" altLang="en-US" sz="1300">
              <a:latin typeface="ＭＳ Ｐゴシック" panose="020B0600070205080204" pitchFamily="50" charset="-128"/>
              <a:ea typeface="ＭＳ Ｐゴシック" panose="020B0600070205080204" pitchFamily="50" charset="-128"/>
            </a:rPr>
            <a:t>円、全国平均比較で</a:t>
          </a:r>
          <a:r>
            <a:rPr kumimoji="1" lang="en-US" altLang="ja-JP" sz="1300">
              <a:latin typeface="ＭＳ Ｐゴシック" panose="020B0600070205080204" pitchFamily="50" charset="-128"/>
              <a:ea typeface="ＭＳ Ｐゴシック" panose="020B0600070205080204" pitchFamily="50" charset="-128"/>
            </a:rPr>
            <a:t>55,500</a:t>
          </a:r>
          <a:r>
            <a:rPr kumimoji="1" lang="ja-JP" altLang="en-US" sz="1300">
              <a:latin typeface="ＭＳ Ｐゴシック" panose="020B0600070205080204" pitchFamily="50" charset="-128"/>
              <a:ea typeface="ＭＳ Ｐゴシック" panose="020B0600070205080204" pitchFamily="50" charset="-128"/>
            </a:rPr>
            <a:t>円高くなっているのは、主に人件費が要因となっている。平成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年度より給食センターの調理及び配送の民間委託を実施しているものの、老人ホーム、保育所は直営で行っている状況である。</a:t>
          </a:r>
        </a:p>
        <a:p>
          <a:r>
            <a:rPr kumimoji="1" lang="ja-JP" altLang="en-US" sz="1300">
              <a:latin typeface="ＭＳ Ｐゴシック" panose="020B0600070205080204" pitchFamily="50" charset="-128"/>
              <a:ea typeface="ＭＳ Ｐゴシック" panose="020B0600070205080204" pitchFamily="50" charset="-128"/>
            </a:rPr>
            <a:t>　現在、民間で実施可能なものについては、積極的に指定管理者制度の導入などを進めるよう検討を始めている。また、本庁においても各課の事務事業の見直しを行い定年退職者に伴う新規職員採用の抑制に努め、人件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 xmlns:a16="http://schemas.microsoft.com/office/drawing/2014/main" id="{00000000-0008-0000-0300-0000BE000000}"/>
            </a:ext>
          </a:extLst>
        </xdr:cNvPr>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 xmlns:a16="http://schemas.microsoft.com/office/drawing/2014/main" id="{00000000-0008-0000-0300-0000C0000000}"/>
            </a:ext>
          </a:extLst>
        </xdr:cNvPr>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7499</xdr:rowOff>
    </xdr:from>
    <xdr:to>
      <xdr:col>23</xdr:col>
      <xdr:colOff>133350</xdr:colOff>
      <xdr:row>85</xdr:row>
      <xdr:rowOff>157073</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114800" y="14580749"/>
          <a:ext cx="838200" cy="14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111248</xdr:rowOff>
    </xdr:from>
    <xdr:ext cx="762000" cy="259045"/>
    <xdr:sp macro="" textlink="">
      <xdr:nvSpPr>
        <xdr:cNvPr id="195" name="人件費・物件費等の状況平均値テキスト">
          <a:extLst>
            <a:ext uri="{FF2B5EF4-FFF2-40B4-BE49-F238E27FC236}">
              <a16:creationId xmlns="" xmlns:a16="http://schemas.microsoft.com/office/drawing/2014/main" id="{00000000-0008-0000-0300-0000C3000000}"/>
            </a:ext>
          </a:extLst>
        </xdr:cNvPr>
        <xdr:cNvSpPr txBox="1"/>
      </xdr:nvSpPr>
      <xdr:spPr>
        <a:xfrm>
          <a:off x="5041900" y="1434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 xmlns:a16="http://schemas.microsoft.com/office/drawing/2014/main" id="{00000000-0008-0000-0300-0000C4000000}"/>
            </a:ext>
          </a:extLst>
        </xdr:cNvPr>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7499</xdr:rowOff>
    </xdr:from>
    <xdr:to>
      <xdr:col>19</xdr:col>
      <xdr:colOff>133350</xdr:colOff>
      <xdr:row>85</xdr:row>
      <xdr:rowOff>23924</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flipV="1">
          <a:off x="3225800" y="14580749"/>
          <a:ext cx="889000" cy="1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 xmlns:a16="http://schemas.microsoft.com/office/drawing/2014/main" id="{00000000-0008-0000-0300-0000C6000000}"/>
            </a:ext>
          </a:extLst>
        </xdr:cNvPr>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137599</xdr:rowOff>
    </xdr:from>
    <xdr:ext cx="736600" cy="259045"/>
    <xdr:sp macro="" textlink="">
      <xdr:nvSpPr>
        <xdr:cNvPr id="199" name="テキスト ボックス 198">
          <a:extLst>
            <a:ext uri="{FF2B5EF4-FFF2-40B4-BE49-F238E27FC236}">
              <a16:creationId xmlns="" xmlns:a16="http://schemas.microsoft.com/office/drawing/2014/main" id="{00000000-0008-0000-0300-0000C7000000}"/>
            </a:ext>
          </a:extLst>
        </xdr:cNvPr>
        <xdr:cNvSpPr txBox="1"/>
      </xdr:nvSpPr>
      <xdr:spPr>
        <a:xfrm>
          <a:off x="3733800" y="1419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116145</xdr:rowOff>
    </xdr:from>
    <xdr:to>
      <xdr:col>15</xdr:col>
      <xdr:colOff>82550</xdr:colOff>
      <xdr:row>85</xdr:row>
      <xdr:rowOff>23924</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a:off x="2336800" y="14346495"/>
          <a:ext cx="889000" cy="25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77629</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2844800" y="141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40940</xdr:rowOff>
    </xdr:from>
    <xdr:to>
      <xdr:col>11</xdr:col>
      <xdr:colOff>31750</xdr:colOff>
      <xdr:row>83</xdr:row>
      <xdr:rowOff>116145</xdr:rowOff>
    </xdr:to>
    <xdr:cxnSp macro="">
      <xdr:nvCxnSpPr>
        <xdr:cNvPr id="203" name="直線コネクタ 202">
          <a:extLst>
            <a:ext uri="{FF2B5EF4-FFF2-40B4-BE49-F238E27FC236}">
              <a16:creationId xmlns="" xmlns:a16="http://schemas.microsoft.com/office/drawing/2014/main" id="{00000000-0008-0000-0300-0000CB000000}"/>
            </a:ext>
          </a:extLst>
        </xdr:cNvPr>
        <xdr:cNvCxnSpPr/>
      </xdr:nvCxnSpPr>
      <xdr:spPr>
        <a:xfrm>
          <a:off x="1447800" y="14271290"/>
          <a:ext cx="889000" cy="7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a:extLst>
            <a:ext uri="{FF2B5EF4-FFF2-40B4-BE49-F238E27FC236}">
              <a16:creationId xmlns="" xmlns:a16="http://schemas.microsoft.com/office/drawing/2014/main" id="{00000000-0008-0000-0300-0000CC000000}"/>
            </a:ext>
          </a:extLst>
        </xdr:cNvPr>
        <xdr:cNvSpPr/>
      </xdr:nvSpPr>
      <xdr:spPr>
        <a:xfrm>
          <a:off x="2286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143212</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1955800" y="1403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a:extLst>
            <a:ext uri="{FF2B5EF4-FFF2-40B4-BE49-F238E27FC236}">
              <a16:creationId xmlns="" xmlns:a16="http://schemas.microsoft.com/office/drawing/2014/main" id="{00000000-0008-0000-0300-0000CE000000}"/>
            </a:ext>
          </a:extLst>
        </xdr:cNvPr>
        <xdr:cNvSpPr/>
      </xdr:nvSpPr>
      <xdr:spPr>
        <a:xfrm>
          <a:off x="1397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16556</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066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106273</xdr:rowOff>
    </xdr:from>
    <xdr:to>
      <xdr:col>23</xdr:col>
      <xdr:colOff>184150</xdr:colOff>
      <xdr:row>86</xdr:row>
      <xdr:rowOff>36423</xdr:rowOff>
    </xdr:to>
    <xdr:sp macro="" textlink="">
      <xdr:nvSpPr>
        <xdr:cNvPr id="213" name="楕円 212">
          <a:extLst>
            <a:ext uri="{FF2B5EF4-FFF2-40B4-BE49-F238E27FC236}">
              <a16:creationId xmlns="" xmlns:a16="http://schemas.microsoft.com/office/drawing/2014/main" id="{00000000-0008-0000-0300-0000D5000000}"/>
            </a:ext>
          </a:extLst>
        </xdr:cNvPr>
        <xdr:cNvSpPr/>
      </xdr:nvSpPr>
      <xdr:spPr>
        <a:xfrm>
          <a:off x="4902200" y="1467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78350</xdr:rowOff>
    </xdr:from>
    <xdr:ext cx="762000" cy="259045"/>
    <xdr:sp macro="" textlink="">
      <xdr:nvSpPr>
        <xdr:cNvPr id="214" name="人件費・物件費等の状況該当値テキスト">
          <a:extLst>
            <a:ext uri="{FF2B5EF4-FFF2-40B4-BE49-F238E27FC236}">
              <a16:creationId xmlns="" xmlns:a16="http://schemas.microsoft.com/office/drawing/2014/main" id="{00000000-0008-0000-0300-0000D6000000}"/>
            </a:ext>
          </a:extLst>
        </xdr:cNvPr>
        <xdr:cNvSpPr txBox="1"/>
      </xdr:nvSpPr>
      <xdr:spPr>
        <a:xfrm>
          <a:off x="5041900" y="146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128149</xdr:rowOff>
    </xdr:from>
    <xdr:to>
      <xdr:col>19</xdr:col>
      <xdr:colOff>184150</xdr:colOff>
      <xdr:row>85</xdr:row>
      <xdr:rowOff>58299</xdr:rowOff>
    </xdr:to>
    <xdr:sp macro="" textlink="">
      <xdr:nvSpPr>
        <xdr:cNvPr id="215" name="楕円 214">
          <a:extLst>
            <a:ext uri="{FF2B5EF4-FFF2-40B4-BE49-F238E27FC236}">
              <a16:creationId xmlns="" xmlns:a16="http://schemas.microsoft.com/office/drawing/2014/main" id="{00000000-0008-0000-0300-0000D7000000}"/>
            </a:ext>
          </a:extLst>
        </xdr:cNvPr>
        <xdr:cNvSpPr/>
      </xdr:nvSpPr>
      <xdr:spPr>
        <a:xfrm>
          <a:off x="4064000" y="1452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43076</xdr:rowOff>
    </xdr:from>
    <xdr:ext cx="7366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3733800" y="1461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144574</xdr:rowOff>
    </xdr:from>
    <xdr:to>
      <xdr:col>15</xdr:col>
      <xdr:colOff>133350</xdr:colOff>
      <xdr:row>85</xdr:row>
      <xdr:rowOff>74724</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3175000" y="1454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59501</xdr:rowOff>
    </xdr:from>
    <xdr:ext cx="7620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2844800" y="1463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65345</xdr:rowOff>
    </xdr:from>
    <xdr:to>
      <xdr:col>11</xdr:col>
      <xdr:colOff>82550</xdr:colOff>
      <xdr:row>83</xdr:row>
      <xdr:rowOff>166945</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2286000" y="142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151722</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955800" y="1438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161590</xdr:rowOff>
    </xdr:from>
    <xdr:to>
      <xdr:col>7</xdr:col>
      <xdr:colOff>31750</xdr:colOff>
      <xdr:row>83</xdr:row>
      <xdr:rowOff>91740</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1397000" y="1422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101917</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066800" y="1398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年度まで実施した財政健全化計画に基づく職員の給与カットの実施により、類似団体平均、全国平均より低い水準にある。</a:t>
          </a:r>
        </a:p>
        <a:p>
          <a:r>
            <a:rPr kumimoji="1" lang="ja-JP" altLang="en-US" sz="1300">
              <a:latin typeface="ＭＳ Ｐゴシック" panose="020B0600070205080204" pitchFamily="50" charset="-128"/>
              <a:ea typeface="ＭＳ Ｐゴシック" panose="020B0600070205080204" pitchFamily="50" charset="-128"/>
            </a:rPr>
            <a:t>　今後も引き続き、より一層の給与適正化に努める。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a:extLst>
            <a:ext uri="{FF2B5EF4-FFF2-40B4-BE49-F238E27FC236}">
              <a16:creationId xmlns="" xmlns:a16="http://schemas.microsoft.com/office/drawing/2014/main" id="{00000000-0008-0000-0300-0000FC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a:extLst>
            <a:ext uri="{FF2B5EF4-FFF2-40B4-BE49-F238E27FC236}">
              <a16:creationId xmlns="" xmlns:a16="http://schemas.microsoft.com/office/drawing/2014/main" id="{00000000-0008-0000-0300-0000FE000000}"/>
            </a:ext>
          </a:extLst>
        </xdr:cNvPr>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146755</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179800" y="143637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7" name="給与水準   （国との比較）平均値テキスト">
          <a:extLst>
            <a:ext uri="{FF2B5EF4-FFF2-40B4-BE49-F238E27FC236}">
              <a16:creationId xmlns="" xmlns:a16="http://schemas.microsoft.com/office/drawing/2014/main" id="{00000000-0008-0000-0300-000001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a:extLst>
            <a:ext uri="{FF2B5EF4-FFF2-40B4-BE49-F238E27FC236}">
              <a16:creationId xmlns="" xmlns:a16="http://schemas.microsoft.com/office/drawing/2014/main" id="{00000000-0008-0000-0300-000002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83</xdr:row>
      <xdr:rowOff>146755</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flipV="1">
          <a:off x="15290800" y="143637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a:extLst>
            <a:ext uri="{FF2B5EF4-FFF2-40B4-BE49-F238E27FC236}">
              <a16:creationId xmlns="" xmlns:a16="http://schemas.microsoft.com/office/drawing/2014/main" id="{00000000-0008-0000-0300-000004010000}"/>
            </a:ext>
          </a:extLst>
        </xdr:cNvPr>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61" name="テキスト ボックス 260">
          <a:extLst>
            <a:ext uri="{FF2B5EF4-FFF2-40B4-BE49-F238E27FC236}">
              <a16:creationId xmlns="" xmlns:a16="http://schemas.microsoft.com/office/drawing/2014/main" id="{00000000-0008-0000-0300-000005010000}"/>
            </a:ext>
          </a:extLst>
        </xdr:cNvPr>
        <xdr:cNvSpPr txBox="1"/>
      </xdr:nvSpPr>
      <xdr:spPr>
        <a:xfrm>
          <a:off x="15798800" y="1474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26105</xdr:rowOff>
    </xdr:from>
    <xdr:to>
      <xdr:col>72</xdr:col>
      <xdr:colOff>203200</xdr:colOff>
      <xdr:row>83</xdr:row>
      <xdr:rowOff>146755</xdr:rowOff>
    </xdr:to>
    <xdr:cxnSp macro="">
      <xdr:nvCxnSpPr>
        <xdr:cNvPr id="262" name="直線コネクタ 261">
          <a:extLst>
            <a:ext uri="{FF2B5EF4-FFF2-40B4-BE49-F238E27FC236}">
              <a16:creationId xmlns="" xmlns:a16="http://schemas.microsoft.com/office/drawing/2014/main" id="{00000000-0008-0000-0300-000006010000}"/>
            </a:ext>
          </a:extLst>
        </xdr:cNvPr>
        <xdr:cNvCxnSpPr/>
      </xdr:nvCxnSpPr>
      <xdr:spPr>
        <a:xfrm>
          <a:off x="14401800" y="142564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26105</xdr:rowOff>
    </xdr:from>
    <xdr:to>
      <xdr:col>68</xdr:col>
      <xdr:colOff>152400</xdr:colOff>
      <xdr:row>83</xdr:row>
      <xdr:rowOff>160161</xdr:rowOff>
    </xdr:to>
    <xdr:cxnSp macro="">
      <xdr:nvCxnSpPr>
        <xdr:cNvPr id="265" name="直線コネクタ 264">
          <a:extLst>
            <a:ext uri="{FF2B5EF4-FFF2-40B4-BE49-F238E27FC236}">
              <a16:creationId xmlns="" xmlns:a16="http://schemas.microsoft.com/office/drawing/2014/main" id="{00000000-0008-0000-0300-000009010000}"/>
            </a:ext>
          </a:extLst>
        </xdr:cNvPr>
        <xdr:cNvCxnSpPr/>
      </xdr:nvCxnSpPr>
      <xdr:spPr>
        <a:xfrm flipV="1">
          <a:off x="13512800" y="1425645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a:extLst>
            <a:ext uri="{FF2B5EF4-FFF2-40B4-BE49-F238E27FC236}">
              <a16:creationId xmlns="" xmlns:a16="http://schemas.microsoft.com/office/drawing/2014/main" id="{00000000-0008-0000-0300-00000A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8" name="フローチャート: 判断 267">
          <a:extLst>
            <a:ext uri="{FF2B5EF4-FFF2-40B4-BE49-F238E27FC236}">
              <a16:creationId xmlns="" xmlns:a16="http://schemas.microsoft.com/office/drawing/2014/main" id="{00000000-0008-0000-0300-00000C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75" name="楕円 274">
          <a:extLst>
            <a:ext uri="{FF2B5EF4-FFF2-40B4-BE49-F238E27FC236}">
              <a16:creationId xmlns="" xmlns:a16="http://schemas.microsoft.com/office/drawing/2014/main" id="{00000000-0008-0000-0300-000013010000}"/>
            </a:ext>
          </a:extLst>
        </xdr:cNvPr>
        <xdr:cNvSpPr/>
      </xdr:nvSpPr>
      <xdr:spPr>
        <a:xfrm>
          <a:off x="169672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112482</xdr:rowOff>
    </xdr:from>
    <xdr:ext cx="762000" cy="259045"/>
    <xdr:sp macro="" textlink="">
      <xdr:nvSpPr>
        <xdr:cNvPr id="276" name="給与水準   （国との比較）該当値テキスト">
          <a:extLst>
            <a:ext uri="{FF2B5EF4-FFF2-40B4-BE49-F238E27FC236}">
              <a16:creationId xmlns="" xmlns:a16="http://schemas.microsoft.com/office/drawing/2014/main" id="{00000000-0008-0000-0300-000014010000}"/>
            </a:ext>
          </a:extLst>
        </xdr:cNvPr>
        <xdr:cNvSpPr txBox="1"/>
      </xdr:nvSpPr>
      <xdr:spPr>
        <a:xfrm>
          <a:off x="17106900" y="1417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7" name="楕円 276">
          <a:extLst>
            <a:ext uri="{FF2B5EF4-FFF2-40B4-BE49-F238E27FC236}">
              <a16:creationId xmlns="" xmlns:a16="http://schemas.microsoft.com/office/drawing/2014/main" id="{00000000-0008-0000-0300-000015010000}"/>
            </a:ext>
          </a:extLst>
        </xdr:cNvPr>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95955</xdr:rowOff>
    </xdr:from>
    <xdr:to>
      <xdr:col>73</xdr:col>
      <xdr:colOff>44450</xdr:colOff>
      <xdr:row>84</xdr:row>
      <xdr:rowOff>26105</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5240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36282</xdr:rowOff>
    </xdr:from>
    <xdr:ext cx="7620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4909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146755</xdr:rowOff>
    </xdr:from>
    <xdr:to>
      <xdr:col>68</xdr:col>
      <xdr:colOff>203200</xdr:colOff>
      <xdr:row>83</xdr:row>
      <xdr:rowOff>76905</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4351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87082</xdr:rowOff>
    </xdr:from>
    <xdr:ext cx="7620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4020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109361</xdr:rowOff>
    </xdr:from>
    <xdr:to>
      <xdr:col>64</xdr:col>
      <xdr:colOff>152400</xdr:colOff>
      <xdr:row>84</xdr:row>
      <xdr:rowOff>39511</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3462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49688</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3131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effectLst/>
              <a:latin typeface="ＭＳ Ｐゴシック" panose="020B0600070205080204" pitchFamily="50" charset="-128"/>
              <a:ea typeface="ＭＳ Ｐゴシック" panose="020B0600070205080204" pitchFamily="50" charset="-128"/>
            </a:rPr>
            <a:t>本町においては、平成</a:t>
          </a:r>
          <a:r>
            <a:rPr lang="en-US" altLang="ja-JP" sz="1300">
              <a:effectLst/>
              <a:latin typeface="ＭＳ Ｐゴシック" panose="020B0600070205080204" pitchFamily="50" charset="-128"/>
              <a:ea typeface="ＭＳ Ｐゴシック" panose="020B0600070205080204" pitchFamily="50" charset="-128"/>
            </a:rPr>
            <a:t>26</a:t>
          </a:r>
          <a:r>
            <a:rPr lang="ja-JP" altLang="en-US" sz="1300">
              <a:effectLst/>
              <a:latin typeface="ＭＳ Ｐゴシック" panose="020B0600070205080204" pitchFamily="50" charset="-128"/>
              <a:ea typeface="ＭＳ Ｐゴシック" panose="020B0600070205080204" pitchFamily="50" charset="-128"/>
            </a:rPr>
            <a:t>年度に給食センターの運営を民間に一部委託したが、保育所及び老人ホームなどの施設を直営で行っているために、職員数が類似団体平均を上回っている。</a:t>
          </a:r>
        </a:p>
        <a:p>
          <a:pPr eaLnBrk="1" fontAlgn="auto" latinLnBrk="0" hangingPunct="1"/>
          <a:r>
            <a:rPr lang="ja-JP" altLang="en-US" sz="1300">
              <a:effectLst/>
              <a:latin typeface="ＭＳ Ｐゴシック" panose="020B0600070205080204" pitchFamily="50" charset="-128"/>
              <a:ea typeface="ＭＳ Ｐゴシック" panose="020B0600070205080204" pitchFamily="50" charset="-128"/>
            </a:rPr>
            <a:t>　現在、民間で実施可能なものについては、積極的に指定管理者制度の導入などを進めるよう検討を始めている。</a:t>
          </a:r>
        </a:p>
        <a:p>
          <a:pPr eaLnBrk="1" fontAlgn="auto" latinLnBrk="0" hangingPunct="1"/>
          <a:r>
            <a:rPr lang="ja-JP" altLang="en-US" sz="1300">
              <a:effectLst/>
              <a:latin typeface="ＭＳ Ｐゴシック" panose="020B0600070205080204" pitchFamily="50" charset="-128"/>
              <a:ea typeface="ＭＳ Ｐゴシック" panose="020B0600070205080204" pitchFamily="50" charset="-128"/>
            </a:rPr>
            <a:t>　また、本庁においても各課の事務事業の見直しを行い定年退職者に伴う新規職員採用の抑制に努め、より適正な定員管理に努める。</a:t>
          </a:r>
        </a:p>
        <a:p>
          <a:pPr eaLnBrk="1" fontAlgn="auto" latinLnBrk="0" hangingPunct="1"/>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a:extLst>
            <a:ext uri="{FF2B5EF4-FFF2-40B4-BE49-F238E27FC236}">
              <a16:creationId xmlns="" xmlns:a16="http://schemas.microsoft.com/office/drawing/2014/main" id="{00000000-0008-0000-0300-00003B010000}"/>
            </a:ext>
          </a:extLst>
        </xdr:cNvPr>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a:extLst>
            <a:ext uri="{FF2B5EF4-FFF2-40B4-BE49-F238E27FC236}">
              <a16:creationId xmlns="" xmlns:a16="http://schemas.microsoft.com/office/drawing/2014/main" id="{00000000-0008-0000-0300-00003D010000}"/>
            </a:ext>
          </a:extLst>
        </xdr:cNvPr>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96873</xdr:rowOff>
    </xdr:from>
    <xdr:to>
      <xdr:col>81</xdr:col>
      <xdr:colOff>44450</xdr:colOff>
      <xdr:row>63</xdr:row>
      <xdr:rowOff>119662</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179800" y="10898223"/>
          <a:ext cx="8382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110437</xdr:rowOff>
    </xdr:from>
    <xdr:ext cx="762000" cy="259045"/>
    <xdr:sp macro="" textlink="">
      <xdr:nvSpPr>
        <xdr:cNvPr id="320" name="定員管理の状況平均値テキスト">
          <a:extLst>
            <a:ext uri="{FF2B5EF4-FFF2-40B4-BE49-F238E27FC236}">
              <a16:creationId xmlns="" xmlns:a16="http://schemas.microsoft.com/office/drawing/2014/main" id="{00000000-0008-0000-0300-000040010000}"/>
            </a:ext>
          </a:extLst>
        </xdr:cNvPr>
        <xdr:cNvSpPr txBox="1"/>
      </xdr:nvSpPr>
      <xdr:spPr>
        <a:xfrm>
          <a:off x="17106900" y="1022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a:extLst>
            <a:ext uri="{FF2B5EF4-FFF2-40B4-BE49-F238E27FC236}">
              <a16:creationId xmlns="" xmlns:a16="http://schemas.microsoft.com/office/drawing/2014/main" id="{00000000-0008-0000-0300-000041010000}"/>
            </a:ext>
          </a:extLst>
        </xdr:cNvPr>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67380</xdr:rowOff>
    </xdr:from>
    <xdr:to>
      <xdr:col>77</xdr:col>
      <xdr:colOff>44450</xdr:colOff>
      <xdr:row>63</xdr:row>
      <xdr:rowOff>96873</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5290800" y="10868730"/>
          <a:ext cx="889000" cy="2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a:extLst>
            <a:ext uri="{FF2B5EF4-FFF2-40B4-BE49-F238E27FC236}">
              <a16:creationId xmlns="" xmlns:a16="http://schemas.microsoft.com/office/drawing/2014/main" id="{00000000-0008-0000-0300-000043010000}"/>
            </a:ext>
          </a:extLst>
        </xdr:cNvPr>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26193</xdr:rowOff>
    </xdr:from>
    <xdr:ext cx="736600" cy="259045"/>
    <xdr:sp macro="" textlink="">
      <xdr:nvSpPr>
        <xdr:cNvPr id="324" name="テキスト ボックス 323">
          <a:extLst>
            <a:ext uri="{FF2B5EF4-FFF2-40B4-BE49-F238E27FC236}">
              <a16:creationId xmlns="" xmlns:a16="http://schemas.microsoft.com/office/drawing/2014/main" id="{00000000-0008-0000-0300-000044010000}"/>
            </a:ext>
          </a:extLst>
        </xdr:cNvPr>
        <xdr:cNvSpPr txBox="1"/>
      </xdr:nvSpPr>
      <xdr:spPr>
        <a:xfrm>
          <a:off x="15798800" y="10141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32526</xdr:rowOff>
    </xdr:from>
    <xdr:to>
      <xdr:col>72</xdr:col>
      <xdr:colOff>203200</xdr:colOff>
      <xdr:row>63</xdr:row>
      <xdr:rowOff>67380</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4401800" y="10833876"/>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22172</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4909800" y="1013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159738</xdr:rowOff>
    </xdr:from>
    <xdr:to>
      <xdr:col>68</xdr:col>
      <xdr:colOff>152400</xdr:colOff>
      <xdr:row>63</xdr:row>
      <xdr:rowOff>32526</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a:off x="13512800" y="10789638"/>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29" name="フローチャート: 判断 328">
          <a:extLst>
            <a:ext uri="{FF2B5EF4-FFF2-40B4-BE49-F238E27FC236}">
              <a16:creationId xmlns="" xmlns:a16="http://schemas.microsoft.com/office/drawing/2014/main" id="{00000000-0008-0000-0300-000049010000}"/>
            </a:ext>
          </a:extLst>
        </xdr:cNvPr>
        <xdr:cNvSpPr/>
      </xdr:nvSpPr>
      <xdr:spPr>
        <a:xfrm>
          <a:off x="14351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53004</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020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1" name="フローチャート: 判断 330">
          <a:extLst>
            <a:ext uri="{FF2B5EF4-FFF2-40B4-BE49-F238E27FC236}">
              <a16:creationId xmlns="" xmlns:a16="http://schemas.microsoft.com/office/drawing/2014/main" id="{00000000-0008-0000-0300-00004B010000}"/>
            </a:ext>
          </a:extLst>
        </xdr:cNvPr>
        <xdr:cNvSpPr/>
      </xdr:nvSpPr>
      <xdr:spPr>
        <a:xfrm>
          <a:off x="13462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24853</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3131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68862</xdr:rowOff>
    </xdr:from>
    <xdr:to>
      <xdr:col>81</xdr:col>
      <xdr:colOff>95250</xdr:colOff>
      <xdr:row>63</xdr:row>
      <xdr:rowOff>170462</xdr:rowOff>
    </xdr:to>
    <xdr:sp macro="" textlink="">
      <xdr:nvSpPr>
        <xdr:cNvPr id="338" name="楕円 337">
          <a:extLst>
            <a:ext uri="{FF2B5EF4-FFF2-40B4-BE49-F238E27FC236}">
              <a16:creationId xmlns="" xmlns:a16="http://schemas.microsoft.com/office/drawing/2014/main" id="{00000000-0008-0000-0300-000052010000}"/>
            </a:ext>
          </a:extLst>
        </xdr:cNvPr>
        <xdr:cNvSpPr/>
      </xdr:nvSpPr>
      <xdr:spPr>
        <a:xfrm>
          <a:off x="16967200" y="1087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40939</xdr:rowOff>
    </xdr:from>
    <xdr:ext cx="762000" cy="259045"/>
    <xdr:sp macro="" textlink="">
      <xdr:nvSpPr>
        <xdr:cNvPr id="339" name="定員管理の状況該当値テキスト">
          <a:extLst>
            <a:ext uri="{FF2B5EF4-FFF2-40B4-BE49-F238E27FC236}">
              <a16:creationId xmlns="" xmlns:a16="http://schemas.microsoft.com/office/drawing/2014/main" id="{00000000-0008-0000-0300-000053010000}"/>
            </a:ext>
          </a:extLst>
        </xdr:cNvPr>
        <xdr:cNvSpPr txBox="1"/>
      </xdr:nvSpPr>
      <xdr:spPr>
        <a:xfrm>
          <a:off x="17106900" y="108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46073</xdr:rowOff>
    </xdr:from>
    <xdr:to>
      <xdr:col>77</xdr:col>
      <xdr:colOff>95250</xdr:colOff>
      <xdr:row>63</xdr:row>
      <xdr:rowOff>147673</xdr:rowOff>
    </xdr:to>
    <xdr:sp macro="" textlink="">
      <xdr:nvSpPr>
        <xdr:cNvPr id="340" name="楕円 339">
          <a:extLst>
            <a:ext uri="{FF2B5EF4-FFF2-40B4-BE49-F238E27FC236}">
              <a16:creationId xmlns="" xmlns:a16="http://schemas.microsoft.com/office/drawing/2014/main" id="{00000000-0008-0000-0300-000054010000}"/>
            </a:ext>
          </a:extLst>
        </xdr:cNvPr>
        <xdr:cNvSpPr/>
      </xdr:nvSpPr>
      <xdr:spPr>
        <a:xfrm>
          <a:off x="16129000" y="1084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132450</xdr:rowOff>
    </xdr:from>
    <xdr:ext cx="7366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5798800" y="10933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16580</xdr:rowOff>
    </xdr:from>
    <xdr:to>
      <xdr:col>73</xdr:col>
      <xdr:colOff>44450</xdr:colOff>
      <xdr:row>63</xdr:row>
      <xdr:rowOff>118180</xdr:rowOff>
    </xdr:to>
    <xdr:sp macro="" textlink="">
      <xdr:nvSpPr>
        <xdr:cNvPr id="342" name="楕円 341">
          <a:extLst>
            <a:ext uri="{FF2B5EF4-FFF2-40B4-BE49-F238E27FC236}">
              <a16:creationId xmlns="" xmlns:a16="http://schemas.microsoft.com/office/drawing/2014/main" id="{00000000-0008-0000-0300-000056010000}"/>
            </a:ext>
          </a:extLst>
        </xdr:cNvPr>
        <xdr:cNvSpPr/>
      </xdr:nvSpPr>
      <xdr:spPr>
        <a:xfrm>
          <a:off x="15240000" y="108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102957</xdr:rowOff>
    </xdr:from>
    <xdr:ext cx="762000" cy="259045"/>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4909800" y="1090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153176</xdr:rowOff>
    </xdr:from>
    <xdr:to>
      <xdr:col>68</xdr:col>
      <xdr:colOff>203200</xdr:colOff>
      <xdr:row>63</xdr:row>
      <xdr:rowOff>83326</xdr:rowOff>
    </xdr:to>
    <xdr:sp macro="" textlink="">
      <xdr:nvSpPr>
        <xdr:cNvPr id="344" name="楕円 343">
          <a:extLst>
            <a:ext uri="{FF2B5EF4-FFF2-40B4-BE49-F238E27FC236}">
              <a16:creationId xmlns="" xmlns:a16="http://schemas.microsoft.com/office/drawing/2014/main" id="{00000000-0008-0000-0300-000058010000}"/>
            </a:ext>
          </a:extLst>
        </xdr:cNvPr>
        <xdr:cNvSpPr/>
      </xdr:nvSpPr>
      <xdr:spPr>
        <a:xfrm>
          <a:off x="14351000" y="1078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68103</xdr:rowOff>
    </xdr:from>
    <xdr:ext cx="762000" cy="259045"/>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4020800" y="1086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108938</xdr:rowOff>
    </xdr:from>
    <xdr:to>
      <xdr:col>64</xdr:col>
      <xdr:colOff>152400</xdr:colOff>
      <xdr:row>63</xdr:row>
      <xdr:rowOff>39088</xdr:rowOff>
    </xdr:to>
    <xdr:sp macro="" textlink="">
      <xdr:nvSpPr>
        <xdr:cNvPr id="346" name="楕円 345">
          <a:extLst>
            <a:ext uri="{FF2B5EF4-FFF2-40B4-BE49-F238E27FC236}">
              <a16:creationId xmlns="" xmlns:a16="http://schemas.microsoft.com/office/drawing/2014/main" id="{00000000-0008-0000-0300-00005A010000}"/>
            </a:ext>
          </a:extLst>
        </xdr:cNvPr>
        <xdr:cNvSpPr/>
      </xdr:nvSpPr>
      <xdr:spPr>
        <a:xfrm>
          <a:off x="13462000" y="1073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23865</xdr:rowOff>
    </xdr:from>
    <xdr:ext cx="762000" cy="259045"/>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3131800" y="1082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過去に実施した投資的事業により、全国平均より高くなっているが、平成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年度からの財政健全化計画による投資的事業の抑制により年々減少し、令和２年度、令和３年度及び令和４年度の決算において</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となった。今年度より大型事業である道の駅建設事業に着手したことにより、一時的な発行額の増による後年度の公債費負担の増が見込まれるため、今後も、緊急度・住民ニーズを的確に把握した事業の取捨選択により、新規発行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a:extLst>
            <a:ext uri="{FF2B5EF4-FFF2-40B4-BE49-F238E27FC236}">
              <a16:creationId xmlns="" xmlns:a16="http://schemas.microsoft.com/office/drawing/2014/main" id="{00000000-0008-0000-0300-000078010000}"/>
            </a:ext>
          </a:extLst>
        </xdr:cNvPr>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a:extLst>
            <a:ext uri="{FF2B5EF4-FFF2-40B4-BE49-F238E27FC236}">
              <a16:creationId xmlns="" xmlns:a16="http://schemas.microsoft.com/office/drawing/2014/main" id="{00000000-0008-0000-0300-00007A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81704</xdr:rowOff>
    </xdr:from>
    <xdr:to>
      <xdr:col>81</xdr:col>
      <xdr:colOff>44450</xdr:colOff>
      <xdr:row>42</xdr:row>
      <xdr:rowOff>81704</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179800" y="72826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1" name="公債費負担の状況平均値テキスト">
          <a:extLst>
            <a:ext uri="{FF2B5EF4-FFF2-40B4-BE49-F238E27FC236}">
              <a16:creationId xmlns="" xmlns:a16="http://schemas.microsoft.com/office/drawing/2014/main" id="{00000000-0008-0000-0300-00007D010000}"/>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a:extLst>
            <a:ext uri="{FF2B5EF4-FFF2-40B4-BE49-F238E27FC236}">
              <a16:creationId xmlns="" xmlns:a16="http://schemas.microsoft.com/office/drawing/2014/main" id="{00000000-0008-0000-0300-00007E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81704</xdr:rowOff>
    </xdr:from>
    <xdr:to>
      <xdr:col>77</xdr:col>
      <xdr:colOff>44450</xdr:colOff>
      <xdr:row>42</xdr:row>
      <xdr:rowOff>81704</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a:off x="15290800" y="7282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a:extLst>
            <a:ext uri="{FF2B5EF4-FFF2-40B4-BE49-F238E27FC236}">
              <a16:creationId xmlns="" xmlns:a16="http://schemas.microsoft.com/office/drawing/2014/main" id="{00000000-0008-0000-0300-000080010000}"/>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85" name="テキスト ボックス 384">
          <a:extLst>
            <a:ext uri="{FF2B5EF4-FFF2-40B4-BE49-F238E27FC236}">
              <a16:creationId xmlns="" xmlns:a16="http://schemas.microsoft.com/office/drawing/2014/main" id="{00000000-0008-0000-0300-000081010000}"/>
            </a:ext>
          </a:extLst>
        </xdr:cNvPr>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81704</xdr:rowOff>
    </xdr:to>
    <xdr:cxnSp macro="">
      <xdr:nvCxnSpPr>
        <xdr:cNvPr id="386" name="直線コネクタ 385">
          <a:extLst>
            <a:ext uri="{FF2B5EF4-FFF2-40B4-BE49-F238E27FC236}">
              <a16:creationId xmlns="" xmlns:a16="http://schemas.microsoft.com/office/drawing/2014/main" id="{00000000-0008-0000-0300-000082010000}"/>
            </a:ext>
          </a:extLst>
        </xdr:cNvPr>
        <xdr:cNvCxnSpPr/>
      </xdr:nvCxnSpPr>
      <xdr:spPr>
        <a:xfrm>
          <a:off x="14401800" y="72745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57573</xdr:rowOff>
    </xdr:from>
    <xdr:to>
      <xdr:col>68</xdr:col>
      <xdr:colOff>152400</xdr:colOff>
      <xdr:row>42</xdr:row>
      <xdr:rowOff>73660</xdr:rowOff>
    </xdr:to>
    <xdr:cxnSp macro="">
      <xdr:nvCxnSpPr>
        <xdr:cNvPr id="389" name="直線コネクタ 388">
          <a:extLst>
            <a:ext uri="{FF2B5EF4-FFF2-40B4-BE49-F238E27FC236}">
              <a16:creationId xmlns="" xmlns:a16="http://schemas.microsoft.com/office/drawing/2014/main" id="{00000000-0008-0000-0300-000085010000}"/>
            </a:ext>
          </a:extLst>
        </xdr:cNvPr>
        <xdr:cNvCxnSpPr/>
      </xdr:nvCxnSpPr>
      <xdr:spPr>
        <a:xfrm>
          <a:off x="13512800" y="72584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0" name="フローチャート: 判断 389">
          <a:extLst>
            <a:ext uri="{FF2B5EF4-FFF2-40B4-BE49-F238E27FC236}">
              <a16:creationId xmlns="" xmlns:a16="http://schemas.microsoft.com/office/drawing/2014/main" id="{00000000-0008-0000-0300-000086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30904</xdr:rowOff>
    </xdr:from>
    <xdr:to>
      <xdr:col>81</xdr:col>
      <xdr:colOff>95250</xdr:colOff>
      <xdr:row>42</xdr:row>
      <xdr:rowOff>132504</xdr:rowOff>
    </xdr:to>
    <xdr:sp macro="" textlink="">
      <xdr:nvSpPr>
        <xdr:cNvPr id="399" name="楕円 398">
          <a:extLst>
            <a:ext uri="{FF2B5EF4-FFF2-40B4-BE49-F238E27FC236}">
              <a16:creationId xmlns="" xmlns:a16="http://schemas.microsoft.com/office/drawing/2014/main" id="{00000000-0008-0000-0300-00008F010000}"/>
            </a:ext>
          </a:extLst>
        </xdr:cNvPr>
        <xdr:cNvSpPr/>
      </xdr:nvSpPr>
      <xdr:spPr>
        <a:xfrm>
          <a:off x="16967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2981</xdr:rowOff>
    </xdr:from>
    <xdr:ext cx="762000" cy="259045"/>
    <xdr:sp macro="" textlink="">
      <xdr:nvSpPr>
        <xdr:cNvPr id="400" name="公債費負担の状況該当値テキスト">
          <a:extLst>
            <a:ext uri="{FF2B5EF4-FFF2-40B4-BE49-F238E27FC236}">
              <a16:creationId xmlns="" xmlns:a16="http://schemas.microsoft.com/office/drawing/2014/main" id="{00000000-0008-0000-0300-000090010000}"/>
            </a:ext>
          </a:extLst>
        </xdr:cNvPr>
        <xdr:cNvSpPr txBox="1"/>
      </xdr:nvSpPr>
      <xdr:spPr>
        <a:xfrm>
          <a:off x="17106900" y="720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30904</xdr:rowOff>
    </xdr:from>
    <xdr:to>
      <xdr:col>77</xdr:col>
      <xdr:colOff>95250</xdr:colOff>
      <xdr:row>42</xdr:row>
      <xdr:rowOff>132504</xdr:rowOff>
    </xdr:to>
    <xdr:sp macro="" textlink="">
      <xdr:nvSpPr>
        <xdr:cNvPr id="401" name="楕円 400">
          <a:extLst>
            <a:ext uri="{FF2B5EF4-FFF2-40B4-BE49-F238E27FC236}">
              <a16:creationId xmlns="" xmlns:a16="http://schemas.microsoft.com/office/drawing/2014/main" id="{00000000-0008-0000-0300-000091010000}"/>
            </a:ext>
          </a:extLst>
        </xdr:cNvPr>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30904</xdr:rowOff>
    </xdr:from>
    <xdr:to>
      <xdr:col>73</xdr:col>
      <xdr:colOff>44450</xdr:colOff>
      <xdr:row>42</xdr:row>
      <xdr:rowOff>132504</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117281</xdr:rowOff>
    </xdr:from>
    <xdr:ext cx="7620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4909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5" name="楕円 404">
          <a:extLst>
            <a:ext uri="{FF2B5EF4-FFF2-40B4-BE49-F238E27FC236}">
              <a16:creationId xmlns="" xmlns:a16="http://schemas.microsoft.com/office/drawing/2014/main" id="{00000000-0008-0000-0300-000095010000}"/>
            </a:ext>
          </a:extLst>
        </xdr:cNvPr>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6773</xdr:rowOff>
    </xdr:from>
    <xdr:to>
      <xdr:col>64</xdr:col>
      <xdr:colOff>152400</xdr:colOff>
      <xdr:row>42</xdr:row>
      <xdr:rowOff>108373</xdr:rowOff>
    </xdr:to>
    <xdr:sp macro="" textlink="">
      <xdr:nvSpPr>
        <xdr:cNvPr id="407" name="楕円 406">
          <a:extLst>
            <a:ext uri="{FF2B5EF4-FFF2-40B4-BE49-F238E27FC236}">
              <a16:creationId xmlns="" xmlns:a16="http://schemas.microsoft.com/office/drawing/2014/main" id="{00000000-0008-0000-0300-000097010000}"/>
            </a:ext>
          </a:extLst>
        </xdr:cNvPr>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93150</xdr:rowOff>
    </xdr:from>
    <xdr:ext cx="762000" cy="259045"/>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a:t>
          </a:r>
          <a:r>
            <a:rPr kumimoji="1" lang="en-US" altLang="ja-JP" sz="1300">
              <a:latin typeface="ＭＳ Ｐゴシック" panose="020B0600070205080204" pitchFamily="50" charset="-128"/>
              <a:ea typeface="ＭＳ Ｐゴシック" panose="020B0600070205080204" pitchFamily="50" charset="-128"/>
            </a:rPr>
            <a:t>38.8</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　将来負担額について、定年退職者と新規職員の入替えにより退職手当見込額が減少したことから全体として比率が減少気味であったが、田川市郡広域で、ごみ処理施設やし尿処理施設等の建設事業が開始されたため、それに伴い負担金の増加が見込まれる。今後、後世への負担を少しでも軽減できるよう、財政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a:extLst>
            <a:ext uri="{FF2B5EF4-FFF2-40B4-BE49-F238E27FC236}">
              <a16:creationId xmlns="" xmlns:a16="http://schemas.microsoft.com/office/drawing/2014/main" id="{00000000-0008-0000-0300-0000B4010000}"/>
            </a:ext>
          </a:extLst>
        </xdr:cNvPr>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82398</xdr:rowOff>
    </xdr:from>
    <xdr:to>
      <xdr:col>81</xdr:col>
      <xdr:colOff>44450</xdr:colOff>
      <xdr:row>16</xdr:row>
      <xdr:rowOff>121006</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flipV="1">
          <a:off x="16179800" y="282559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a:extLst>
            <a:ext uri="{FF2B5EF4-FFF2-40B4-BE49-F238E27FC236}">
              <a16:creationId xmlns="" xmlns:a16="http://schemas.microsoft.com/office/drawing/2014/main" id="{00000000-0008-0000-0300-0000B9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a:extLst>
            <a:ext uri="{FF2B5EF4-FFF2-40B4-BE49-F238E27FC236}">
              <a16:creationId xmlns="" xmlns:a16="http://schemas.microsoft.com/office/drawing/2014/main" id="{00000000-0008-0000-0300-0000BA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121006</xdr:rowOff>
    </xdr:from>
    <xdr:to>
      <xdr:col>77</xdr:col>
      <xdr:colOff>44450</xdr:colOff>
      <xdr:row>17</xdr:row>
      <xdr:rowOff>136804</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flipV="1">
          <a:off x="15290800" y="2864206"/>
          <a:ext cx="889000" cy="18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a:extLst>
            <a:ext uri="{FF2B5EF4-FFF2-40B4-BE49-F238E27FC236}">
              <a16:creationId xmlns="" xmlns:a16="http://schemas.microsoft.com/office/drawing/2014/main" id="{00000000-0008-0000-0300-0000BC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a:extLst>
            <a:ext uri="{FF2B5EF4-FFF2-40B4-BE49-F238E27FC236}">
              <a16:creationId xmlns="" xmlns:a16="http://schemas.microsoft.com/office/drawing/2014/main" id="{00000000-0008-0000-0300-0000BD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136804</xdr:rowOff>
    </xdr:from>
    <xdr:to>
      <xdr:col>72</xdr:col>
      <xdr:colOff>203200</xdr:colOff>
      <xdr:row>18</xdr:row>
      <xdr:rowOff>82144</xdr:rowOff>
    </xdr:to>
    <xdr:cxnSp macro="">
      <xdr:nvCxnSpPr>
        <xdr:cNvPr id="446" name="直線コネクタ 445">
          <a:extLst>
            <a:ext uri="{FF2B5EF4-FFF2-40B4-BE49-F238E27FC236}">
              <a16:creationId xmlns="" xmlns:a16="http://schemas.microsoft.com/office/drawing/2014/main" id="{00000000-0008-0000-0300-0000BE010000}"/>
            </a:ext>
          </a:extLst>
        </xdr:cNvPr>
        <xdr:cNvCxnSpPr/>
      </xdr:nvCxnSpPr>
      <xdr:spPr>
        <a:xfrm flipV="1">
          <a:off x="14401800" y="3051454"/>
          <a:ext cx="889000" cy="11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123546</xdr:rowOff>
    </xdr:from>
    <xdr:to>
      <xdr:col>73</xdr:col>
      <xdr:colOff>44450</xdr:colOff>
      <xdr:row>15</xdr:row>
      <xdr:rowOff>53696</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163830</xdr:rowOff>
    </xdr:from>
    <xdr:to>
      <xdr:col>68</xdr:col>
      <xdr:colOff>152400</xdr:colOff>
      <xdr:row>18</xdr:row>
      <xdr:rowOff>82144</xdr:rowOff>
    </xdr:to>
    <xdr:cxnSp macro="">
      <xdr:nvCxnSpPr>
        <xdr:cNvPr id="449" name="直線コネクタ 448">
          <a:extLst>
            <a:ext uri="{FF2B5EF4-FFF2-40B4-BE49-F238E27FC236}">
              <a16:creationId xmlns="" xmlns:a16="http://schemas.microsoft.com/office/drawing/2014/main" id="{00000000-0008-0000-0300-0000C1010000}"/>
            </a:ext>
          </a:extLst>
        </xdr:cNvPr>
        <xdr:cNvCxnSpPr/>
      </xdr:nvCxnSpPr>
      <xdr:spPr>
        <a:xfrm>
          <a:off x="13512800" y="3078480"/>
          <a:ext cx="889000" cy="8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35103</xdr:rowOff>
    </xdr:from>
    <xdr:to>
      <xdr:col>68</xdr:col>
      <xdr:colOff>203200</xdr:colOff>
      <xdr:row>15</xdr:row>
      <xdr:rowOff>136703</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4351000" y="2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4020800" y="23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2" name="フローチャート: 判断 451">
          <a:extLst>
            <a:ext uri="{FF2B5EF4-FFF2-40B4-BE49-F238E27FC236}">
              <a16:creationId xmlns="" xmlns:a16="http://schemas.microsoft.com/office/drawing/2014/main" id="{00000000-0008-0000-0300-0000C4010000}"/>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31598</xdr:rowOff>
    </xdr:from>
    <xdr:to>
      <xdr:col>81</xdr:col>
      <xdr:colOff>95250</xdr:colOff>
      <xdr:row>16</xdr:row>
      <xdr:rowOff>133198</xdr:rowOff>
    </xdr:to>
    <xdr:sp macro="" textlink="">
      <xdr:nvSpPr>
        <xdr:cNvPr id="459" name="楕円 458">
          <a:extLst>
            <a:ext uri="{FF2B5EF4-FFF2-40B4-BE49-F238E27FC236}">
              <a16:creationId xmlns="" xmlns:a16="http://schemas.microsoft.com/office/drawing/2014/main" id="{00000000-0008-0000-0300-0000CB010000}"/>
            </a:ext>
          </a:extLst>
        </xdr:cNvPr>
        <xdr:cNvSpPr/>
      </xdr:nvSpPr>
      <xdr:spPr>
        <a:xfrm>
          <a:off x="16967200" y="277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3675</xdr:rowOff>
    </xdr:from>
    <xdr:ext cx="762000" cy="259045"/>
    <xdr:sp macro="" textlink="">
      <xdr:nvSpPr>
        <xdr:cNvPr id="460" name="将来負担の状況該当値テキスト">
          <a:extLst>
            <a:ext uri="{FF2B5EF4-FFF2-40B4-BE49-F238E27FC236}">
              <a16:creationId xmlns="" xmlns:a16="http://schemas.microsoft.com/office/drawing/2014/main" id="{00000000-0008-0000-0300-0000CC010000}"/>
            </a:ext>
          </a:extLst>
        </xdr:cNvPr>
        <xdr:cNvSpPr txBox="1"/>
      </xdr:nvSpPr>
      <xdr:spPr>
        <a:xfrm>
          <a:off x="17106900" y="274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70206</xdr:rowOff>
    </xdr:from>
    <xdr:to>
      <xdr:col>77</xdr:col>
      <xdr:colOff>95250</xdr:colOff>
      <xdr:row>17</xdr:row>
      <xdr:rowOff>356</xdr:rowOff>
    </xdr:to>
    <xdr:sp macro="" textlink="">
      <xdr:nvSpPr>
        <xdr:cNvPr id="461" name="楕円 460">
          <a:extLst>
            <a:ext uri="{FF2B5EF4-FFF2-40B4-BE49-F238E27FC236}">
              <a16:creationId xmlns="" xmlns:a16="http://schemas.microsoft.com/office/drawing/2014/main" id="{00000000-0008-0000-0300-0000CD010000}"/>
            </a:ext>
          </a:extLst>
        </xdr:cNvPr>
        <xdr:cNvSpPr/>
      </xdr:nvSpPr>
      <xdr:spPr>
        <a:xfrm>
          <a:off x="16129000" y="28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156583</xdr:rowOff>
    </xdr:from>
    <xdr:ext cx="7366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5798800" y="2899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86004</xdr:rowOff>
    </xdr:from>
    <xdr:to>
      <xdr:col>73</xdr:col>
      <xdr:colOff>44450</xdr:colOff>
      <xdr:row>18</xdr:row>
      <xdr:rowOff>16154</xdr:rowOff>
    </xdr:to>
    <xdr:sp macro="" textlink="">
      <xdr:nvSpPr>
        <xdr:cNvPr id="463" name="楕円 462">
          <a:extLst>
            <a:ext uri="{FF2B5EF4-FFF2-40B4-BE49-F238E27FC236}">
              <a16:creationId xmlns="" xmlns:a16="http://schemas.microsoft.com/office/drawing/2014/main" id="{00000000-0008-0000-0300-0000CF010000}"/>
            </a:ext>
          </a:extLst>
        </xdr:cNvPr>
        <xdr:cNvSpPr/>
      </xdr:nvSpPr>
      <xdr:spPr>
        <a:xfrm>
          <a:off x="15240000" y="300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931</xdr:rowOff>
    </xdr:from>
    <xdr:ext cx="762000" cy="259045"/>
    <xdr:sp macro="" textlink="">
      <xdr:nvSpPr>
        <xdr:cNvPr id="464" name="テキスト ボックス 463">
          <a:extLst>
            <a:ext uri="{FF2B5EF4-FFF2-40B4-BE49-F238E27FC236}">
              <a16:creationId xmlns="" xmlns:a16="http://schemas.microsoft.com/office/drawing/2014/main" id="{00000000-0008-0000-0300-0000D0010000}"/>
            </a:ext>
          </a:extLst>
        </xdr:cNvPr>
        <xdr:cNvSpPr txBox="1"/>
      </xdr:nvSpPr>
      <xdr:spPr>
        <a:xfrm>
          <a:off x="14909800" y="308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31344</xdr:rowOff>
    </xdr:from>
    <xdr:to>
      <xdr:col>68</xdr:col>
      <xdr:colOff>203200</xdr:colOff>
      <xdr:row>18</xdr:row>
      <xdr:rowOff>132944</xdr:rowOff>
    </xdr:to>
    <xdr:sp macro="" textlink="">
      <xdr:nvSpPr>
        <xdr:cNvPr id="465" name="楕円 464">
          <a:extLst>
            <a:ext uri="{FF2B5EF4-FFF2-40B4-BE49-F238E27FC236}">
              <a16:creationId xmlns="" xmlns:a16="http://schemas.microsoft.com/office/drawing/2014/main" id="{00000000-0008-0000-0300-0000D1010000}"/>
            </a:ext>
          </a:extLst>
        </xdr:cNvPr>
        <xdr:cNvSpPr/>
      </xdr:nvSpPr>
      <xdr:spPr>
        <a:xfrm>
          <a:off x="14351000" y="311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117720</xdr:rowOff>
    </xdr:from>
    <xdr:ext cx="762000" cy="259045"/>
    <xdr:sp macro="" textlink="">
      <xdr:nvSpPr>
        <xdr:cNvPr id="466" name="テキスト ボックス 465">
          <a:extLst>
            <a:ext uri="{FF2B5EF4-FFF2-40B4-BE49-F238E27FC236}">
              <a16:creationId xmlns="" xmlns:a16="http://schemas.microsoft.com/office/drawing/2014/main" id="{00000000-0008-0000-0300-0000D2010000}"/>
            </a:ext>
          </a:extLst>
        </xdr:cNvPr>
        <xdr:cNvSpPr txBox="1"/>
      </xdr:nvSpPr>
      <xdr:spPr>
        <a:xfrm>
          <a:off x="14020800" y="320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113030</xdr:rowOff>
    </xdr:from>
    <xdr:to>
      <xdr:col>64</xdr:col>
      <xdr:colOff>152400</xdr:colOff>
      <xdr:row>18</xdr:row>
      <xdr:rowOff>43180</xdr:rowOff>
    </xdr:to>
    <xdr:sp macro="" textlink="">
      <xdr:nvSpPr>
        <xdr:cNvPr id="467" name="楕円 466">
          <a:extLst>
            <a:ext uri="{FF2B5EF4-FFF2-40B4-BE49-F238E27FC236}">
              <a16:creationId xmlns="" xmlns:a16="http://schemas.microsoft.com/office/drawing/2014/main" id="{00000000-0008-0000-0300-0000D3010000}"/>
            </a:ext>
          </a:extLst>
        </xdr:cNvPr>
        <xdr:cNvSpPr/>
      </xdr:nvSpPr>
      <xdr:spPr>
        <a:xfrm>
          <a:off x="13462000" y="3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27957</xdr:rowOff>
    </xdr:from>
    <xdr:ext cx="762000" cy="259045"/>
    <xdr:sp macro="" textlink="">
      <xdr:nvSpPr>
        <xdr:cNvPr id="468" name="テキスト ボックス 467">
          <a:extLst>
            <a:ext uri="{FF2B5EF4-FFF2-40B4-BE49-F238E27FC236}">
              <a16:creationId xmlns="" xmlns:a16="http://schemas.microsoft.com/office/drawing/2014/main" id="{00000000-0008-0000-0300-0000D4010000}"/>
            </a:ext>
          </a:extLst>
        </xdr:cNvPr>
        <xdr:cNvSpPr txBox="1"/>
      </xdr:nvSpPr>
      <xdr:spPr>
        <a:xfrm>
          <a:off x="13131800" y="311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15,606
15,491
36.14
13,590,023
13,440,902
114,397
5,269,066
13,530,078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類似団体平均と比較し高い水準にあるのは、老人ホーム、保育所等の施設運営を直営で行っていることが主な要因であるため、現在、民営化等の手法の検討を始めている。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職員採用の方針としては、定年退職者の同数を新規職員採用で補充するのではなく、事務事業の見直しを行い人件費の削減に努める。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113393</xdr:rowOff>
    </xdr:to>
    <xdr:cxnSp macro="">
      <xdr:nvCxnSpPr>
        <xdr:cNvPr id="68" name="直線コネクタ 67">
          <a:extLst>
            <a:ext uri="{FF2B5EF4-FFF2-40B4-BE49-F238E27FC236}">
              <a16:creationId xmlns="" xmlns:a16="http://schemas.microsoft.com/office/drawing/2014/main" id="{00000000-0008-0000-0400-000044000000}"/>
            </a:ext>
          </a:extLst>
        </xdr:cNvPr>
        <xdr:cNvCxnSpPr/>
      </xdr:nvCxnSpPr>
      <xdr:spPr>
        <a:xfrm flipV="1">
          <a:off x="3987800" y="63373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21970</xdr:rowOff>
    </xdr:from>
    <xdr:ext cx="762000" cy="259045"/>
    <xdr:sp macro="" textlink="">
      <xdr:nvSpPr>
        <xdr:cNvPr id="69" name="人件費平均値テキスト">
          <a:extLst>
            <a:ext uri="{FF2B5EF4-FFF2-40B4-BE49-F238E27FC236}">
              <a16:creationId xmlns="" xmlns:a16="http://schemas.microsoft.com/office/drawing/2014/main" id="{00000000-0008-0000-0400-000045000000}"/>
            </a:ext>
          </a:extLst>
        </xdr:cNvPr>
        <xdr:cNvSpPr txBox="1"/>
      </xdr:nvSpPr>
      <xdr:spPr>
        <a:xfrm>
          <a:off x="4914900" y="602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113393</xdr:rowOff>
    </xdr:from>
    <xdr:to>
      <xdr:col>19</xdr:col>
      <xdr:colOff>187325</xdr:colOff>
      <xdr:row>39</xdr:row>
      <xdr:rowOff>86178</xdr:rowOff>
    </xdr:to>
    <xdr:cxnSp macro="">
      <xdr:nvCxnSpPr>
        <xdr:cNvPr id="71" name="直線コネクタ 70">
          <a:extLst>
            <a:ext uri="{FF2B5EF4-FFF2-40B4-BE49-F238E27FC236}">
              <a16:creationId xmlns="" xmlns:a16="http://schemas.microsoft.com/office/drawing/2014/main" id="{00000000-0008-0000-0400-000047000000}"/>
            </a:ext>
          </a:extLst>
        </xdr:cNvPr>
        <xdr:cNvCxnSpPr/>
      </xdr:nvCxnSpPr>
      <xdr:spPr>
        <a:xfrm flipV="1">
          <a:off x="3098800" y="6457043"/>
          <a:ext cx="8890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62791</xdr:rowOff>
    </xdr:from>
    <xdr:ext cx="736600" cy="259045"/>
    <xdr:sp macro="" textlink="">
      <xdr:nvSpPr>
        <xdr:cNvPr id="73" name="テキスト ボックス 72">
          <a:extLst>
            <a:ext uri="{FF2B5EF4-FFF2-40B4-BE49-F238E27FC236}">
              <a16:creationId xmlns="" xmlns:a16="http://schemas.microsoft.com/office/drawing/2014/main" id="{00000000-0008-0000-0400-000049000000}"/>
            </a:ext>
          </a:extLst>
        </xdr:cNvPr>
        <xdr:cNvSpPr txBox="1"/>
      </xdr:nvSpPr>
      <xdr:spPr>
        <a:xfrm>
          <a:off x="3606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75293</xdr:rowOff>
    </xdr:from>
    <xdr:to>
      <xdr:col>15</xdr:col>
      <xdr:colOff>98425</xdr:colOff>
      <xdr:row>39</xdr:row>
      <xdr:rowOff>86178</xdr:rowOff>
    </xdr:to>
    <xdr:cxnSp macro="">
      <xdr:nvCxnSpPr>
        <xdr:cNvPr id="74" name="直線コネクタ 73">
          <a:extLst>
            <a:ext uri="{FF2B5EF4-FFF2-40B4-BE49-F238E27FC236}">
              <a16:creationId xmlns="" xmlns:a16="http://schemas.microsoft.com/office/drawing/2014/main" id="{00000000-0008-0000-0400-00004A000000}"/>
            </a:ext>
          </a:extLst>
        </xdr:cNvPr>
        <xdr:cNvCxnSpPr/>
      </xdr:nvCxnSpPr>
      <xdr:spPr>
        <a:xfrm>
          <a:off x="2209800" y="6761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 xmlns:a16="http://schemas.microsoft.com/office/drawing/2014/main"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119941</xdr:rowOff>
    </xdr:from>
    <xdr:ext cx="762000" cy="259045"/>
    <xdr:sp macro="" textlink="">
      <xdr:nvSpPr>
        <xdr:cNvPr id="76" name="テキスト ボックス 75">
          <a:extLst>
            <a:ext uri="{FF2B5EF4-FFF2-40B4-BE49-F238E27FC236}">
              <a16:creationId xmlns="" xmlns:a16="http://schemas.microsoft.com/office/drawing/2014/main" id="{00000000-0008-0000-0400-00004C000000}"/>
            </a:ext>
          </a:extLst>
        </xdr:cNvPr>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75293</xdr:rowOff>
    </xdr:from>
    <xdr:to>
      <xdr:col>11</xdr:col>
      <xdr:colOff>9525</xdr:colOff>
      <xdr:row>40</xdr:row>
      <xdr:rowOff>23585</xdr:rowOff>
    </xdr:to>
    <xdr:cxnSp macro="">
      <xdr:nvCxnSpPr>
        <xdr:cNvPr id="77" name="直線コネクタ 76">
          <a:extLst>
            <a:ext uri="{FF2B5EF4-FFF2-40B4-BE49-F238E27FC236}">
              <a16:creationId xmlns="" xmlns:a16="http://schemas.microsoft.com/office/drawing/2014/main" id="{00000000-0008-0000-0400-00004D000000}"/>
            </a:ext>
          </a:extLst>
        </xdr:cNvPr>
        <xdr:cNvCxnSpPr/>
      </xdr:nvCxnSpPr>
      <xdr:spPr>
        <a:xfrm flipV="1">
          <a:off x="1320800" y="67618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128105</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1828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a:extLst>
            <a:ext uri="{FF2B5EF4-FFF2-40B4-BE49-F238E27FC236}">
              <a16:creationId xmlns="" xmlns:a16="http://schemas.microsoft.com/office/drawing/2014/main"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138991</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8" name="人件費該当値テキスト">
          <a:extLst>
            <a:ext uri="{FF2B5EF4-FFF2-40B4-BE49-F238E27FC236}">
              <a16:creationId xmlns="" xmlns:a16="http://schemas.microsoft.com/office/drawing/2014/main" id="{00000000-0008-0000-0400-000058000000}"/>
            </a:ext>
          </a:extLst>
        </xdr:cNvPr>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62593</xdr:rowOff>
    </xdr:from>
    <xdr:to>
      <xdr:col>20</xdr:col>
      <xdr:colOff>38100</xdr:colOff>
      <xdr:row>37</xdr:row>
      <xdr:rowOff>164193</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937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148970</xdr:rowOff>
    </xdr:from>
    <xdr:ext cx="7366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3606800" y="649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35378</xdr:rowOff>
    </xdr:from>
    <xdr:to>
      <xdr:col>15</xdr:col>
      <xdr:colOff>149225</xdr:colOff>
      <xdr:row>39</xdr:row>
      <xdr:rowOff>136978</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3048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121755</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2717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24493</xdr:rowOff>
    </xdr:from>
    <xdr:to>
      <xdr:col>11</xdr:col>
      <xdr:colOff>60325</xdr:colOff>
      <xdr:row>39</xdr:row>
      <xdr:rowOff>126093</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2159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110870</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1828800" y="679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144235</xdr:rowOff>
    </xdr:from>
    <xdr:to>
      <xdr:col>6</xdr:col>
      <xdr:colOff>171450</xdr:colOff>
      <xdr:row>40</xdr:row>
      <xdr:rowOff>74385</xdr:rowOff>
    </xdr:to>
    <xdr:sp macro="" textlink="">
      <xdr:nvSpPr>
        <xdr:cNvPr id="95" name="楕円 94">
          <a:extLst>
            <a:ext uri="{FF2B5EF4-FFF2-40B4-BE49-F238E27FC236}">
              <a16:creationId xmlns="" xmlns:a16="http://schemas.microsoft.com/office/drawing/2014/main" id="{00000000-0008-0000-0400-00005F000000}"/>
            </a:ext>
          </a:extLst>
        </xdr:cNvPr>
        <xdr:cNvSpPr/>
      </xdr:nvSpPr>
      <xdr:spPr>
        <a:xfrm>
          <a:off x="1270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59162</xdr:rowOff>
    </xdr:from>
    <xdr:ext cx="762000" cy="259045"/>
    <xdr:sp macro="" textlink="">
      <xdr:nvSpPr>
        <xdr:cNvPr id="96" name="テキスト ボックス 95">
          <a:extLst>
            <a:ext uri="{FF2B5EF4-FFF2-40B4-BE49-F238E27FC236}">
              <a16:creationId xmlns="" xmlns:a16="http://schemas.microsoft.com/office/drawing/2014/main" id="{00000000-0008-0000-0400-000060000000}"/>
            </a:ext>
          </a:extLst>
        </xdr:cNvPr>
        <xdr:cNvSpPr txBox="1"/>
      </xdr:nvSpPr>
      <xdr:spPr>
        <a:xfrm>
          <a:off x="93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財政健全化計画に基づき、費用削減に努めた結果、類似団体中最も低い比率を維持してきている。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今後は、業務の民間委託化を推進し、職員人件費等から委託料といった物件費へのシフトを検討する等、費用全体の削減に努めていく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xdr:rowOff>
    </xdr:from>
    <xdr:to>
      <xdr:col>82</xdr:col>
      <xdr:colOff>107950</xdr:colOff>
      <xdr:row>14</xdr:row>
      <xdr:rowOff>43180</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a:off x="15671800" y="2413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132097</xdr:rowOff>
    </xdr:from>
    <xdr:ext cx="762000" cy="259045"/>
    <xdr:sp macro="" textlink="">
      <xdr:nvSpPr>
        <xdr:cNvPr id="130" name="物件費平均値テキスト">
          <a:extLst>
            <a:ext uri="{FF2B5EF4-FFF2-40B4-BE49-F238E27FC236}">
              <a16:creationId xmlns="" xmlns:a16="http://schemas.microsoft.com/office/drawing/2014/main" id="{00000000-0008-0000-0400-000082000000}"/>
            </a:ext>
          </a:extLst>
        </xdr:cNvPr>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12700</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a:off x="14782800" y="241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xdr:rowOff>
    </xdr:from>
    <xdr:to>
      <xdr:col>73</xdr:col>
      <xdr:colOff>180975</xdr:colOff>
      <xdr:row>14</xdr:row>
      <xdr:rowOff>27940</xdr:rowOff>
    </xdr:to>
    <xdr:cxnSp macro="">
      <xdr:nvCxnSpPr>
        <xdr:cNvPr id="135" name="直線コネクタ 134">
          <a:extLst>
            <a:ext uri="{FF2B5EF4-FFF2-40B4-BE49-F238E27FC236}">
              <a16:creationId xmlns="" xmlns:a16="http://schemas.microsoft.com/office/drawing/2014/main" id="{00000000-0008-0000-0400-000087000000}"/>
            </a:ext>
          </a:extLst>
        </xdr:cNvPr>
        <xdr:cNvCxnSpPr/>
      </xdr:nvCxnSpPr>
      <xdr:spPr>
        <a:xfrm flipV="1">
          <a:off x="13893800" y="241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27940</xdr:rowOff>
    </xdr:from>
    <xdr:to>
      <xdr:col>69</xdr:col>
      <xdr:colOff>92075</xdr:colOff>
      <xdr:row>14</xdr:row>
      <xdr:rowOff>35560</xdr:rowOff>
    </xdr:to>
    <xdr:cxnSp macro="">
      <xdr:nvCxnSpPr>
        <xdr:cNvPr id="138" name="直線コネクタ 137">
          <a:extLst>
            <a:ext uri="{FF2B5EF4-FFF2-40B4-BE49-F238E27FC236}">
              <a16:creationId xmlns="" xmlns:a16="http://schemas.microsoft.com/office/drawing/2014/main" id="{00000000-0008-0000-0400-00008A000000}"/>
            </a:ext>
          </a:extLst>
        </xdr:cNvPr>
        <xdr:cNvCxnSpPr/>
      </xdr:nvCxnSpPr>
      <xdr:spPr>
        <a:xfrm flipV="1">
          <a:off x="13004800" y="242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120667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163830</xdr:rowOff>
    </xdr:from>
    <xdr:to>
      <xdr:col>82</xdr:col>
      <xdr:colOff>158750</xdr:colOff>
      <xdr:row>14</xdr:row>
      <xdr:rowOff>93980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64592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72407</xdr:rowOff>
    </xdr:from>
    <xdr:ext cx="762000" cy="259045"/>
    <xdr:sp macro="" textlink="">
      <xdr:nvSpPr>
        <xdr:cNvPr id="149" name="物件費該当値テキスト">
          <a:extLst>
            <a:ext uri="{FF2B5EF4-FFF2-40B4-BE49-F238E27FC236}">
              <a16:creationId xmlns="" xmlns:a16="http://schemas.microsoft.com/office/drawing/2014/main" id="{00000000-0008-0000-0400-000095000000}"/>
            </a:ext>
          </a:extLst>
        </xdr:cNvPr>
        <xdr:cNvSpPr txBox="1"/>
      </xdr:nvSpPr>
      <xdr:spPr>
        <a:xfrm>
          <a:off x="16598900" y="230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133350</xdr:rowOff>
    </xdr:from>
    <xdr:to>
      <xdr:col>78</xdr:col>
      <xdr:colOff>120650</xdr:colOff>
      <xdr:row>14</xdr:row>
      <xdr:rowOff>63500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73677</xdr:rowOff>
    </xdr:from>
    <xdr:ext cx="7366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133350</xdr:rowOff>
    </xdr:from>
    <xdr:to>
      <xdr:col>74</xdr:col>
      <xdr:colOff>31750</xdr:colOff>
      <xdr:row>14</xdr:row>
      <xdr:rowOff>63500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73677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148590</xdr:rowOff>
    </xdr:from>
    <xdr:to>
      <xdr:col>69</xdr:col>
      <xdr:colOff>142875</xdr:colOff>
      <xdr:row>14</xdr:row>
      <xdr:rowOff>78740</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3843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88917</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3512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156210</xdr:rowOff>
    </xdr:from>
    <xdr:to>
      <xdr:col>65</xdr:col>
      <xdr:colOff>53975</xdr:colOff>
      <xdr:row>14</xdr:row>
      <xdr:rowOff>86360</xdr:rowOff>
    </xdr:to>
    <xdr:sp macro="" textlink="">
      <xdr:nvSpPr>
        <xdr:cNvPr id="156" name="楕円 155">
          <a:extLst>
            <a:ext uri="{FF2B5EF4-FFF2-40B4-BE49-F238E27FC236}">
              <a16:creationId xmlns="" xmlns:a16="http://schemas.microsoft.com/office/drawing/2014/main" id="{00000000-0008-0000-0400-00009C000000}"/>
            </a:ext>
          </a:extLst>
        </xdr:cNvPr>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96537</xdr:rowOff>
    </xdr:from>
    <xdr:ext cx="762000" cy="259045"/>
    <xdr:sp macro="" textlink="">
      <xdr:nvSpPr>
        <xdr:cNvPr id="157" name="テキスト ボックス 156">
          <a:extLst>
            <a:ext uri="{FF2B5EF4-FFF2-40B4-BE49-F238E27FC236}">
              <a16:creationId xmlns="" xmlns:a16="http://schemas.microsoft.com/office/drawing/2014/main" id="{00000000-0008-0000-0400-00009D000000}"/>
            </a:ext>
          </a:extLst>
        </xdr:cNvPr>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が高い理由としては、障害者支援給付費、障害者更生医療給付費の額が膨らんでいることが挙げられる。資格審査等の適正化等を進め財政を圧迫する上昇傾向に歯止めをかけ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102507</xdr:rowOff>
    </xdr:from>
    <xdr:to>
      <xdr:col>24</xdr:col>
      <xdr:colOff>25400</xdr:colOff>
      <xdr:row>59</xdr:row>
      <xdr:rowOff>118835</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a:off x="3987800" y="102180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125384</xdr:rowOff>
    </xdr:from>
    <xdr:ext cx="762000" cy="259045"/>
    <xdr:sp macro="" textlink="">
      <xdr:nvSpPr>
        <xdr:cNvPr id="193" name="扶助費平均値テキスト">
          <a:extLst>
            <a:ext uri="{FF2B5EF4-FFF2-40B4-BE49-F238E27FC236}">
              <a16:creationId xmlns="" xmlns:a16="http://schemas.microsoft.com/office/drawing/2014/main" id="{00000000-0008-0000-0400-0000C1000000}"/>
            </a:ext>
          </a:extLst>
        </xdr:cNvPr>
        <xdr:cNvSpPr txBox="1"/>
      </xdr:nvSpPr>
      <xdr:spPr>
        <a:xfrm>
          <a:off x="4914900" y="9555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102507</xdr:rowOff>
    </xdr:from>
    <xdr:to>
      <xdr:col>19</xdr:col>
      <xdr:colOff>187325</xdr:colOff>
      <xdr:row>60</xdr:row>
      <xdr:rowOff>110672</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flipV="1">
          <a:off x="3098800" y="102180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110672</xdr:rowOff>
    </xdr:from>
    <xdr:to>
      <xdr:col>15</xdr:col>
      <xdr:colOff>98425</xdr:colOff>
      <xdr:row>60</xdr:row>
      <xdr:rowOff>159657</xdr:rowOff>
    </xdr:to>
    <xdr:cxnSp macro="">
      <xdr:nvCxnSpPr>
        <xdr:cNvPr id="198" name="直線コネクタ 197">
          <a:extLst>
            <a:ext uri="{FF2B5EF4-FFF2-40B4-BE49-F238E27FC236}">
              <a16:creationId xmlns="" xmlns:a16="http://schemas.microsoft.com/office/drawing/2014/main" id="{00000000-0008-0000-0400-0000C6000000}"/>
            </a:ext>
          </a:extLst>
        </xdr:cNvPr>
        <xdr:cNvCxnSpPr/>
      </xdr:nvCxnSpPr>
      <xdr:spPr>
        <a:xfrm flipV="1">
          <a:off x="2209800" y="10397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159657</xdr:rowOff>
    </xdr:from>
    <xdr:to>
      <xdr:col>11</xdr:col>
      <xdr:colOff>9525</xdr:colOff>
      <xdr:row>61</xdr:row>
      <xdr:rowOff>53522</xdr:rowOff>
    </xdr:to>
    <xdr:cxnSp macro="">
      <xdr:nvCxnSpPr>
        <xdr:cNvPr id="201" name="直線コネクタ 200">
          <a:extLst>
            <a:ext uri="{FF2B5EF4-FFF2-40B4-BE49-F238E27FC236}">
              <a16:creationId xmlns="" xmlns:a16="http://schemas.microsoft.com/office/drawing/2014/main" id="{00000000-0008-0000-0400-0000C9000000}"/>
            </a:ext>
          </a:extLst>
        </xdr:cNvPr>
        <xdr:cNvCxnSpPr/>
      </xdr:nvCxnSpPr>
      <xdr:spPr>
        <a:xfrm flipV="1">
          <a:off x="1320800" y="104466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 xmlns:a16="http://schemas.microsoft.com/office/drawing/2014/main"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a:extLst>
            <a:ext uri="{FF2B5EF4-FFF2-40B4-BE49-F238E27FC236}">
              <a16:creationId xmlns="" xmlns:a16="http://schemas.microsoft.com/office/drawing/2014/main" id="{00000000-0008-0000-0400-0000CC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114499</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68035</xdr:rowOff>
    </xdr:from>
    <xdr:to>
      <xdr:col>24</xdr:col>
      <xdr:colOff>76200</xdr:colOff>
      <xdr:row>59</xdr:row>
      <xdr:rowOff>169635</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4775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40112</xdr:rowOff>
    </xdr:from>
    <xdr:ext cx="762000" cy="259045"/>
    <xdr:sp macro="" textlink="">
      <xdr:nvSpPr>
        <xdr:cNvPr id="212" name="扶助費該当値テキスト">
          <a:extLst>
            <a:ext uri="{FF2B5EF4-FFF2-40B4-BE49-F238E27FC236}">
              <a16:creationId xmlns="" xmlns:a16="http://schemas.microsoft.com/office/drawing/2014/main" id="{00000000-0008-0000-0400-0000D4000000}"/>
            </a:ext>
          </a:extLst>
        </xdr:cNvPr>
        <xdr:cNvSpPr txBox="1"/>
      </xdr:nvSpPr>
      <xdr:spPr>
        <a:xfrm>
          <a:off x="49149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51707</xdr:rowOff>
    </xdr:from>
    <xdr:to>
      <xdr:col>20</xdr:col>
      <xdr:colOff>38100</xdr:colOff>
      <xdr:row>59</xdr:row>
      <xdr:rowOff>153307</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3937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138084</xdr:rowOff>
    </xdr:from>
    <xdr:ext cx="7366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3606800" y="1025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59872</xdr:rowOff>
    </xdr:from>
    <xdr:to>
      <xdr:col>15</xdr:col>
      <xdr:colOff>149225</xdr:colOff>
      <xdr:row>60</xdr:row>
      <xdr:rowOff>161472</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3048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146249</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2717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108857</xdr:rowOff>
    </xdr:from>
    <xdr:to>
      <xdr:col>11</xdr:col>
      <xdr:colOff>60325</xdr:colOff>
      <xdr:row>61</xdr:row>
      <xdr:rowOff>39007</xdr:rowOff>
    </xdr:to>
    <xdr:sp macro="" textlink="">
      <xdr:nvSpPr>
        <xdr:cNvPr id="217" name="楕円 216">
          <a:extLst>
            <a:ext uri="{FF2B5EF4-FFF2-40B4-BE49-F238E27FC236}">
              <a16:creationId xmlns="" xmlns:a16="http://schemas.microsoft.com/office/drawing/2014/main" id="{00000000-0008-0000-0400-0000D9000000}"/>
            </a:ext>
          </a:extLst>
        </xdr:cNvPr>
        <xdr:cNvSpPr/>
      </xdr:nvSpPr>
      <xdr:spPr>
        <a:xfrm>
          <a:off x="2159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23784</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1828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2722</xdr:rowOff>
    </xdr:from>
    <xdr:to>
      <xdr:col>6</xdr:col>
      <xdr:colOff>171450</xdr:colOff>
      <xdr:row>61</xdr:row>
      <xdr:rowOff>104322</xdr:rowOff>
    </xdr:to>
    <xdr:sp macro="" textlink="">
      <xdr:nvSpPr>
        <xdr:cNvPr id="219" name="楕円 218">
          <a:extLst>
            <a:ext uri="{FF2B5EF4-FFF2-40B4-BE49-F238E27FC236}">
              <a16:creationId xmlns="" xmlns:a16="http://schemas.microsoft.com/office/drawing/2014/main" id="{00000000-0008-0000-0400-0000DB000000}"/>
            </a:ext>
          </a:extLst>
        </xdr:cNvPr>
        <xdr:cNvSpPr/>
      </xdr:nvSpPr>
      <xdr:spPr>
        <a:xfrm>
          <a:off x="1270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89099</xdr:rowOff>
    </xdr:from>
    <xdr:ext cx="762000" cy="259045"/>
    <xdr:sp macro="" textlink="">
      <xdr:nvSpPr>
        <xdr:cNvPr id="220" name="テキスト ボックス 219">
          <a:extLst>
            <a:ext uri="{FF2B5EF4-FFF2-40B4-BE49-F238E27FC236}">
              <a16:creationId xmlns="" xmlns:a16="http://schemas.microsoft.com/office/drawing/2014/main" id="{00000000-0008-0000-0400-0000DC000000}"/>
            </a:ext>
          </a:extLst>
        </xdr:cNvPr>
        <xdr:cNvSpPr txBox="1"/>
      </xdr:nvSpPr>
      <xdr:spPr>
        <a:xfrm>
          <a:off x="939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国保会計への繰出金など、他の特別会計への繰出金が大きな割合を占めている。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今後も国保会計については、赤字解消に向け医療費の増加の抑制と保険税収入の確保に努め、普通会計の負担額を減らしていくよう努める。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104140</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a:off x="15671800" y="9682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4" name="その他平均値テキスト">
          <a:extLst>
            <a:ext uri="{FF2B5EF4-FFF2-40B4-BE49-F238E27FC236}">
              <a16:creationId xmlns="" xmlns:a16="http://schemas.microsoft.com/office/drawing/2014/main" id="{00000000-0008-0000-0400-0000FE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165100</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flipV="1">
          <a:off x="14782800" y="9682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1270</xdr:rowOff>
    </xdr:to>
    <xdr:cxnSp macro="">
      <xdr:nvCxnSpPr>
        <xdr:cNvPr id="259" name="直線コネクタ 258">
          <a:extLst>
            <a:ext uri="{FF2B5EF4-FFF2-40B4-BE49-F238E27FC236}">
              <a16:creationId xmlns="" xmlns:a16="http://schemas.microsoft.com/office/drawing/2014/main" id="{00000000-0008-0000-0400-000003010000}"/>
            </a:ext>
          </a:extLst>
        </xdr:cNvPr>
        <xdr:cNvCxnSpPr/>
      </xdr:nvCxnSpPr>
      <xdr:spPr>
        <a:xfrm flipV="1">
          <a:off x="13893800" y="976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57</xdr:row>
      <xdr:rowOff>1270</xdr:rowOff>
    </xdr:to>
    <xdr:cxnSp macro="">
      <xdr:nvCxnSpPr>
        <xdr:cNvPr id="262" name="直線コネクタ 261">
          <a:extLst>
            <a:ext uri="{FF2B5EF4-FFF2-40B4-BE49-F238E27FC236}">
              <a16:creationId xmlns="" xmlns:a16="http://schemas.microsoft.com/office/drawing/2014/main" id="{00000000-0008-0000-0400-000006010000}"/>
            </a:ext>
          </a:extLst>
        </xdr:cNvPr>
        <xdr:cNvCxnSpPr/>
      </xdr:nvCxnSpPr>
      <xdr:spPr>
        <a:xfrm>
          <a:off x="13004800" y="9743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 xmlns:a16="http://schemas.microsoft.com/office/drawing/2014/main"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73" name="その他該当値テキスト">
          <a:extLst>
            <a:ext uri="{FF2B5EF4-FFF2-40B4-BE49-F238E27FC236}">
              <a16:creationId xmlns="" xmlns:a16="http://schemas.microsoft.com/office/drawing/2014/main" id="{00000000-0008-0000-0400-000011010000}"/>
            </a:ext>
          </a:extLst>
        </xdr:cNvPr>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80" name="楕円 279">
          <a:extLst>
            <a:ext uri="{FF2B5EF4-FFF2-40B4-BE49-F238E27FC236}">
              <a16:creationId xmlns="" xmlns:a16="http://schemas.microsoft.com/office/drawing/2014/main" id="{00000000-0008-0000-0400-000018010000}"/>
            </a:ext>
          </a:extLst>
        </xdr:cNvPr>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81" name="テキスト ボックス 280">
          <a:extLst>
            <a:ext uri="{FF2B5EF4-FFF2-40B4-BE49-F238E27FC236}">
              <a16:creationId xmlns="" xmlns:a16="http://schemas.microsoft.com/office/drawing/2014/main" id="{00000000-0008-0000-0400-000019010000}"/>
            </a:ext>
          </a:extLst>
        </xdr:cNvPr>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各種団体への補助金や一部事務組合（清掃施設組合、消防組合）への補助費といった経常的な費用が発生しているため、全国平均を上回っている。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現在、補助金等検討委員会の諮問を受けた補助金等の精査を実施中であり、随時必要性の確認をおこない、見直しや廃止を行う方針である。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20864</xdr:rowOff>
    </xdr:from>
    <xdr:to>
      <xdr:col>82</xdr:col>
      <xdr:colOff>107950</xdr:colOff>
      <xdr:row>35</xdr:row>
      <xdr:rowOff>33927</xdr:rowOff>
    </xdr:to>
    <xdr:cxnSp macro="">
      <xdr:nvCxnSpPr>
        <xdr:cNvPr id="316" name="直線コネクタ 315">
          <a:extLst>
            <a:ext uri="{FF2B5EF4-FFF2-40B4-BE49-F238E27FC236}">
              <a16:creationId xmlns="" xmlns:a16="http://schemas.microsoft.com/office/drawing/2014/main" id="{00000000-0008-0000-0400-00003C010000}"/>
            </a:ext>
          </a:extLst>
        </xdr:cNvPr>
        <xdr:cNvCxnSpPr/>
      </xdr:nvCxnSpPr>
      <xdr:spPr>
        <a:xfrm>
          <a:off x="15671800" y="602161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157678</xdr:rowOff>
    </xdr:from>
    <xdr:ext cx="762000" cy="259045"/>
    <xdr:sp macro="" textlink="">
      <xdr:nvSpPr>
        <xdr:cNvPr id="317" name="補助費等平均値テキスト">
          <a:extLst>
            <a:ext uri="{FF2B5EF4-FFF2-40B4-BE49-F238E27FC236}">
              <a16:creationId xmlns="" xmlns:a16="http://schemas.microsoft.com/office/drawing/2014/main" id="{00000000-0008-0000-0400-00003D010000}"/>
            </a:ext>
          </a:extLst>
        </xdr:cNvPr>
        <xdr:cNvSpPr txBox="1"/>
      </xdr:nvSpPr>
      <xdr:spPr>
        <a:xfrm>
          <a:off x="16598900" y="6158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20864</xdr:rowOff>
    </xdr:from>
    <xdr:to>
      <xdr:col>78</xdr:col>
      <xdr:colOff>69850</xdr:colOff>
      <xdr:row>35</xdr:row>
      <xdr:rowOff>60053</xdr:rowOff>
    </xdr:to>
    <xdr:cxnSp macro="">
      <xdr:nvCxnSpPr>
        <xdr:cNvPr id="319" name="直線コネクタ 318">
          <a:extLst>
            <a:ext uri="{FF2B5EF4-FFF2-40B4-BE49-F238E27FC236}">
              <a16:creationId xmlns="" xmlns:a16="http://schemas.microsoft.com/office/drawing/2014/main" id="{00000000-0008-0000-0400-00003F010000}"/>
            </a:ext>
          </a:extLst>
        </xdr:cNvPr>
        <xdr:cNvCxnSpPr/>
      </xdr:nvCxnSpPr>
      <xdr:spPr>
        <a:xfrm flipV="1">
          <a:off x="14782800" y="602161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28683</xdr:rowOff>
    </xdr:from>
    <xdr:ext cx="7366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5290800" y="6200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60053</xdr:rowOff>
    </xdr:from>
    <xdr:to>
      <xdr:col>73</xdr:col>
      <xdr:colOff>180975</xdr:colOff>
      <xdr:row>35</xdr:row>
      <xdr:rowOff>79647</xdr:rowOff>
    </xdr:to>
    <xdr:cxnSp macro="">
      <xdr:nvCxnSpPr>
        <xdr:cNvPr id="322" name="直線コネクタ 321">
          <a:extLst>
            <a:ext uri="{FF2B5EF4-FFF2-40B4-BE49-F238E27FC236}">
              <a16:creationId xmlns="" xmlns:a16="http://schemas.microsoft.com/office/drawing/2014/main" id="{00000000-0008-0000-0400-000042010000}"/>
            </a:ext>
          </a:extLst>
        </xdr:cNvPr>
        <xdr:cNvCxnSpPr/>
      </xdr:nvCxnSpPr>
      <xdr:spPr>
        <a:xfrm flipV="1">
          <a:off x="13893800" y="60608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 xmlns:a16="http://schemas.microsoft.com/office/drawing/2014/main"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113591</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79647</xdr:rowOff>
    </xdr:from>
    <xdr:to>
      <xdr:col>69</xdr:col>
      <xdr:colOff>92075</xdr:colOff>
      <xdr:row>35</xdr:row>
      <xdr:rowOff>131899</xdr:rowOff>
    </xdr:to>
    <xdr:cxnSp macro="">
      <xdr:nvCxnSpPr>
        <xdr:cNvPr id="325" name="直線コネクタ 324">
          <a:extLst>
            <a:ext uri="{FF2B5EF4-FFF2-40B4-BE49-F238E27FC236}">
              <a16:creationId xmlns="" xmlns:a16="http://schemas.microsoft.com/office/drawing/2014/main" id="{00000000-0008-0000-0400-000045010000}"/>
            </a:ext>
          </a:extLst>
        </xdr:cNvPr>
        <xdr:cNvCxnSpPr/>
      </xdr:nvCxnSpPr>
      <xdr:spPr>
        <a:xfrm flipV="1">
          <a:off x="13004800" y="608039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a:extLst>
            <a:ext uri="{FF2B5EF4-FFF2-40B4-BE49-F238E27FC236}">
              <a16:creationId xmlns="" xmlns:a16="http://schemas.microsoft.com/office/drawing/2014/main" id="{00000000-0008-0000-0400-000046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74403</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3512800" y="624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a:extLst>
            <a:ext uri="{FF2B5EF4-FFF2-40B4-BE49-F238E27FC236}">
              <a16:creationId xmlns="" xmlns:a16="http://schemas.microsoft.com/office/drawing/2014/main" id="{00000000-0008-0000-0400-000048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35214</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2623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154577</xdr:rowOff>
    </xdr:from>
    <xdr:to>
      <xdr:col>82</xdr:col>
      <xdr:colOff>158750</xdr:colOff>
      <xdr:row>35</xdr:row>
      <xdr:rowOff>84727</xdr:rowOff>
    </xdr:to>
    <xdr:sp macro="" textlink="">
      <xdr:nvSpPr>
        <xdr:cNvPr id="335" name="楕円 334">
          <a:extLst>
            <a:ext uri="{FF2B5EF4-FFF2-40B4-BE49-F238E27FC236}">
              <a16:creationId xmlns="" xmlns:a16="http://schemas.microsoft.com/office/drawing/2014/main" id="{00000000-0008-0000-0400-00004F010000}"/>
            </a:ext>
          </a:extLst>
        </xdr:cNvPr>
        <xdr:cNvSpPr/>
      </xdr:nvSpPr>
      <xdr:spPr>
        <a:xfrm>
          <a:off x="16459200" y="59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171104</xdr:rowOff>
    </xdr:from>
    <xdr:ext cx="762000" cy="259045"/>
    <xdr:sp macro="" textlink="">
      <xdr:nvSpPr>
        <xdr:cNvPr id="336" name="補助費等該当値テキスト">
          <a:extLst>
            <a:ext uri="{FF2B5EF4-FFF2-40B4-BE49-F238E27FC236}">
              <a16:creationId xmlns="" xmlns:a16="http://schemas.microsoft.com/office/drawing/2014/main" id="{00000000-0008-0000-0400-000050010000}"/>
            </a:ext>
          </a:extLst>
        </xdr:cNvPr>
        <xdr:cNvSpPr txBox="1"/>
      </xdr:nvSpPr>
      <xdr:spPr>
        <a:xfrm>
          <a:off x="16598900" y="582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141514</xdr:rowOff>
    </xdr:from>
    <xdr:to>
      <xdr:col>78</xdr:col>
      <xdr:colOff>120650</xdr:colOff>
      <xdr:row>35</xdr:row>
      <xdr:rowOff>71664</xdr:rowOff>
    </xdr:to>
    <xdr:sp macro="" textlink="">
      <xdr:nvSpPr>
        <xdr:cNvPr id="337" name="楕円 336">
          <a:extLst>
            <a:ext uri="{FF2B5EF4-FFF2-40B4-BE49-F238E27FC236}">
              <a16:creationId xmlns="" xmlns:a16="http://schemas.microsoft.com/office/drawing/2014/main" id="{00000000-0008-0000-0400-000051010000}"/>
            </a:ext>
          </a:extLst>
        </xdr:cNvPr>
        <xdr:cNvSpPr/>
      </xdr:nvSpPr>
      <xdr:spPr>
        <a:xfrm>
          <a:off x="15621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81841</xdr:rowOff>
    </xdr:from>
    <xdr:ext cx="736600" cy="259045"/>
    <xdr:sp macro="" textlink="">
      <xdr:nvSpPr>
        <xdr:cNvPr id="338" name="テキスト ボックス 337">
          <a:extLst>
            <a:ext uri="{FF2B5EF4-FFF2-40B4-BE49-F238E27FC236}">
              <a16:creationId xmlns="" xmlns:a16="http://schemas.microsoft.com/office/drawing/2014/main" id="{00000000-0008-0000-0400-000052010000}"/>
            </a:ext>
          </a:extLst>
        </xdr:cNvPr>
        <xdr:cNvSpPr txBox="1"/>
      </xdr:nvSpPr>
      <xdr:spPr>
        <a:xfrm>
          <a:off x="15290800" y="573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9253</xdr:rowOff>
    </xdr:from>
    <xdr:to>
      <xdr:col>74</xdr:col>
      <xdr:colOff>31750</xdr:colOff>
      <xdr:row>35</xdr:row>
      <xdr:rowOff>110853</xdr:rowOff>
    </xdr:to>
    <xdr:sp macro="" textlink="">
      <xdr:nvSpPr>
        <xdr:cNvPr id="339" name="楕円 338">
          <a:extLst>
            <a:ext uri="{FF2B5EF4-FFF2-40B4-BE49-F238E27FC236}">
              <a16:creationId xmlns="" xmlns:a16="http://schemas.microsoft.com/office/drawing/2014/main" id="{00000000-0008-0000-0400-000053010000}"/>
            </a:ext>
          </a:extLst>
        </xdr:cNvPr>
        <xdr:cNvSpPr/>
      </xdr:nvSpPr>
      <xdr:spPr>
        <a:xfrm>
          <a:off x="147320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121030</xdr:rowOff>
    </xdr:from>
    <xdr:ext cx="762000" cy="259045"/>
    <xdr:sp macro="" textlink="">
      <xdr:nvSpPr>
        <xdr:cNvPr id="340" name="テキスト ボックス 339">
          <a:extLst>
            <a:ext uri="{FF2B5EF4-FFF2-40B4-BE49-F238E27FC236}">
              <a16:creationId xmlns="" xmlns:a16="http://schemas.microsoft.com/office/drawing/2014/main" id="{00000000-0008-0000-0400-000054010000}"/>
            </a:ext>
          </a:extLst>
        </xdr:cNvPr>
        <xdr:cNvSpPr txBox="1"/>
      </xdr:nvSpPr>
      <xdr:spPr>
        <a:xfrm>
          <a:off x="14401800" y="577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28847</xdr:rowOff>
    </xdr:from>
    <xdr:to>
      <xdr:col>69</xdr:col>
      <xdr:colOff>142875</xdr:colOff>
      <xdr:row>35</xdr:row>
      <xdr:rowOff>130447</xdr:rowOff>
    </xdr:to>
    <xdr:sp macro="" textlink="">
      <xdr:nvSpPr>
        <xdr:cNvPr id="341" name="楕円 340">
          <a:extLst>
            <a:ext uri="{FF2B5EF4-FFF2-40B4-BE49-F238E27FC236}">
              <a16:creationId xmlns="" xmlns:a16="http://schemas.microsoft.com/office/drawing/2014/main" id="{00000000-0008-0000-0400-000055010000}"/>
            </a:ext>
          </a:extLst>
        </xdr:cNvPr>
        <xdr:cNvSpPr/>
      </xdr:nvSpPr>
      <xdr:spPr>
        <a:xfrm>
          <a:off x="13843000" y="60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140624</xdr:rowOff>
    </xdr:from>
    <xdr:ext cx="762000" cy="259045"/>
    <xdr:sp macro="" textlink="">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13512800" y="579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81099</xdr:rowOff>
    </xdr:from>
    <xdr:to>
      <xdr:col>65</xdr:col>
      <xdr:colOff>53975</xdr:colOff>
      <xdr:row>36</xdr:row>
      <xdr:rowOff>11249</xdr:rowOff>
    </xdr:to>
    <xdr:sp macro="" textlink="">
      <xdr:nvSpPr>
        <xdr:cNvPr id="343" name="楕円 342">
          <a:extLst>
            <a:ext uri="{FF2B5EF4-FFF2-40B4-BE49-F238E27FC236}">
              <a16:creationId xmlns="" xmlns:a16="http://schemas.microsoft.com/office/drawing/2014/main" id="{00000000-0008-0000-0400-000057010000}"/>
            </a:ext>
          </a:extLst>
        </xdr:cNvPr>
        <xdr:cNvSpPr/>
      </xdr:nvSpPr>
      <xdr:spPr>
        <a:xfrm>
          <a:off x="129540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21426</xdr:rowOff>
    </xdr:from>
    <xdr:ext cx="762000" cy="259045"/>
    <xdr:sp macro="" textlink="">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12623800" y="585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町営住宅ストック総合活用計画に基づき進めている近年の公営住宅の建替事業が公債費を増加させる要因となっている。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令和４年度より大型事業である道の駅建設事業に着手することにより、一時的な発行額の増による後年度の公債費負担の増が見込まれるため、今後も、緊急度・住民ニーズを的確に把握した事業の取捨選択により、新規発行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42418</xdr:rowOff>
    </xdr:from>
    <xdr:to>
      <xdr:col>24</xdr:col>
      <xdr:colOff>25400</xdr:colOff>
      <xdr:row>79</xdr:row>
      <xdr:rowOff>83565</xdr:rowOff>
    </xdr:to>
    <xdr:cxnSp macro="">
      <xdr:nvCxnSpPr>
        <xdr:cNvPr id="374" name="直線コネクタ 373">
          <a:extLst>
            <a:ext uri="{FF2B5EF4-FFF2-40B4-BE49-F238E27FC236}">
              <a16:creationId xmlns="" xmlns:a16="http://schemas.microsoft.com/office/drawing/2014/main" id="{00000000-0008-0000-0400-000076010000}"/>
            </a:ext>
          </a:extLst>
        </xdr:cNvPr>
        <xdr:cNvCxnSpPr/>
      </xdr:nvCxnSpPr>
      <xdr:spPr>
        <a:xfrm>
          <a:off x="3987800" y="13586968"/>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5" name="公債費平均値テキスト">
          <a:extLst>
            <a:ext uri="{FF2B5EF4-FFF2-40B4-BE49-F238E27FC236}">
              <a16:creationId xmlns="" xmlns:a16="http://schemas.microsoft.com/office/drawing/2014/main" id="{00000000-0008-0000-0400-000077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42418</xdr:rowOff>
    </xdr:from>
    <xdr:to>
      <xdr:col>19</xdr:col>
      <xdr:colOff>187325</xdr:colOff>
      <xdr:row>79</xdr:row>
      <xdr:rowOff>106426</xdr:rowOff>
    </xdr:to>
    <xdr:cxnSp macro="">
      <xdr:nvCxnSpPr>
        <xdr:cNvPr id="377" name="直線コネクタ 376">
          <a:extLst>
            <a:ext uri="{FF2B5EF4-FFF2-40B4-BE49-F238E27FC236}">
              <a16:creationId xmlns="" xmlns:a16="http://schemas.microsoft.com/office/drawing/2014/main" id="{00000000-0008-0000-0400-000079010000}"/>
            </a:ext>
          </a:extLst>
        </xdr:cNvPr>
        <xdr:cNvCxnSpPr/>
      </xdr:nvCxnSpPr>
      <xdr:spPr>
        <a:xfrm flipV="1">
          <a:off x="3098800" y="135869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106426</xdr:rowOff>
    </xdr:from>
    <xdr:to>
      <xdr:col>15</xdr:col>
      <xdr:colOff>98425</xdr:colOff>
      <xdr:row>79</xdr:row>
      <xdr:rowOff>129287</xdr:rowOff>
    </xdr:to>
    <xdr:cxnSp macro="">
      <xdr:nvCxnSpPr>
        <xdr:cNvPr id="380" name="直線コネクタ 379">
          <a:extLst>
            <a:ext uri="{FF2B5EF4-FFF2-40B4-BE49-F238E27FC236}">
              <a16:creationId xmlns="" xmlns:a16="http://schemas.microsoft.com/office/drawing/2014/main" id="{00000000-0008-0000-0400-00007C010000}"/>
            </a:ext>
          </a:extLst>
        </xdr:cNvPr>
        <xdr:cNvCxnSpPr/>
      </xdr:nvCxnSpPr>
      <xdr:spPr>
        <a:xfrm flipV="1">
          <a:off x="2209800" y="136509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42418</xdr:rowOff>
    </xdr:from>
    <xdr:to>
      <xdr:col>11</xdr:col>
      <xdr:colOff>9525</xdr:colOff>
      <xdr:row>79</xdr:row>
      <xdr:rowOff>129287</xdr:rowOff>
    </xdr:to>
    <xdr:cxnSp macro="">
      <xdr:nvCxnSpPr>
        <xdr:cNvPr id="383" name="直線コネクタ 382">
          <a:extLst>
            <a:ext uri="{FF2B5EF4-FFF2-40B4-BE49-F238E27FC236}">
              <a16:creationId xmlns="" xmlns:a16="http://schemas.microsoft.com/office/drawing/2014/main" id="{00000000-0008-0000-0400-00007F010000}"/>
            </a:ext>
          </a:extLst>
        </xdr:cNvPr>
        <xdr:cNvCxnSpPr/>
      </xdr:nvCxnSpPr>
      <xdr:spPr>
        <a:xfrm>
          <a:off x="1320800" y="13586968"/>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32765</xdr:rowOff>
    </xdr:from>
    <xdr:to>
      <xdr:col>24</xdr:col>
      <xdr:colOff>76200</xdr:colOff>
      <xdr:row>79</xdr:row>
      <xdr:rowOff>134365</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4775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4842</xdr:rowOff>
    </xdr:from>
    <xdr:ext cx="762000" cy="259045"/>
    <xdr:sp macro="" textlink="">
      <xdr:nvSpPr>
        <xdr:cNvPr id="394" name="公債費該当値テキスト">
          <a:extLst>
            <a:ext uri="{FF2B5EF4-FFF2-40B4-BE49-F238E27FC236}">
              <a16:creationId xmlns="" xmlns:a16="http://schemas.microsoft.com/office/drawing/2014/main" id="{00000000-0008-0000-0400-00008A010000}"/>
            </a:ext>
          </a:extLst>
        </xdr:cNvPr>
        <xdr:cNvSpPr txBox="1"/>
      </xdr:nvSpPr>
      <xdr:spPr>
        <a:xfrm>
          <a:off x="49149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163068</xdr:rowOff>
    </xdr:from>
    <xdr:to>
      <xdr:col>20</xdr:col>
      <xdr:colOff>38100</xdr:colOff>
      <xdr:row>79</xdr:row>
      <xdr:rowOff>93218</xdr:rowOff>
    </xdr:to>
    <xdr:sp macro="" textlink="">
      <xdr:nvSpPr>
        <xdr:cNvPr id="395" name="楕円 394">
          <a:extLst>
            <a:ext uri="{FF2B5EF4-FFF2-40B4-BE49-F238E27FC236}">
              <a16:creationId xmlns="" xmlns:a16="http://schemas.microsoft.com/office/drawing/2014/main" id="{00000000-0008-0000-0400-00008B010000}"/>
            </a:ext>
          </a:extLst>
        </xdr:cNvPr>
        <xdr:cNvSpPr/>
      </xdr:nvSpPr>
      <xdr:spPr>
        <a:xfrm>
          <a:off x="3937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77995</xdr:rowOff>
    </xdr:from>
    <xdr:ext cx="736600" cy="259045"/>
    <xdr:sp macro="" textlink="">
      <xdr:nvSpPr>
        <xdr:cNvPr id="396" name="テキスト ボックス 395">
          <a:extLst>
            <a:ext uri="{FF2B5EF4-FFF2-40B4-BE49-F238E27FC236}">
              <a16:creationId xmlns="" xmlns:a16="http://schemas.microsoft.com/office/drawing/2014/main" id="{00000000-0008-0000-0400-00008C010000}"/>
            </a:ext>
          </a:extLst>
        </xdr:cNvPr>
        <xdr:cNvSpPr txBox="1"/>
      </xdr:nvSpPr>
      <xdr:spPr>
        <a:xfrm>
          <a:off x="3606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55626</xdr:rowOff>
    </xdr:from>
    <xdr:to>
      <xdr:col>15</xdr:col>
      <xdr:colOff>149225</xdr:colOff>
      <xdr:row>79</xdr:row>
      <xdr:rowOff>157226</xdr:rowOff>
    </xdr:to>
    <xdr:sp macro="" textlink="">
      <xdr:nvSpPr>
        <xdr:cNvPr id="397" name="楕円 396">
          <a:extLst>
            <a:ext uri="{FF2B5EF4-FFF2-40B4-BE49-F238E27FC236}">
              <a16:creationId xmlns="" xmlns:a16="http://schemas.microsoft.com/office/drawing/2014/main" id="{00000000-0008-0000-0400-00008D010000}"/>
            </a:ext>
          </a:extLst>
        </xdr:cNvPr>
        <xdr:cNvSpPr/>
      </xdr:nvSpPr>
      <xdr:spPr>
        <a:xfrm>
          <a:off x="3048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142003</xdr:rowOff>
    </xdr:from>
    <xdr:ext cx="762000" cy="259045"/>
    <xdr:sp macro="" textlink="">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2717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78487</xdr:rowOff>
    </xdr:from>
    <xdr:to>
      <xdr:col>11</xdr:col>
      <xdr:colOff>60325</xdr:colOff>
      <xdr:row>80</xdr:row>
      <xdr:rowOff>8637</xdr:rowOff>
    </xdr:to>
    <xdr:sp macro="" textlink="">
      <xdr:nvSpPr>
        <xdr:cNvPr id="399" name="楕円 398">
          <a:extLst>
            <a:ext uri="{FF2B5EF4-FFF2-40B4-BE49-F238E27FC236}">
              <a16:creationId xmlns="" xmlns:a16="http://schemas.microsoft.com/office/drawing/2014/main" id="{00000000-0008-0000-0400-00008F010000}"/>
            </a:ext>
          </a:extLst>
        </xdr:cNvPr>
        <xdr:cNvSpPr/>
      </xdr:nvSpPr>
      <xdr:spPr>
        <a:xfrm>
          <a:off x="2159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164864</xdr:rowOff>
    </xdr:from>
    <xdr:ext cx="762000" cy="259045"/>
    <xdr:sp macro="" textlink="">
      <xdr:nvSpPr>
        <xdr:cNvPr id="400" name="テキスト ボックス 399">
          <a:extLst>
            <a:ext uri="{FF2B5EF4-FFF2-40B4-BE49-F238E27FC236}">
              <a16:creationId xmlns="" xmlns:a16="http://schemas.microsoft.com/office/drawing/2014/main" id="{00000000-0008-0000-0400-000090010000}"/>
            </a:ext>
          </a:extLst>
        </xdr:cNvPr>
        <xdr:cNvSpPr txBox="1"/>
      </xdr:nvSpPr>
      <xdr:spPr>
        <a:xfrm>
          <a:off x="1828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163068</xdr:rowOff>
    </xdr:from>
    <xdr:to>
      <xdr:col>6</xdr:col>
      <xdr:colOff>171450</xdr:colOff>
      <xdr:row>79</xdr:row>
      <xdr:rowOff>93218</xdr:rowOff>
    </xdr:to>
    <xdr:sp macro="" textlink="">
      <xdr:nvSpPr>
        <xdr:cNvPr id="401" name="楕円 400">
          <a:extLst>
            <a:ext uri="{FF2B5EF4-FFF2-40B4-BE49-F238E27FC236}">
              <a16:creationId xmlns="" xmlns:a16="http://schemas.microsoft.com/office/drawing/2014/main" id="{00000000-0008-0000-0400-000091010000}"/>
            </a:ext>
          </a:extLst>
        </xdr:cNvPr>
        <xdr:cNvSpPr/>
      </xdr:nvSpPr>
      <xdr:spPr>
        <a:xfrm>
          <a:off x="1270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77995</xdr:rowOff>
    </xdr:from>
    <xdr:ext cx="762000" cy="259045"/>
    <xdr:sp macro="" textlink="">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939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内訳である人件費や扶助費は類似団体と比較して高い傾向にある。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人件費については、事務事業の見直しを行い新規職員採用を抑制し、扶助費については、資格審査等の適正化を進めていくなど、比率の引き下げが実現できるよう努める。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46990</xdr:rowOff>
    </xdr:from>
    <xdr:to>
      <xdr:col>82</xdr:col>
      <xdr:colOff>107950</xdr:colOff>
      <xdr:row>75</xdr:row>
      <xdr:rowOff>51562</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flipV="1">
          <a:off x="15671800" y="129057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80281</xdr:rowOff>
    </xdr:from>
    <xdr:ext cx="762000" cy="259045"/>
    <xdr:sp macro="" textlink="">
      <xdr:nvSpPr>
        <xdr:cNvPr id="434" name="公債費以外平均値テキスト">
          <a:extLst>
            <a:ext uri="{FF2B5EF4-FFF2-40B4-BE49-F238E27FC236}">
              <a16:creationId xmlns="" xmlns:a16="http://schemas.microsoft.com/office/drawing/2014/main" id="{00000000-0008-0000-0400-0000B2010000}"/>
            </a:ext>
          </a:extLst>
        </xdr:cNvPr>
        <xdr:cNvSpPr txBox="1"/>
      </xdr:nvSpPr>
      <xdr:spPr>
        <a:xfrm>
          <a:off x="16598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51562</xdr:rowOff>
    </xdr:from>
    <xdr:to>
      <xdr:col>78</xdr:col>
      <xdr:colOff>69850</xdr:colOff>
      <xdr:row>76</xdr:row>
      <xdr:rowOff>140715</xdr:rowOff>
    </xdr:to>
    <xdr:cxnSp macro="">
      <xdr:nvCxnSpPr>
        <xdr:cNvPr id="436" name="直線コネクタ 435">
          <a:extLst>
            <a:ext uri="{FF2B5EF4-FFF2-40B4-BE49-F238E27FC236}">
              <a16:creationId xmlns="" xmlns:a16="http://schemas.microsoft.com/office/drawing/2014/main" id="{00000000-0008-0000-0400-0000B4010000}"/>
            </a:ext>
          </a:extLst>
        </xdr:cNvPr>
        <xdr:cNvCxnSpPr/>
      </xdr:nvCxnSpPr>
      <xdr:spPr>
        <a:xfrm flipV="1">
          <a:off x="14782800" y="12910312"/>
          <a:ext cx="889000" cy="26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77</xdr:row>
      <xdr:rowOff>5842</xdr:rowOff>
    </xdr:to>
    <xdr:cxnSp macro="">
      <xdr:nvCxnSpPr>
        <xdr:cNvPr id="439" name="直線コネクタ 438">
          <a:extLst>
            <a:ext uri="{FF2B5EF4-FFF2-40B4-BE49-F238E27FC236}">
              <a16:creationId xmlns="" xmlns:a16="http://schemas.microsoft.com/office/drawing/2014/main" id="{00000000-0008-0000-0400-0000B7010000}"/>
            </a:ext>
          </a:extLst>
        </xdr:cNvPr>
        <xdr:cNvCxnSpPr/>
      </xdr:nvCxnSpPr>
      <xdr:spPr>
        <a:xfrm flipV="1">
          <a:off x="13893800" y="131709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 xmlns:a16="http://schemas.microsoft.com/office/drawing/2014/main"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xdr:rowOff>
    </xdr:from>
    <xdr:to>
      <xdr:col>69</xdr:col>
      <xdr:colOff>92075</xdr:colOff>
      <xdr:row>77</xdr:row>
      <xdr:rowOff>97282</xdr:rowOff>
    </xdr:to>
    <xdr:cxnSp macro="">
      <xdr:nvCxnSpPr>
        <xdr:cNvPr id="442" name="直線コネクタ 441">
          <a:extLst>
            <a:ext uri="{FF2B5EF4-FFF2-40B4-BE49-F238E27FC236}">
              <a16:creationId xmlns="" xmlns:a16="http://schemas.microsoft.com/office/drawing/2014/main" id="{00000000-0008-0000-0400-0000BA010000}"/>
            </a:ext>
          </a:extLst>
        </xdr:cNvPr>
        <xdr:cNvCxnSpPr/>
      </xdr:nvCxnSpPr>
      <xdr:spPr>
        <a:xfrm flipV="1">
          <a:off x="13004800" y="132074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 xmlns:a16="http://schemas.microsoft.com/office/drawing/2014/main"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167640</xdr:rowOff>
    </xdr:from>
    <xdr:to>
      <xdr:col>82</xdr:col>
      <xdr:colOff>158750</xdr:colOff>
      <xdr:row>75</xdr:row>
      <xdr:rowOff>97790</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12717</xdr:rowOff>
    </xdr:from>
    <xdr:ext cx="762000" cy="259045"/>
    <xdr:sp macro="" textlink="">
      <xdr:nvSpPr>
        <xdr:cNvPr id="453" name="公債費以外該当値テキスト">
          <a:extLst>
            <a:ext uri="{FF2B5EF4-FFF2-40B4-BE49-F238E27FC236}">
              <a16:creationId xmlns="" xmlns:a16="http://schemas.microsoft.com/office/drawing/2014/main" id="{00000000-0008-0000-0400-0000C5010000}"/>
            </a:ext>
          </a:extLst>
        </xdr:cNvPr>
        <xdr:cNvSpPr txBox="1"/>
      </xdr:nvSpPr>
      <xdr:spPr>
        <a:xfrm>
          <a:off x="16598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762</xdr:rowOff>
    </xdr:from>
    <xdr:to>
      <xdr:col>78</xdr:col>
      <xdr:colOff>120650</xdr:colOff>
      <xdr:row>75</xdr:row>
      <xdr:rowOff>102362</xdr:rowOff>
    </xdr:to>
    <xdr:sp macro="" textlink="">
      <xdr:nvSpPr>
        <xdr:cNvPr id="454" name="楕円 453">
          <a:extLst>
            <a:ext uri="{FF2B5EF4-FFF2-40B4-BE49-F238E27FC236}">
              <a16:creationId xmlns="" xmlns:a16="http://schemas.microsoft.com/office/drawing/2014/main" id="{00000000-0008-0000-0400-0000C6010000}"/>
            </a:ext>
          </a:extLst>
        </xdr:cNvPr>
        <xdr:cNvSpPr/>
      </xdr:nvSpPr>
      <xdr:spPr>
        <a:xfrm>
          <a:off x="15621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112539</xdr:rowOff>
    </xdr:from>
    <xdr:ext cx="7366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5290800" y="1262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56" name="楕円 455">
          <a:extLst>
            <a:ext uri="{FF2B5EF4-FFF2-40B4-BE49-F238E27FC236}">
              <a16:creationId xmlns="" xmlns:a16="http://schemas.microsoft.com/office/drawing/2014/main" id="{00000000-0008-0000-0400-0000C8010000}"/>
            </a:ext>
          </a:extLst>
        </xdr:cNvPr>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57" name="テキスト ボックス 456">
          <a:extLst>
            <a:ext uri="{FF2B5EF4-FFF2-40B4-BE49-F238E27FC236}">
              <a16:creationId xmlns="" xmlns:a16="http://schemas.microsoft.com/office/drawing/2014/main" id="{00000000-0008-0000-0400-0000C9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126492</xdr:rowOff>
    </xdr:from>
    <xdr:to>
      <xdr:col>69</xdr:col>
      <xdr:colOff>142875</xdr:colOff>
      <xdr:row>77</xdr:row>
      <xdr:rowOff>56642</xdr:rowOff>
    </xdr:to>
    <xdr:sp macro="" textlink="">
      <xdr:nvSpPr>
        <xdr:cNvPr id="458" name="楕円 457">
          <a:extLst>
            <a:ext uri="{FF2B5EF4-FFF2-40B4-BE49-F238E27FC236}">
              <a16:creationId xmlns="" xmlns:a16="http://schemas.microsoft.com/office/drawing/2014/main" id="{00000000-0008-0000-0400-0000CA010000}"/>
            </a:ext>
          </a:extLst>
        </xdr:cNvPr>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59" name="テキスト ボックス 458">
          <a:extLst>
            <a:ext uri="{FF2B5EF4-FFF2-40B4-BE49-F238E27FC236}">
              <a16:creationId xmlns="" xmlns:a16="http://schemas.microsoft.com/office/drawing/2014/main" id="{00000000-0008-0000-0400-0000CB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60" name="楕円 459">
          <a:extLst>
            <a:ext uri="{FF2B5EF4-FFF2-40B4-BE49-F238E27FC236}">
              <a16:creationId xmlns="" xmlns:a16="http://schemas.microsoft.com/office/drawing/2014/main" id="{00000000-0008-0000-0400-0000CC010000}"/>
            </a:ext>
          </a:extLst>
        </xdr:cNvPr>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61" name="テキスト ボックス 460">
          <a:extLst>
            <a:ext uri="{FF2B5EF4-FFF2-40B4-BE49-F238E27FC236}">
              <a16:creationId xmlns="" xmlns:a16="http://schemas.microsoft.com/office/drawing/2014/main" id="{00000000-0008-0000-0400-0000CD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147434</xdr:rowOff>
    </xdr:from>
    <xdr:to>
      <xdr:col>29</xdr:col>
      <xdr:colOff>127000</xdr:colOff>
      <xdr:row>15</xdr:row>
      <xdr:rowOff>147485</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a:off x="5003800" y="2766809"/>
          <a:ext cx="647700" cy="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129227</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920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147434</xdr:rowOff>
    </xdr:from>
    <xdr:to>
      <xdr:col>26</xdr:col>
      <xdr:colOff>50800</xdr:colOff>
      <xdr:row>15</xdr:row>
      <xdr:rowOff>164808</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4305300" y="2766809"/>
          <a:ext cx="698500" cy="1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90682</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30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164808</xdr:rowOff>
    </xdr:from>
    <xdr:to>
      <xdr:col>22</xdr:col>
      <xdr:colOff>114300</xdr:colOff>
      <xdr:row>16</xdr:row>
      <xdr:rowOff>10465</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3606800" y="2784183"/>
          <a:ext cx="698500" cy="17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103039</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306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8738</xdr:rowOff>
    </xdr:from>
    <xdr:to>
      <xdr:col>18</xdr:col>
      <xdr:colOff>177800</xdr:colOff>
      <xdr:row>16</xdr:row>
      <xdr:rowOff>10465</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a:off x="2908300" y="2799563"/>
          <a:ext cx="698500" cy="1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93502</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116413</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96685</xdr:rowOff>
    </xdr:from>
    <xdr:to>
      <xdr:col>29</xdr:col>
      <xdr:colOff>177800</xdr:colOff>
      <xdr:row>16</xdr:row>
      <xdr:rowOff>26835</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2716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113212</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25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96634</xdr:rowOff>
    </xdr:from>
    <xdr:to>
      <xdr:col>26</xdr:col>
      <xdr:colOff>101600</xdr:colOff>
      <xdr:row>16</xdr:row>
      <xdr:rowOff>26784</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2716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36961</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2484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114008</xdr:rowOff>
    </xdr:from>
    <xdr:to>
      <xdr:col>22</xdr:col>
      <xdr:colOff>165100</xdr:colOff>
      <xdr:row>16</xdr:row>
      <xdr:rowOff>44158</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2733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54335</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250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131115</xdr:rowOff>
    </xdr:from>
    <xdr:to>
      <xdr:col>19</xdr:col>
      <xdr:colOff>38100</xdr:colOff>
      <xdr:row>16</xdr:row>
      <xdr:rowOff>61265</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2750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71442</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251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129388</xdr:rowOff>
    </xdr:from>
    <xdr:to>
      <xdr:col>15</xdr:col>
      <xdr:colOff>101600</xdr:colOff>
      <xdr:row>16</xdr:row>
      <xdr:rowOff>59538</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2748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69715</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25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291592</xdr:rowOff>
    </xdr:from>
    <xdr:to>
      <xdr:col>29</xdr:col>
      <xdr:colOff>127000</xdr:colOff>
      <xdr:row>35</xdr:row>
      <xdr:rowOff>335277</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flipV="1">
          <a:off x="5003800" y="6901942"/>
          <a:ext cx="647700" cy="43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309590</xdr:rowOff>
    </xdr:from>
    <xdr:ext cx="762000" cy="259045"/>
    <xdr:sp macro="" textlink="">
      <xdr:nvSpPr>
        <xdr:cNvPr id="111" name="人口1人当たり決算額の推移平均値テキスト445">
          <a:extLst>
            <a:ext uri="{FF2B5EF4-FFF2-40B4-BE49-F238E27FC236}">
              <a16:creationId xmlns="" xmlns:a16="http://schemas.microsoft.com/office/drawing/2014/main" id="{00000000-0008-0000-0500-00006F000000}"/>
            </a:ext>
          </a:extLst>
        </xdr:cNvPr>
        <xdr:cNvSpPr txBox="1"/>
      </xdr:nvSpPr>
      <xdr:spPr>
        <a:xfrm>
          <a:off x="5740400" y="691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335277</xdr:rowOff>
    </xdr:from>
    <xdr:to>
      <xdr:col>26</xdr:col>
      <xdr:colOff>50800</xdr:colOff>
      <xdr:row>36</xdr:row>
      <xdr:rowOff>24085</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flipV="1">
          <a:off x="4305300" y="6945627"/>
          <a:ext cx="698500" cy="31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109702</xdr:rowOff>
    </xdr:from>
    <xdr:ext cx="736600" cy="259045"/>
    <xdr:sp macro="" textlink="">
      <xdr:nvSpPr>
        <xdr:cNvPr id="115" name="テキスト ボックス 114">
          <a:extLst>
            <a:ext uri="{FF2B5EF4-FFF2-40B4-BE49-F238E27FC236}">
              <a16:creationId xmlns="" xmlns:a16="http://schemas.microsoft.com/office/drawing/2014/main" id="{00000000-0008-0000-0500-000073000000}"/>
            </a:ext>
          </a:extLst>
        </xdr:cNvPr>
        <xdr:cNvSpPr txBox="1"/>
      </xdr:nvSpPr>
      <xdr:spPr>
        <a:xfrm>
          <a:off x="4622800" y="706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24085</xdr:rowOff>
    </xdr:from>
    <xdr:to>
      <xdr:col>22</xdr:col>
      <xdr:colOff>114300</xdr:colOff>
      <xdr:row>36</xdr:row>
      <xdr:rowOff>39584</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flipV="1">
          <a:off x="3606800" y="6977335"/>
          <a:ext cx="698500" cy="15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135488</xdr:rowOff>
    </xdr:from>
    <xdr:ext cx="7620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3924300" y="70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39584</xdr:rowOff>
    </xdr:from>
    <xdr:to>
      <xdr:col>18</xdr:col>
      <xdr:colOff>177800</xdr:colOff>
      <xdr:row>36</xdr:row>
      <xdr:rowOff>65849</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flipV="1">
          <a:off x="2908300" y="6992834"/>
          <a:ext cx="698500" cy="26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116720</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225800" y="70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114137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2527300" y="70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240792</xdr:rowOff>
    </xdr:from>
    <xdr:to>
      <xdr:col>29</xdr:col>
      <xdr:colOff>177800</xdr:colOff>
      <xdr:row>35</xdr:row>
      <xdr:rowOff>342392</xdr:rowOff>
    </xdr:to>
    <xdr:sp macro="" textlink="">
      <xdr:nvSpPr>
        <xdr:cNvPr id="129" name="楕円 128">
          <a:extLst>
            <a:ext uri="{FF2B5EF4-FFF2-40B4-BE49-F238E27FC236}">
              <a16:creationId xmlns="" xmlns:a16="http://schemas.microsoft.com/office/drawing/2014/main" id="{00000000-0008-0000-0500-000081000000}"/>
            </a:ext>
          </a:extLst>
        </xdr:cNvPr>
        <xdr:cNvSpPr/>
      </xdr:nvSpPr>
      <xdr:spPr bwMode="auto">
        <a:xfrm>
          <a:off x="5600700" y="6851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85869</xdr:rowOff>
    </xdr:from>
    <xdr:ext cx="762000" cy="259045"/>
    <xdr:sp macro="" textlink="">
      <xdr:nvSpPr>
        <xdr:cNvPr id="130" name="人口1人当たり決算額の推移該当値テキスト445">
          <a:extLst>
            <a:ext uri="{FF2B5EF4-FFF2-40B4-BE49-F238E27FC236}">
              <a16:creationId xmlns="" xmlns:a16="http://schemas.microsoft.com/office/drawing/2014/main" id="{00000000-0008-0000-0500-000082000000}"/>
            </a:ext>
          </a:extLst>
        </xdr:cNvPr>
        <xdr:cNvSpPr txBox="1"/>
      </xdr:nvSpPr>
      <xdr:spPr>
        <a:xfrm>
          <a:off x="5740400" y="669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284477</xdr:rowOff>
    </xdr:from>
    <xdr:to>
      <xdr:col>26</xdr:col>
      <xdr:colOff>101600</xdr:colOff>
      <xdr:row>36</xdr:row>
      <xdr:rowOff>43177</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4953000" y="6894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53354</xdr:rowOff>
    </xdr:from>
    <xdr:ext cx="7366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4622800" y="6663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316185</xdr:rowOff>
    </xdr:from>
    <xdr:to>
      <xdr:col>22</xdr:col>
      <xdr:colOff>165100</xdr:colOff>
      <xdr:row>36</xdr:row>
      <xdr:rowOff>74885</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4254500" y="6926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85062</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3924300" y="6695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331684</xdr:rowOff>
    </xdr:from>
    <xdr:to>
      <xdr:col>19</xdr:col>
      <xdr:colOff>38100</xdr:colOff>
      <xdr:row>36</xdr:row>
      <xdr:rowOff>90384</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3556000" y="6942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100561</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225800" y="671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15049</xdr:rowOff>
    </xdr:from>
    <xdr:to>
      <xdr:col>15</xdr:col>
      <xdr:colOff>101600</xdr:colOff>
      <xdr:row>36</xdr:row>
      <xdr:rowOff>116649</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2857500" y="6968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126826</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2527300" y="673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15,606
15,491
36.14
13,590,023
13,440,902
114,397
5,269,066
13,530,078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110325</xdr:rowOff>
    </xdr:from>
    <xdr:to>
      <xdr:col>24</xdr:col>
      <xdr:colOff>63500</xdr:colOff>
      <xdr:row>33</xdr:row>
      <xdr:rowOff>169204</xdr:rowOff>
    </xdr:to>
    <xdr:cxnSp macro="">
      <xdr:nvCxnSpPr>
        <xdr:cNvPr id="65" name="直線コネクタ 64">
          <a:extLst>
            <a:ext uri="{FF2B5EF4-FFF2-40B4-BE49-F238E27FC236}">
              <a16:creationId xmlns="" xmlns:a16="http://schemas.microsoft.com/office/drawing/2014/main" id="{00000000-0008-0000-0600-000041000000}"/>
            </a:ext>
          </a:extLst>
        </xdr:cNvPr>
        <xdr:cNvCxnSpPr/>
      </xdr:nvCxnSpPr>
      <xdr:spPr>
        <a:xfrm>
          <a:off x="3797300" y="5768175"/>
          <a:ext cx="838200" cy="5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10306</xdr:rowOff>
    </xdr:from>
    <xdr:ext cx="534377" cy="259045"/>
    <xdr:sp macro="" textlink="">
      <xdr:nvSpPr>
        <xdr:cNvPr id="66" name="人件費平均値テキスト">
          <a:extLst>
            <a:ext uri="{FF2B5EF4-FFF2-40B4-BE49-F238E27FC236}">
              <a16:creationId xmlns="" xmlns:a16="http://schemas.microsoft.com/office/drawing/2014/main" id="{00000000-0008-0000-0600-000042000000}"/>
            </a:ext>
          </a:extLst>
        </xdr:cNvPr>
        <xdr:cNvSpPr txBox="1"/>
      </xdr:nvSpPr>
      <xdr:spPr>
        <a:xfrm>
          <a:off x="4686300" y="6011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110325</xdr:rowOff>
    </xdr:from>
    <xdr:to>
      <xdr:col>19</xdr:col>
      <xdr:colOff>177800</xdr:colOff>
      <xdr:row>33</xdr:row>
      <xdr:rowOff>130856</xdr:rowOff>
    </xdr:to>
    <xdr:cxnSp macro="">
      <xdr:nvCxnSpPr>
        <xdr:cNvPr id="68" name="直線コネクタ 67">
          <a:extLst>
            <a:ext uri="{FF2B5EF4-FFF2-40B4-BE49-F238E27FC236}">
              <a16:creationId xmlns="" xmlns:a16="http://schemas.microsoft.com/office/drawing/2014/main" id="{00000000-0008-0000-0600-000044000000}"/>
            </a:ext>
          </a:extLst>
        </xdr:cNvPr>
        <xdr:cNvCxnSpPr/>
      </xdr:nvCxnSpPr>
      <xdr:spPr>
        <a:xfrm flipV="1">
          <a:off x="2908300" y="5768175"/>
          <a:ext cx="889000" cy="2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125906</xdr:rowOff>
    </xdr:from>
    <xdr:ext cx="534377" cy="259045"/>
    <xdr:sp macro="" textlink="">
      <xdr:nvSpPr>
        <xdr:cNvPr id="70" name="テキスト ボックス 69">
          <a:extLst>
            <a:ext uri="{FF2B5EF4-FFF2-40B4-BE49-F238E27FC236}">
              <a16:creationId xmlns="" xmlns:a16="http://schemas.microsoft.com/office/drawing/2014/main" id="{00000000-0008-0000-0600-000046000000}"/>
            </a:ext>
          </a:extLst>
        </xdr:cNvPr>
        <xdr:cNvSpPr txBox="1"/>
      </xdr:nvSpPr>
      <xdr:spPr>
        <a:xfrm>
          <a:off x="3530111" y="61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130856</xdr:rowOff>
    </xdr:from>
    <xdr:to>
      <xdr:col>15</xdr:col>
      <xdr:colOff>50800</xdr:colOff>
      <xdr:row>34</xdr:row>
      <xdr:rowOff>102081</xdr:rowOff>
    </xdr:to>
    <xdr:cxnSp macro="">
      <xdr:nvCxnSpPr>
        <xdr:cNvPr id="71" name="直線コネクタ 70">
          <a:extLst>
            <a:ext uri="{FF2B5EF4-FFF2-40B4-BE49-F238E27FC236}">
              <a16:creationId xmlns="" xmlns:a16="http://schemas.microsoft.com/office/drawing/2014/main" id="{00000000-0008-0000-0600-000047000000}"/>
            </a:ext>
          </a:extLst>
        </xdr:cNvPr>
        <xdr:cNvCxnSpPr/>
      </xdr:nvCxnSpPr>
      <xdr:spPr>
        <a:xfrm flipV="1">
          <a:off x="2019300" y="5788706"/>
          <a:ext cx="889000" cy="14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147294</xdr:rowOff>
    </xdr:from>
    <xdr:ext cx="534377" cy="259045"/>
    <xdr:sp macro="" textlink="">
      <xdr:nvSpPr>
        <xdr:cNvPr id="73" name="テキスト ボックス 72">
          <a:extLst>
            <a:ext uri="{FF2B5EF4-FFF2-40B4-BE49-F238E27FC236}">
              <a16:creationId xmlns="" xmlns:a16="http://schemas.microsoft.com/office/drawing/2014/main" id="{00000000-0008-0000-0600-000049000000}"/>
            </a:ext>
          </a:extLst>
        </xdr:cNvPr>
        <xdr:cNvSpPr txBox="1"/>
      </xdr:nvSpPr>
      <xdr:spPr>
        <a:xfrm>
          <a:off x="2641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102081</xdr:rowOff>
    </xdr:from>
    <xdr:to>
      <xdr:col>10</xdr:col>
      <xdr:colOff>114300</xdr:colOff>
      <xdr:row>34</xdr:row>
      <xdr:rowOff>142529</xdr:rowOff>
    </xdr:to>
    <xdr:cxnSp macro="">
      <xdr:nvCxnSpPr>
        <xdr:cNvPr id="74" name="直線コネクタ 73">
          <a:extLst>
            <a:ext uri="{FF2B5EF4-FFF2-40B4-BE49-F238E27FC236}">
              <a16:creationId xmlns="" xmlns:a16="http://schemas.microsoft.com/office/drawing/2014/main" id="{00000000-0008-0000-0600-00004A000000}"/>
            </a:ext>
          </a:extLst>
        </xdr:cNvPr>
        <xdr:cNvCxnSpPr/>
      </xdr:nvCxnSpPr>
      <xdr:spPr>
        <a:xfrm flipV="1">
          <a:off x="1130300" y="5931381"/>
          <a:ext cx="889000" cy="4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101517</xdr:rowOff>
    </xdr:from>
    <xdr:ext cx="534377"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1752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 xmlns:a16="http://schemas.microsoft.com/office/drawing/2014/main"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117076</xdr:rowOff>
    </xdr:from>
    <xdr:ext cx="534377"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863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118404</xdr:rowOff>
    </xdr:from>
    <xdr:to>
      <xdr:col>24</xdr:col>
      <xdr:colOff>114300</xdr:colOff>
      <xdr:row>34</xdr:row>
      <xdr:rowOff>48554</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4584700" y="577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141281</xdr:rowOff>
    </xdr:from>
    <xdr:ext cx="599010" cy="259045"/>
    <xdr:sp macro="" textlink="">
      <xdr:nvSpPr>
        <xdr:cNvPr id="85" name="人件費該当値テキスト">
          <a:extLst>
            <a:ext uri="{FF2B5EF4-FFF2-40B4-BE49-F238E27FC236}">
              <a16:creationId xmlns="" xmlns:a16="http://schemas.microsoft.com/office/drawing/2014/main" id="{00000000-0008-0000-0600-000055000000}"/>
            </a:ext>
          </a:extLst>
        </xdr:cNvPr>
        <xdr:cNvSpPr txBox="1"/>
      </xdr:nvSpPr>
      <xdr:spPr>
        <a:xfrm>
          <a:off x="4686300" y="562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59525</xdr:rowOff>
    </xdr:from>
    <xdr:to>
      <xdr:col>20</xdr:col>
      <xdr:colOff>38100</xdr:colOff>
      <xdr:row>33</xdr:row>
      <xdr:rowOff>161125</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3746500" y="571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6202</xdr:rowOff>
    </xdr:from>
    <xdr:ext cx="599010"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3497795" y="549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80056</xdr:rowOff>
    </xdr:from>
    <xdr:to>
      <xdr:col>15</xdr:col>
      <xdr:colOff>101600</xdr:colOff>
      <xdr:row>34</xdr:row>
      <xdr:rowOff>10206</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2857500" y="573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26733</xdr:rowOff>
    </xdr:from>
    <xdr:ext cx="599010"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2608795" y="551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51281</xdr:rowOff>
    </xdr:from>
    <xdr:to>
      <xdr:col>10</xdr:col>
      <xdr:colOff>165100</xdr:colOff>
      <xdr:row>34</xdr:row>
      <xdr:rowOff>152881</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1968500" y="588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169408</xdr:rowOff>
    </xdr:from>
    <xdr:ext cx="599010"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1719795" y="565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91729</xdr:rowOff>
    </xdr:from>
    <xdr:to>
      <xdr:col>6</xdr:col>
      <xdr:colOff>38100</xdr:colOff>
      <xdr:row>35</xdr:row>
      <xdr:rowOff>21879</xdr:rowOff>
    </xdr:to>
    <xdr:sp macro="" textlink="">
      <xdr:nvSpPr>
        <xdr:cNvPr id="92" name="楕円 91">
          <a:extLst>
            <a:ext uri="{FF2B5EF4-FFF2-40B4-BE49-F238E27FC236}">
              <a16:creationId xmlns="" xmlns:a16="http://schemas.microsoft.com/office/drawing/2014/main" id="{00000000-0008-0000-0600-00005C000000}"/>
            </a:ext>
          </a:extLst>
        </xdr:cNvPr>
        <xdr:cNvSpPr/>
      </xdr:nvSpPr>
      <xdr:spPr>
        <a:xfrm>
          <a:off x="1079500" y="592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38406</xdr:rowOff>
    </xdr:from>
    <xdr:ext cx="534377" cy="259045"/>
    <xdr:sp macro="" textlink="">
      <xdr:nvSpPr>
        <xdr:cNvPr id="93" name="テキスト ボックス 92">
          <a:extLst>
            <a:ext uri="{FF2B5EF4-FFF2-40B4-BE49-F238E27FC236}">
              <a16:creationId xmlns="" xmlns:a16="http://schemas.microsoft.com/office/drawing/2014/main" id="{00000000-0008-0000-0600-00005D000000}"/>
            </a:ext>
          </a:extLst>
        </xdr:cNvPr>
        <xdr:cNvSpPr txBox="1"/>
      </xdr:nvSpPr>
      <xdr:spPr>
        <a:xfrm>
          <a:off x="863111" y="569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 xmlns:a16="http://schemas.microsoft.com/office/drawing/2014/main"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 xmlns:a16="http://schemas.microsoft.com/office/drawing/2014/main"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121259</xdr:rowOff>
    </xdr:from>
    <xdr:to>
      <xdr:col>24</xdr:col>
      <xdr:colOff>63500</xdr:colOff>
      <xdr:row>57</xdr:row>
      <xdr:rowOff>14224</xdr:rowOff>
    </xdr:to>
    <xdr:cxnSp macro="">
      <xdr:nvCxnSpPr>
        <xdr:cNvPr id="123" name="直線コネクタ 122">
          <a:extLst>
            <a:ext uri="{FF2B5EF4-FFF2-40B4-BE49-F238E27FC236}">
              <a16:creationId xmlns="" xmlns:a16="http://schemas.microsoft.com/office/drawing/2014/main" id="{00000000-0008-0000-0600-00007B000000}"/>
            </a:ext>
          </a:extLst>
        </xdr:cNvPr>
        <xdr:cNvCxnSpPr/>
      </xdr:nvCxnSpPr>
      <xdr:spPr>
        <a:xfrm flipV="1">
          <a:off x="3797300" y="9551009"/>
          <a:ext cx="838200" cy="23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16756</xdr:rowOff>
    </xdr:from>
    <xdr:ext cx="534377" cy="259045"/>
    <xdr:sp macro="" textlink="">
      <xdr:nvSpPr>
        <xdr:cNvPr id="124" name="物件費平均値テキスト">
          <a:extLst>
            <a:ext uri="{FF2B5EF4-FFF2-40B4-BE49-F238E27FC236}">
              <a16:creationId xmlns="" xmlns:a16="http://schemas.microsoft.com/office/drawing/2014/main" id="{00000000-0008-0000-0600-00007C000000}"/>
            </a:ext>
          </a:extLst>
        </xdr:cNvPr>
        <xdr:cNvSpPr txBox="1"/>
      </xdr:nvSpPr>
      <xdr:spPr>
        <a:xfrm>
          <a:off x="4686300" y="9617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150190</xdr:rowOff>
    </xdr:from>
    <xdr:to>
      <xdr:col>19</xdr:col>
      <xdr:colOff>177800</xdr:colOff>
      <xdr:row>57</xdr:row>
      <xdr:rowOff>14224</xdr:rowOff>
    </xdr:to>
    <xdr:cxnSp macro="">
      <xdr:nvCxnSpPr>
        <xdr:cNvPr id="126" name="直線コネクタ 125">
          <a:extLst>
            <a:ext uri="{FF2B5EF4-FFF2-40B4-BE49-F238E27FC236}">
              <a16:creationId xmlns="" xmlns:a16="http://schemas.microsoft.com/office/drawing/2014/main" id="{00000000-0008-0000-0600-00007E000000}"/>
            </a:ext>
          </a:extLst>
        </xdr:cNvPr>
        <xdr:cNvCxnSpPr/>
      </xdr:nvCxnSpPr>
      <xdr:spPr>
        <a:xfrm>
          <a:off x="2908300" y="9751390"/>
          <a:ext cx="889000" cy="3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59936</xdr:rowOff>
    </xdr:from>
    <xdr:ext cx="534377"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3530111" y="98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150190</xdr:rowOff>
    </xdr:from>
    <xdr:to>
      <xdr:col>15</xdr:col>
      <xdr:colOff>50800</xdr:colOff>
      <xdr:row>58</xdr:row>
      <xdr:rowOff>78842</xdr:rowOff>
    </xdr:to>
    <xdr:cxnSp macro="">
      <xdr:nvCxnSpPr>
        <xdr:cNvPr id="129" name="直線コネクタ 128">
          <a:extLst>
            <a:ext uri="{FF2B5EF4-FFF2-40B4-BE49-F238E27FC236}">
              <a16:creationId xmlns="" xmlns:a16="http://schemas.microsoft.com/office/drawing/2014/main" id="{00000000-0008-0000-0600-000081000000}"/>
            </a:ext>
          </a:extLst>
        </xdr:cNvPr>
        <xdr:cNvCxnSpPr/>
      </xdr:nvCxnSpPr>
      <xdr:spPr>
        <a:xfrm flipV="1">
          <a:off x="2019300" y="9751390"/>
          <a:ext cx="889000" cy="27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a:extLst>
            <a:ext uri="{FF2B5EF4-FFF2-40B4-BE49-F238E27FC236}">
              <a16:creationId xmlns="" xmlns:a16="http://schemas.microsoft.com/office/drawing/2014/main" id="{00000000-0008-0000-0600-000082000000}"/>
            </a:ext>
          </a:extLst>
        </xdr:cNvPr>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128820</xdr:rowOff>
    </xdr:from>
    <xdr:ext cx="534377"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2641111" y="99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78842</xdr:rowOff>
    </xdr:from>
    <xdr:to>
      <xdr:col>10</xdr:col>
      <xdr:colOff>114300</xdr:colOff>
      <xdr:row>58</xdr:row>
      <xdr:rowOff>151943</xdr:rowOff>
    </xdr:to>
    <xdr:cxnSp macro="">
      <xdr:nvCxnSpPr>
        <xdr:cNvPr id="132" name="直線コネクタ 131">
          <a:extLst>
            <a:ext uri="{FF2B5EF4-FFF2-40B4-BE49-F238E27FC236}">
              <a16:creationId xmlns="" xmlns:a16="http://schemas.microsoft.com/office/drawing/2014/main" id="{00000000-0008-0000-0600-000084000000}"/>
            </a:ext>
          </a:extLst>
        </xdr:cNvPr>
        <xdr:cNvCxnSpPr/>
      </xdr:nvCxnSpPr>
      <xdr:spPr>
        <a:xfrm flipV="1">
          <a:off x="1130300" y="10022942"/>
          <a:ext cx="889000" cy="7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33" name="フローチャート: 判断 132">
          <a:extLst>
            <a:ext uri="{FF2B5EF4-FFF2-40B4-BE49-F238E27FC236}">
              <a16:creationId xmlns="" xmlns:a16="http://schemas.microsoft.com/office/drawing/2014/main" id="{00000000-0008-0000-0600-000085000000}"/>
            </a:ext>
          </a:extLst>
        </xdr:cNvPr>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20743</xdr:rowOff>
    </xdr:from>
    <xdr:ext cx="534377"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1752111" y="96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5" name="フローチャート: 判断 134">
          <a:extLst>
            <a:ext uri="{FF2B5EF4-FFF2-40B4-BE49-F238E27FC236}">
              <a16:creationId xmlns="" xmlns:a16="http://schemas.microsoft.com/office/drawing/2014/main" id="{00000000-0008-0000-0600-000087000000}"/>
            </a:ext>
          </a:extLst>
        </xdr:cNvPr>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55707</xdr:rowOff>
    </xdr:from>
    <xdr:ext cx="534377"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863111" y="94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70459</xdr:rowOff>
    </xdr:from>
    <xdr:to>
      <xdr:col>24</xdr:col>
      <xdr:colOff>114300</xdr:colOff>
      <xdr:row>56</xdr:row>
      <xdr:rowOff>609</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4584700" y="950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93336</xdr:rowOff>
    </xdr:from>
    <xdr:ext cx="599010" cy="259045"/>
    <xdr:sp macro="" textlink="">
      <xdr:nvSpPr>
        <xdr:cNvPr id="143" name="物件費該当値テキスト">
          <a:extLst>
            <a:ext uri="{FF2B5EF4-FFF2-40B4-BE49-F238E27FC236}">
              <a16:creationId xmlns="" xmlns:a16="http://schemas.microsoft.com/office/drawing/2014/main" id="{00000000-0008-0000-0600-00008F000000}"/>
            </a:ext>
          </a:extLst>
        </xdr:cNvPr>
        <xdr:cNvSpPr txBox="1"/>
      </xdr:nvSpPr>
      <xdr:spPr>
        <a:xfrm>
          <a:off x="4686300" y="935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134874</xdr:rowOff>
    </xdr:from>
    <xdr:to>
      <xdr:col>20</xdr:col>
      <xdr:colOff>38100</xdr:colOff>
      <xdr:row>57</xdr:row>
      <xdr:rowOff>65024</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3746500" y="973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81551</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3530111" y="951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99390</xdr:rowOff>
    </xdr:from>
    <xdr:to>
      <xdr:col>15</xdr:col>
      <xdr:colOff>101600</xdr:colOff>
      <xdr:row>57</xdr:row>
      <xdr:rowOff>29540</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2857500" y="97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46067</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2641111" y="947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28042</xdr:rowOff>
    </xdr:from>
    <xdr:to>
      <xdr:col>10</xdr:col>
      <xdr:colOff>165100</xdr:colOff>
      <xdr:row>58</xdr:row>
      <xdr:rowOff>129642</xdr:rowOff>
    </xdr:to>
    <xdr:sp macro="" textlink="">
      <xdr:nvSpPr>
        <xdr:cNvPr id="148" name="楕円 147">
          <a:extLst>
            <a:ext uri="{FF2B5EF4-FFF2-40B4-BE49-F238E27FC236}">
              <a16:creationId xmlns="" xmlns:a16="http://schemas.microsoft.com/office/drawing/2014/main" id="{00000000-0008-0000-0600-000094000000}"/>
            </a:ext>
          </a:extLst>
        </xdr:cNvPr>
        <xdr:cNvSpPr/>
      </xdr:nvSpPr>
      <xdr:spPr>
        <a:xfrm>
          <a:off x="1968500" y="99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120769</xdr:rowOff>
    </xdr:from>
    <xdr:ext cx="534377" cy="259045"/>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1752111" y="1006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101143</xdr:rowOff>
    </xdr:from>
    <xdr:to>
      <xdr:col>6</xdr:col>
      <xdr:colOff>38100</xdr:colOff>
      <xdr:row>59</xdr:row>
      <xdr:rowOff>31293</xdr:rowOff>
    </xdr:to>
    <xdr:sp macro="" textlink="">
      <xdr:nvSpPr>
        <xdr:cNvPr id="150" name="楕円 149">
          <a:extLst>
            <a:ext uri="{FF2B5EF4-FFF2-40B4-BE49-F238E27FC236}">
              <a16:creationId xmlns="" xmlns:a16="http://schemas.microsoft.com/office/drawing/2014/main" id="{00000000-0008-0000-0600-000096000000}"/>
            </a:ext>
          </a:extLst>
        </xdr:cNvPr>
        <xdr:cNvSpPr/>
      </xdr:nvSpPr>
      <xdr:spPr>
        <a:xfrm>
          <a:off x="1079500" y="100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22420</xdr:rowOff>
    </xdr:from>
    <xdr:ext cx="534377" cy="259045"/>
    <xdr:sp macro="" textlink="">
      <xdr:nvSpPr>
        <xdr:cNvPr id="151" name="テキスト ボックス 150">
          <a:extLst>
            <a:ext uri="{FF2B5EF4-FFF2-40B4-BE49-F238E27FC236}">
              <a16:creationId xmlns="" xmlns:a16="http://schemas.microsoft.com/office/drawing/2014/main" id="{00000000-0008-0000-0600-000097000000}"/>
            </a:ext>
          </a:extLst>
        </xdr:cNvPr>
        <xdr:cNvSpPr txBox="1"/>
      </xdr:nvSpPr>
      <xdr:spPr>
        <a:xfrm>
          <a:off x="863111" y="1013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 xmlns:a16="http://schemas.microsoft.com/office/drawing/2014/main"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 xmlns:a16="http://schemas.microsoft.com/office/drawing/2014/main"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101409</xdr:rowOff>
    </xdr:from>
    <xdr:to>
      <xdr:col>24</xdr:col>
      <xdr:colOff>63500</xdr:colOff>
      <xdr:row>78</xdr:row>
      <xdr:rowOff>104175</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flipV="1">
          <a:off x="3797300" y="13474509"/>
          <a:ext cx="8382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79" name="維持補修費平均値テキスト">
          <a:extLst>
            <a:ext uri="{FF2B5EF4-FFF2-40B4-BE49-F238E27FC236}">
              <a16:creationId xmlns="" xmlns:a16="http://schemas.microsoft.com/office/drawing/2014/main" id="{00000000-0008-0000-0600-0000B3000000}"/>
            </a:ext>
          </a:extLst>
        </xdr:cNvPr>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95100</xdr:rowOff>
    </xdr:from>
    <xdr:to>
      <xdr:col>19</xdr:col>
      <xdr:colOff>177800</xdr:colOff>
      <xdr:row>78</xdr:row>
      <xdr:rowOff>104175</xdr:rowOff>
    </xdr:to>
    <xdr:cxnSp macro="">
      <xdr:nvCxnSpPr>
        <xdr:cNvPr id="181" name="直線コネクタ 180">
          <a:extLst>
            <a:ext uri="{FF2B5EF4-FFF2-40B4-BE49-F238E27FC236}">
              <a16:creationId xmlns="" xmlns:a16="http://schemas.microsoft.com/office/drawing/2014/main" id="{00000000-0008-0000-0600-0000B5000000}"/>
            </a:ext>
          </a:extLst>
        </xdr:cNvPr>
        <xdr:cNvCxnSpPr/>
      </xdr:nvCxnSpPr>
      <xdr:spPr>
        <a:xfrm>
          <a:off x="2908300" y="13468200"/>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95100</xdr:rowOff>
    </xdr:from>
    <xdr:to>
      <xdr:col>15</xdr:col>
      <xdr:colOff>50800</xdr:colOff>
      <xdr:row>78</xdr:row>
      <xdr:rowOff>109319</xdr:rowOff>
    </xdr:to>
    <xdr:cxnSp macro="">
      <xdr:nvCxnSpPr>
        <xdr:cNvPr id="184" name="直線コネクタ 183">
          <a:extLst>
            <a:ext uri="{FF2B5EF4-FFF2-40B4-BE49-F238E27FC236}">
              <a16:creationId xmlns="" xmlns:a16="http://schemas.microsoft.com/office/drawing/2014/main" id="{00000000-0008-0000-0600-0000B8000000}"/>
            </a:ext>
          </a:extLst>
        </xdr:cNvPr>
        <xdr:cNvCxnSpPr/>
      </xdr:nvCxnSpPr>
      <xdr:spPr>
        <a:xfrm flipV="1">
          <a:off x="2019300" y="13468200"/>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107490</xdr:rowOff>
    </xdr:from>
    <xdr:to>
      <xdr:col>10</xdr:col>
      <xdr:colOff>114300</xdr:colOff>
      <xdr:row>78</xdr:row>
      <xdr:rowOff>109319</xdr:rowOff>
    </xdr:to>
    <xdr:cxnSp macro="">
      <xdr:nvCxnSpPr>
        <xdr:cNvPr id="187" name="直線コネクタ 186">
          <a:extLst>
            <a:ext uri="{FF2B5EF4-FFF2-40B4-BE49-F238E27FC236}">
              <a16:creationId xmlns="" xmlns:a16="http://schemas.microsoft.com/office/drawing/2014/main" id="{00000000-0008-0000-0600-0000BB000000}"/>
            </a:ext>
          </a:extLst>
        </xdr:cNvPr>
        <xdr:cNvCxnSpPr/>
      </xdr:nvCxnSpPr>
      <xdr:spPr>
        <a:xfrm>
          <a:off x="1130300" y="1348059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8" name="フローチャート: 判断 187">
          <a:extLst>
            <a:ext uri="{FF2B5EF4-FFF2-40B4-BE49-F238E27FC236}">
              <a16:creationId xmlns="" xmlns:a16="http://schemas.microsoft.com/office/drawing/2014/main" id="{00000000-0008-0000-0600-0000BC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59855</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1784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0" name="フローチャート: 判断 189">
          <a:extLst>
            <a:ext uri="{FF2B5EF4-FFF2-40B4-BE49-F238E27FC236}">
              <a16:creationId xmlns="" xmlns:a16="http://schemas.microsoft.com/office/drawing/2014/main" id="{00000000-0008-0000-0600-0000BE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66232</xdr:rowOff>
    </xdr:from>
    <xdr:ext cx="469744"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895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50609</xdr:rowOff>
    </xdr:from>
    <xdr:to>
      <xdr:col>24</xdr:col>
      <xdr:colOff>114300</xdr:colOff>
      <xdr:row>78</xdr:row>
      <xdr:rowOff>152209</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4584700" y="1342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136986</xdr:rowOff>
    </xdr:from>
    <xdr:ext cx="469744" cy="259045"/>
    <xdr:sp macro="" textlink="">
      <xdr:nvSpPr>
        <xdr:cNvPr id="198" name="維持補修費該当値テキスト">
          <a:extLst>
            <a:ext uri="{FF2B5EF4-FFF2-40B4-BE49-F238E27FC236}">
              <a16:creationId xmlns="" xmlns:a16="http://schemas.microsoft.com/office/drawing/2014/main" id="{00000000-0008-0000-0600-0000C6000000}"/>
            </a:ext>
          </a:extLst>
        </xdr:cNvPr>
        <xdr:cNvSpPr txBox="1"/>
      </xdr:nvSpPr>
      <xdr:spPr>
        <a:xfrm>
          <a:off x="4686300" y="1333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53375</xdr:rowOff>
    </xdr:from>
    <xdr:to>
      <xdr:col>20</xdr:col>
      <xdr:colOff>38100</xdr:colOff>
      <xdr:row>78</xdr:row>
      <xdr:rowOff>154975</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3746500" y="1342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146102</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3562428" y="1351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44300</xdr:rowOff>
    </xdr:from>
    <xdr:to>
      <xdr:col>15</xdr:col>
      <xdr:colOff>101600</xdr:colOff>
      <xdr:row>78</xdr:row>
      <xdr:rowOff>145900</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2857500" y="1341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137027</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2673428" y="1351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58519</xdr:rowOff>
    </xdr:from>
    <xdr:to>
      <xdr:col>10</xdr:col>
      <xdr:colOff>165100</xdr:colOff>
      <xdr:row>78</xdr:row>
      <xdr:rowOff>160119</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1968500" y="1343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151246</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1784428" y="1352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56690</xdr:rowOff>
    </xdr:from>
    <xdr:to>
      <xdr:col>6</xdr:col>
      <xdr:colOff>38100</xdr:colOff>
      <xdr:row>78</xdr:row>
      <xdr:rowOff>158290</xdr:rowOff>
    </xdr:to>
    <xdr:sp macro="" textlink="">
      <xdr:nvSpPr>
        <xdr:cNvPr id="205" name="楕円 204">
          <a:extLst>
            <a:ext uri="{FF2B5EF4-FFF2-40B4-BE49-F238E27FC236}">
              <a16:creationId xmlns="" xmlns:a16="http://schemas.microsoft.com/office/drawing/2014/main" id="{00000000-0008-0000-0600-0000CD000000}"/>
            </a:ext>
          </a:extLst>
        </xdr:cNvPr>
        <xdr:cNvSpPr/>
      </xdr:nvSpPr>
      <xdr:spPr>
        <a:xfrm>
          <a:off x="1079500" y="134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149417</xdr:rowOff>
    </xdr:from>
    <xdr:ext cx="469744" cy="259045"/>
    <xdr:sp macro="" textlink="">
      <xdr:nvSpPr>
        <xdr:cNvPr id="206" name="テキスト ボックス 205">
          <a:extLst>
            <a:ext uri="{FF2B5EF4-FFF2-40B4-BE49-F238E27FC236}">
              <a16:creationId xmlns="" xmlns:a16="http://schemas.microsoft.com/office/drawing/2014/main" id="{00000000-0008-0000-0600-0000CE000000}"/>
            </a:ext>
          </a:extLst>
        </xdr:cNvPr>
        <xdr:cNvSpPr txBox="1"/>
      </xdr:nvSpPr>
      <xdr:spPr>
        <a:xfrm>
          <a:off x="895428" y="1352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56958</xdr:rowOff>
    </xdr:from>
    <xdr:to>
      <xdr:col>24</xdr:col>
      <xdr:colOff>62865</xdr:colOff>
      <xdr:row>98</xdr:row>
      <xdr:rowOff>160568</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flipV="1">
          <a:off x="4633595" y="15830358"/>
          <a:ext cx="1270" cy="11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164395</xdr:rowOff>
    </xdr:from>
    <xdr:ext cx="534377" cy="259045"/>
    <xdr:sp macro="" textlink="">
      <xdr:nvSpPr>
        <xdr:cNvPr id="234" name="扶助費最小値テキスト">
          <a:extLst>
            <a:ext uri="{FF2B5EF4-FFF2-40B4-BE49-F238E27FC236}">
              <a16:creationId xmlns="" xmlns:a16="http://schemas.microsoft.com/office/drawing/2014/main" id="{00000000-0008-0000-0600-0000EA000000}"/>
            </a:ext>
          </a:extLst>
        </xdr:cNvPr>
        <xdr:cNvSpPr txBox="1"/>
      </xdr:nvSpPr>
      <xdr:spPr>
        <a:xfrm>
          <a:off x="4686300" y="16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160568</xdr:rowOff>
    </xdr:from>
    <xdr:to>
      <xdr:col>24</xdr:col>
      <xdr:colOff>152400</xdr:colOff>
      <xdr:row>98</xdr:row>
      <xdr:rowOff>160568</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a:off x="4546600" y="16962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3635</xdr:rowOff>
    </xdr:from>
    <xdr:ext cx="599010" cy="259045"/>
    <xdr:sp macro="" textlink="">
      <xdr:nvSpPr>
        <xdr:cNvPr id="236" name="扶助費最大値テキスト">
          <a:extLst>
            <a:ext uri="{FF2B5EF4-FFF2-40B4-BE49-F238E27FC236}">
              <a16:creationId xmlns="" xmlns:a16="http://schemas.microsoft.com/office/drawing/2014/main" id="{00000000-0008-0000-0600-0000EC000000}"/>
            </a:ext>
          </a:extLst>
        </xdr:cNvPr>
        <xdr:cNvSpPr txBox="1"/>
      </xdr:nvSpPr>
      <xdr:spPr>
        <a:xfrm>
          <a:off x="4686300" y="1560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56958</xdr:rowOff>
    </xdr:from>
    <xdr:to>
      <xdr:col>24</xdr:col>
      <xdr:colOff>152400</xdr:colOff>
      <xdr:row>92</xdr:row>
      <xdr:rowOff>56958</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4546600" y="158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6023</xdr:rowOff>
    </xdr:from>
    <xdr:to>
      <xdr:col>24</xdr:col>
      <xdr:colOff>63500</xdr:colOff>
      <xdr:row>92</xdr:row>
      <xdr:rowOff>56958</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a:off x="3797300" y="15607973"/>
          <a:ext cx="838200" cy="22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99941</xdr:rowOff>
    </xdr:from>
    <xdr:ext cx="534377" cy="259045"/>
    <xdr:sp macro="" textlink="">
      <xdr:nvSpPr>
        <xdr:cNvPr id="239" name="扶助費平均値テキスト">
          <a:extLst>
            <a:ext uri="{FF2B5EF4-FFF2-40B4-BE49-F238E27FC236}">
              <a16:creationId xmlns="" xmlns:a16="http://schemas.microsoft.com/office/drawing/2014/main" id="{00000000-0008-0000-0600-0000EF000000}"/>
            </a:ext>
          </a:extLst>
        </xdr:cNvPr>
        <xdr:cNvSpPr txBox="1"/>
      </xdr:nvSpPr>
      <xdr:spPr>
        <a:xfrm>
          <a:off x="4686300" y="16387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121514</xdr:rowOff>
    </xdr:from>
    <xdr:to>
      <xdr:col>24</xdr:col>
      <xdr:colOff>114300</xdr:colOff>
      <xdr:row>96</xdr:row>
      <xdr:rowOff>51664</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4584700" y="1640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6023</xdr:rowOff>
    </xdr:from>
    <xdr:to>
      <xdr:col>19</xdr:col>
      <xdr:colOff>177800</xdr:colOff>
      <xdr:row>93</xdr:row>
      <xdr:rowOff>114957</xdr:rowOff>
    </xdr:to>
    <xdr:cxnSp macro="">
      <xdr:nvCxnSpPr>
        <xdr:cNvPr id="241" name="直線コネクタ 240">
          <a:extLst>
            <a:ext uri="{FF2B5EF4-FFF2-40B4-BE49-F238E27FC236}">
              <a16:creationId xmlns="" xmlns:a16="http://schemas.microsoft.com/office/drawing/2014/main" id="{00000000-0008-0000-0600-0000F1000000}"/>
            </a:ext>
          </a:extLst>
        </xdr:cNvPr>
        <xdr:cNvCxnSpPr/>
      </xdr:nvCxnSpPr>
      <xdr:spPr>
        <a:xfrm flipV="1">
          <a:off x="2908300" y="15607973"/>
          <a:ext cx="889000" cy="45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19134</xdr:rowOff>
    </xdr:from>
    <xdr:to>
      <xdr:col>20</xdr:col>
      <xdr:colOff>38100</xdr:colOff>
      <xdr:row>95</xdr:row>
      <xdr:rowOff>120734</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37465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111861</xdr:rowOff>
    </xdr:from>
    <xdr:ext cx="534377"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3530111" y="1639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114957</xdr:rowOff>
    </xdr:from>
    <xdr:to>
      <xdr:col>15</xdr:col>
      <xdr:colOff>50800</xdr:colOff>
      <xdr:row>93</xdr:row>
      <xdr:rowOff>155919</xdr:rowOff>
    </xdr:to>
    <xdr:cxnSp macro="">
      <xdr:nvCxnSpPr>
        <xdr:cNvPr id="244" name="直線コネクタ 243">
          <a:extLst>
            <a:ext uri="{FF2B5EF4-FFF2-40B4-BE49-F238E27FC236}">
              <a16:creationId xmlns="" xmlns:a16="http://schemas.microsoft.com/office/drawing/2014/main" id="{00000000-0008-0000-0600-0000F4000000}"/>
            </a:ext>
          </a:extLst>
        </xdr:cNvPr>
        <xdr:cNvCxnSpPr/>
      </xdr:nvCxnSpPr>
      <xdr:spPr>
        <a:xfrm flipV="1">
          <a:off x="2019300" y="16059807"/>
          <a:ext cx="889000" cy="4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104380</xdr:rowOff>
    </xdr:from>
    <xdr:to>
      <xdr:col>15</xdr:col>
      <xdr:colOff>101600</xdr:colOff>
      <xdr:row>97</xdr:row>
      <xdr:rowOff>34530</xdr:rowOff>
    </xdr:to>
    <xdr:sp macro="" textlink="">
      <xdr:nvSpPr>
        <xdr:cNvPr id="245" name="フローチャート: 判断 244">
          <a:extLst>
            <a:ext uri="{FF2B5EF4-FFF2-40B4-BE49-F238E27FC236}">
              <a16:creationId xmlns="" xmlns:a16="http://schemas.microsoft.com/office/drawing/2014/main" id="{00000000-0008-0000-0600-0000F5000000}"/>
            </a:ext>
          </a:extLst>
        </xdr:cNvPr>
        <xdr:cNvSpPr/>
      </xdr:nvSpPr>
      <xdr:spPr>
        <a:xfrm>
          <a:off x="2857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25657</xdr:rowOff>
    </xdr:from>
    <xdr:ext cx="534377"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2641111" y="1665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155919</xdr:rowOff>
    </xdr:from>
    <xdr:to>
      <xdr:col>10</xdr:col>
      <xdr:colOff>114300</xdr:colOff>
      <xdr:row>94</xdr:row>
      <xdr:rowOff>12218</xdr:rowOff>
    </xdr:to>
    <xdr:cxnSp macro="">
      <xdr:nvCxnSpPr>
        <xdr:cNvPr id="247" name="直線コネクタ 246">
          <a:extLst>
            <a:ext uri="{FF2B5EF4-FFF2-40B4-BE49-F238E27FC236}">
              <a16:creationId xmlns="" xmlns:a16="http://schemas.microsoft.com/office/drawing/2014/main" id="{00000000-0008-0000-0600-0000F7000000}"/>
            </a:ext>
          </a:extLst>
        </xdr:cNvPr>
        <xdr:cNvCxnSpPr/>
      </xdr:nvCxnSpPr>
      <xdr:spPr>
        <a:xfrm flipV="1">
          <a:off x="1130300" y="16100769"/>
          <a:ext cx="8890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101614</xdr:rowOff>
    </xdr:from>
    <xdr:to>
      <xdr:col>10</xdr:col>
      <xdr:colOff>165100</xdr:colOff>
      <xdr:row>97</xdr:row>
      <xdr:rowOff>31764</xdr:rowOff>
    </xdr:to>
    <xdr:sp macro="" textlink="">
      <xdr:nvSpPr>
        <xdr:cNvPr id="248" name="フローチャート: 判断 247">
          <a:extLst>
            <a:ext uri="{FF2B5EF4-FFF2-40B4-BE49-F238E27FC236}">
              <a16:creationId xmlns="" xmlns:a16="http://schemas.microsoft.com/office/drawing/2014/main" id="{00000000-0008-0000-0600-0000F8000000}"/>
            </a:ext>
          </a:extLst>
        </xdr:cNvPr>
        <xdr:cNvSpPr/>
      </xdr:nvSpPr>
      <xdr:spPr>
        <a:xfrm>
          <a:off x="1968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22891</xdr:rowOff>
    </xdr:from>
    <xdr:ext cx="534377"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1752111" y="166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130603</xdr:rowOff>
    </xdr:from>
    <xdr:to>
      <xdr:col>6</xdr:col>
      <xdr:colOff>38100</xdr:colOff>
      <xdr:row>97</xdr:row>
      <xdr:rowOff>60753</xdr:rowOff>
    </xdr:to>
    <xdr:sp macro="" textlink="">
      <xdr:nvSpPr>
        <xdr:cNvPr id="250" name="フローチャート: 判断 249">
          <a:extLst>
            <a:ext uri="{FF2B5EF4-FFF2-40B4-BE49-F238E27FC236}">
              <a16:creationId xmlns="" xmlns:a16="http://schemas.microsoft.com/office/drawing/2014/main" id="{00000000-0008-0000-0600-0000FA000000}"/>
            </a:ext>
          </a:extLst>
        </xdr:cNvPr>
        <xdr:cNvSpPr/>
      </xdr:nvSpPr>
      <xdr:spPr>
        <a:xfrm>
          <a:off x="1079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51880</xdr:rowOff>
    </xdr:from>
    <xdr:ext cx="534377"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863111" y="166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6158</xdr:rowOff>
    </xdr:from>
    <xdr:to>
      <xdr:col>24</xdr:col>
      <xdr:colOff>114300</xdr:colOff>
      <xdr:row>92</xdr:row>
      <xdr:rowOff>107758</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4584700" y="157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130635</xdr:rowOff>
    </xdr:from>
    <xdr:ext cx="599010" cy="259045"/>
    <xdr:sp macro="" textlink="">
      <xdr:nvSpPr>
        <xdr:cNvPr id="258" name="扶助費該当値テキスト">
          <a:extLst>
            <a:ext uri="{FF2B5EF4-FFF2-40B4-BE49-F238E27FC236}">
              <a16:creationId xmlns="" xmlns:a16="http://schemas.microsoft.com/office/drawing/2014/main" id="{00000000-0008-0000-0600-000002010000}"/>
            </a:ext>
          </a:extLst>
        </xdr:cNvPr>
        <xdr:cNvSpPr txBox="1"/>
      </xdr:nvSpPr>
      <xdr:spPr>
        <a:xfrm>
          <a:off x="4686300" y="1573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126673</xdr:rowOff>
    </xdr:from>
    <xdr:to>
      <xdr:col>20</xdr:col>
      <xdr:colOff>38100</xdr:colOff>
      <xdr:row>91</xdr:row>
      <xdr:rowOff>56823</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3746500" y="1555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73350</xdr:rowOff>
    </xdr:from>
    <xdr:ext cx="599010"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3497795" y="1533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64157</xdr:rowOff>
    </xdr:from>
    <xdr:to>
      <xdr:col>15</xdr:col>
      <xdr:colOff>101600</xdr:colOff>
      <xdr:row>93</xdr:row>
      <xdr:rowOff>165757</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2857500" y="1600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10834</xdr:rowOff>
    </xdr:from>
    <xdr:ext cx="599010"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2608795" y="1578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105119</xdr:rowOff>
    </xdr:from>
    <xdr:to>
      <xdr:col>10</xdr:col>
      <xdr:colOff>165100</xdr:colOff>
      <xdr:row>94</xdr:row>
      <xdr:rowOff>35269</xdr:rowOff>
    </xdr:to>
    <xdr:sp macro="" textlink="">
      <xdr:nvSpPr>
        <xdr:cNvPr id="263" name="楕円 262">
          <a:extLst>
            <a:ext uri="{FF2B5EF4-FFF2-40B4-BE49-F238E27FC236}">
              <a16:creationId xmlns="" xmlns:a16="http://schemas.microsoft.com/office/drawing/2014/main" id="{00000000-0008-0000-0600-000007010000}"/>
            </a:ext>
          </a:extLst>
        </xdr:cNvPr>
        <xdr:cNvSpPr/>
      </xdr:nvSpPr>
      <xdr:spPr>
        <a:xfrm>
          <a:off x="1968500" y="1604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51796</xdr:rowOff>
    </xdr:from>
    <xdr:ext cx="599010" cy="259045"/>
    <xdr:sp macro="" textlink="">
      <xdr:nvSpPr>
        <xdr:cNvPr id="264" name="テキスト ボックス 263">
          <a:extLst>
            <a:ext uri="{FF2B5EF4-FFF2-40B4-BE49-F238E27FC236}">
              <a16:creationId xmlns="" xmlns:a16="http://schemas.microsoft.com/office/drawing/2014/main" id="{00000000-0008-0000-0600-000008010000}"/>
            </a:ext>
          </a:extLst>
        </xdr:cNvPr>
        <xdr:cNvSpPr txBox="1"/>
      </xdr:nvSpPr>
      <xdr:spPr>
        <a:xfrm>
          <a:off x="1719795" y="1582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132868</xdr:rowOff>
    </xdr:from>
    <xdr:to>
      <xdr:col>6</xdr:col>
      <xdr:colOff>38100</xdr:colOff>
      <xdr:row>94</xdr:row>
      <xdr:rowOff>63018</xdr:rowOff>
    </xdr:to>
    <xdr:sp macro="" textlink="">
      <xdr:nvSpPr>
        <xdr:cNvPr id="265" name="楕円 264">
          <a:extLst>
            <a:ext uri="{FF2B5EF4-FFF2-40B4-BE49-F238E27FC236}">
              <a16:creationId xmlns="" xmlns:a16="http://schemas.microsoft.com/office/drawing/2014/main" id="{00000000-0008-0000-0600-000009010000}"/>
            </a:ext>
          </a:extLst>
        </xdr:cNvPr>
        <xdr:cNvSpPr/>
      </xdr:nvSpPr>
      <xdr:spPr>
        <a:xfrm>
          <a:off x="1079500" y="1607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79545</xdr:rowOff>
    </xdr:from>
    <xdr:ext cx="599010" cy="259045"/>
    <xdr:sp macro="" textlink="">
      <xdr:nvSpPr>
        <xdr:cNvPr id="266" name="テキスト ボックス 265">
          <a:extLst>
            <a:ext uri="{FF2B5EF4-FFF2-40B4-BE49-F238E27FC236}">
              <a16:creationId xmlns="" xmlns:a16="http://schemas.microsoft.com/office/drawing/2014/main" id="{00000000-0008-0000-0600-00000A010000}"/>
            </a:ext>
          </a:extLst>
        </xdr:cNvPr>
        <xdr:cNvSpPr txBox="1"/>
      </xdr:nvSpPr>
      <xdr:spPr>
        <a:xfrm>
          <a:off x="830795" y="15852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9" name="補助費等最小値テキスト">
          <a:extLst>
            <a:ext uri="{FF2B5EF4-FFF2-40B4-BE49-F238E27FC236}">
              <a16:creationId xmlns="" xmlns:a16="http://schemas.microsoft.com/office/drawing/2014/main" id="{00000000-0008-0000-0600-000021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91" name="補助費等最大値テキスト">
          <a:extLst>
            <a:ext uri="{FF2B5EF4-FFF2-40B4-BE49-F238E27FC236}">
              <a16:creationId xmlns="" xmlns:a16="http://schemas.microsoft.com/office/drawing/2014/main" id="{00000000-0008-0000-0600-000023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85929</xdr:rowOff>
    </xdr:from>
    <xdr:to>
      <xdr:col>55</xdr:col>
      <xdr:colOff>0</xdr:colOff>
      <xdr:row>36</xdr:row>
      <xdr:rowOff>144268</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flipV="1">
          <a:off x="9639300" y="6258129"/>
          <a:ext cx="838200" cy="5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12788</xdr:rowOff>
    </xdr:from>
    <xdr:ext cx="534377" cy="259045"/>
    <xdr:sp macro="" textlink="">
      <xdr:nvSpPr>
        <xdr:cNvPr id="294" name="補助費等平均値テキスト">
          <a:extLst>
            <a:ext uri="{FF2B5EF4-FFF2-40B4-BE49-F238E27FC236}">
              <a16:creationId xmlns="" xmlns:a16="http://schemas.microsoft.com/office/drawing/2014/main" id="{00000000-0008-0000-0600-000026010000}"/>
            </a:ext>
          </a:extLst>
        </xdr:cNvPr>
        <xdr:cNvSpPr txBox="1"/>
      </xdr:nvSpPr>
      <xdr:spPr>
        <a:xfrm>
          <a:off x="10528300" y="6013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143650</xdr:rowOff>
    </xdr:from>
    <xdr:to>
      <xdr:col>50</xdr:col>
      <xdr:colOff>114300</xdr:colOff>
      <xdr:row>36</xdr:row>
      <xdr:rowOff>144268</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a:off x="8750300" y="5801500"/>
          <a:ext cx="889000" cy="5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7" name="フローチャート: 判断 296">
          <a:extLst>
            <a:ext uri="{FF2B5EF4-FFF2-40B4-BE49-F238E27FC236}">
              <a16:creationId xmlns="" xmlns:a16="http://schemas.microsoft.com/office/drawing/2014/main" id="{00000000-0008-0000-0600-000029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152716</xdr:rowOff>
    </xdr:from>
    <xdr:ext cx="534377" cy="259045"/>
    <xdr:sp macro="" textlink="">
      <xdr:nvSpPr>
        <xdr:cNvPr id="298" name="テキスト ボックス 297">
          <a:extLst>
            <a:ext uri="{FF2B5EF4-FFF2-40B4-BE49-F238E27FC236}">
              <a16:creationId xmlns="" xmlns:a16="http://schemas.microsoft.com/office/drawing/2014/main" id="{00000000-0008-0000-0600-00002A010000}"/>
            </a:ext>
          </a:extLst>
        </xdr:cNvPr>
        <xdr:cNvSpPr txBox="1"/>
      </xdr:nvSpPr>
      <xdr:spPr>
        <a:xfrm>
          <a:off x="9372111" y="598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143650</xdr:rowOff>
    </xdr:from>
    <xdr:to>
      <xdr:col>45</xdr:col>
      <xdr:colOff>177800</xdr:colOff>
      <xdr:row>37</xdr:row>
      <xdr:rowOff>39944</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flipV="1">
          <a:off x="7861300" y="5801500"/>
          <a:ext cx="889000" cy="58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22350</xdr:rowOff>
    </xdr:from>
    <xdr:ext cx="59901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8450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160974</xdr:rowOff>
    </xdr:from>
    <xdr:to>
      <xdr:col>41</xdr:col>
      <xdr:colOff>50800</xdr:colOff>
      <xdr:row>37</xdr:row>
      <xdr:rowOff>39944</xdr:rowOff>
    </xdr:to>
    <xdr:cxnSp macro="">
      <xdr:nvCxnSpPr>
        <xdr:cNvPr id="302" name="直線コネクタ 301">
          <a:extLst>
            <a:ext uri="{FF2B5EF4-FFF2-40B4-BE49-F238E27FC236}">
              <a16:creationId xmlns="" xmlns:a16="http://schemas.microsoft.com/office/drawing/2014/main" id="{00000000-0008-0000-0600-00002E010000}"/>
            </a:ext>
          </a:extLst>
        </xdr:cNvPr>
        <xdr:cNvCxnSpPr/>
      </xdr:nvCxnSpPr>
      <xdr:spPr>
        <a:xfrm>
          <a:off x="6972300" y="6161724"/>
          <a:ext cx="889000" cy="2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57788</xdr:rowOff>
    </xdr:from>
    <xdr:ext cx="534377"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7594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5" name="フローチャート: 判断 304">
          <a:extLst>
            <a:ext uri="{FF2B5EF4-FFF2-40B4-BE49-F238E27FC236}">
              <a16:creationId xmlns="" xmlns:a16="http://schemas.microsoft.com/office/drawing/2014/main" id="{00000000-0008-0000-0600-000031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34116</xdr:rowOff>
    </xdr:from>
    <xdr:ext cx="534377"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6705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35129</xdr:rowOff>
    </xdr:from>
    <xdr:to>
      <xdr:col>55</xdr:col>
      <xdr:colOff>50800</xdr:colOff>
      <xdr:row>36</xdr:row>
      <xdr:rowOff>136729</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10426700" y="620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13556</xdr:rowOff>
    </xdr:from>
    <xdr:ext cx="534377" cy="259045"/>
    <xdr:sp macro="" textlink="">
      <xdr:nvSpPr>
        <xdr:cNvPr id="313" name="補助費等該当値テキスト">
          <a:extLst>
            <a:ext uri="{FF2B5EF4-FFF2-40B4-BE49-F238E27FC236}">
              <a16:creationId xmlns="" xmlns:a16="http://schemas.microsoft.com/office/drawing/2014/main" id="{00000000-0008-0000-0600-000039010000}"/>
            </a:ext>
          </a:extLst>
        </xdr:cNvPr>
        <xdr:cNvSpPr txBox="1"/>
      </xdr:nvSpPr>
      <xdr:spPr>
        <a:xfrm>
          <a:off x="10528300" y="61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93468</xdr:rowOff>
    </xdr:from>
    <xdr:to>
      <xdr:col>50</xdr:col>
      <xdr:colOff>165100</xdr:colOff>
      <xdr:row>37</xdr:row>
      <xdr:rowOff>23618</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9588500" y="626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14745</xdr:rowOff>
    </xdr:from>
    <xdr:ext cx="534377"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9372111" y="63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92850</xdr:rowOff>
    </xdr:from>
    <xdr:to>
      <xdr:col>46</xdr:col>
      <xdr:colOff>38100</xdr:colOff>
      <xdr:row>34</xdr:row>
      <xdr:rowOff>23000</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8699500" y="57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14127</xdr:rowOff>
    </xdr:from>
    <xdr:ext cx="599010"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8450795" y="584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160594</xdr:rowOff>
    </xdr:from>
    <xdr:to>
      <xdr:col>41</xdr:col>
      <xdr:colOff>101600</xdr:colOff>
      <xdr:row>37</xdr:row>
      <xdr:rowOff>90744</xdr:rowOff>
    </xdr:to>
    <xdr:sp macro="" textlink="">
      <xdr:nvSpPr>
        <xdr:cNvPr id="318" name="楕円 317">
          <a:extLst>
            <a:ext uri="{FF2B5EF4-FFF2-40B4-BE49-F238E27FC236}">
              <a16:creationId xmlns="" xmlns:a16="http://schemas.microsoft.com/office/drawing/2014/main" id="{00000000-0008-0000-0600-00003E010000}"/>
            </a:ext>
          </a:extLst>
        </xdr:cNvPr>
        <xdr:cNvSpPr/>
      </xdr:nvSpPr>
      <xdr:spPr>
        <a:xfrm>
          <a:off x="7810500" y="633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81871</xdr:rowOff>
    </xdr:from>
    <xdr:ext cx="534377"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7594111" y="642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110174</xdr:rowOff>
    </xdr:from>
    <xdr:to>
      <xdr:col>36</xdr:col>
      <xdr:colOff>165100</xdr:colOff>
      <xdr:row>36</xdr:row>
      <xdr:rowOff>40324</xdr:rowOff>
    </xdr:to>
    <xdr:sp macro="" textlink="">
      <xdr:nvSpPr>
        <xdr:cNvPr id="320" name="楕円 319">
          <a:extLst>
            <a:ext uri="{FF2B5EF4-FFF2-40B4-BE49-F238E27FC236}">
              <a16:creationId xmlns="" xmlns:a16="http://schemas.microsoft.com/office/drawing/2014/main" id="{00000000-0008-0000-0600-000040010000}"/>
            </a:ext>
          </a:extLst>
        </xdr:cNvPr>
        <xdr:cNvSpPr/>
      </xdr:nvSpPr>
      <xdr:spPr>
        <a:xfrm>
          <a:off x="6921500" y="611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56851</xdr:rowOff>
    </xdr:from>
    <xdr:ext cx="599010" cy="259045"/>
    <xdr:sp macro="" textlink="">
      <xdr:nvSpPr>
        <xdr:cNvPr id="321" name="テキスト ボックス 320">
          <a:extLst>
            <a:ext uri="{FF2B5EF4-FFF2-40B4-BE49-F238E27FC236}">
              <a16:creationId xmlns="" xmlns:a16="http://schemas.microsoft.com/office/drawing/2014/main" id="{00000000-0008-0000-0600-000041010000}"/>
            </a:ext>
          </a:extLst>
        </xdr:cNvPr>
        <xdr:cNvSpPr txBox="1"/>
      </xdr:nvSpPr>
      <xdr:spPr>
        <a:xfrm>
          <a:off x="6672795" y="588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6" name="普通建設事業費最小値テキスト">
          <a:extLst>
            <a:ext uri="{FF2B5EF4-FFF2-40B4-BE49-F238E27FC236}">
              <a16:creationId xmlns="" xmlns:a16="http://schemas.microsoft.com/office/drawing/2014/main" id="{00000000-0008-0000-0600-00005A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8" name="普通建設事業費最大値テキスト">
          <a:extLst>
            <a:ext uri="{FF2B5EF4-FFF2-40B4-BE49-F238E27FC236}">
              <a16:creationId xmlns="" xmlns:a16="http://schemas.microsoft.com/office/drawing/2014/main" id="{00000000-0008-0000-0600-00005C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39467</xdr:rowOff>
    </xdr:from>
    <xdr:to>
      <xdr:col>55</xdr:col>
      <xdr:colOff>0</xdr:colOff>
      <xdr:row>56</xdr:row>
      <xdr:rowOff>88090</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flipV="1">
          <a:off x="9639300" y="9126317"/>
          <a:ext cx="838200" cy="56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151292</xdr:rowOff>
    </xdr:from>
    <xdr:ext cx="534377" cy="259045"/>
    <xdr:sp macro="" textlink="">
      <xdr:nvSpPr>
        <xdr:cNvPr id="351" name="普通建設事業費平均値テキスト">
          <a:extLst>
            <a:ext uri="{FF2B5EF4-FFF2-40B4-BE49-F238E27FC236}">
              <a16:creationId xmlns="" xmlns:a16="http://schemas.microsoft.com/office/drawing/2014/main" id="{00000000-0008-0000-0600-00005F010000}"/>
            </a:ext>
          </a:extLst>
        </xdr:cNvPr>
        <xdr:cNvSpPr txBox="1"/>
      </xdr:nvSpPr>
      <xdr:spPr>
        <a:xfrm>
          <a:off x="10528300" y="9581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2" name="フローチャート: 判断 351">
          <a:extLst>
            <a:ext uri="{FF2B5EF4-FFF2-40B4-BE49-F238E27FC236}">
              <a16:creationId xmlns="" xmlns:a16="http://schemas.microsoft.com/office/drawing/2014/main" id="{00000000-0008-0000-0600-000060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88090</xdr:rowOff>
    </xdr:from>
    <xdr:to>
      <xdr:col>50</xdr:col>
      <xdr:colOff>114300</xdr:colOff>
      <xdr:row>56</xdr:row>
      <xdr:rowOff>160655</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flipV="1">
          <a:off x="8750300" y="9689290"/>
          <a:ext cx="889000" cy="7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4" name="フローチャート: 判断 353">
          <a:extLst>
            <a:ext uri="{FF2B5EF4-FFF2-40B4-BE49-F238E27FC236}">
              <a16:creationId xmlns="" xmlns:a16="http://schemas.microsoft.com/office/drawing/2014/main" id="{00000000-0008-0000-0600-000062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32967</xdr:rowOff>
    </xdr:from>
    <xdr:to>
      <xdr:col>45</xdr:col>
      <xdr:colOff>177800</xdr:colOff>
      <xdr:row>56</xdr:row>
      <xdr:rowOff>160655</xdr:rowOff>
    </xdr:to>
    <xdr:cxnSp macro="">
      <xdr:nvCxnSpPr>
        <xdr:cNvPr id="356" name="直線コネクタ 355">
          <a:extLst>
            <a:ext uri="{FF2B5EF4-FFF2-40B4-BE49-F238E27FC236}">
              <a16:creationId xmlns="" xmlns:a16="http://schemas.microsoft.com/office/drawing/2014/main" id="{00000000-0008-0000-0600-000064010000}"/>
            </a:ext>
          </a:extLst>
        </xdr:cNvPr>
        <xdr:cNvCxnSpPr/>
      </xdr:nvCxnSpPr>
      <xdr:spPr>
        <a:xfrm>
          <a:off x="7861300" y="8776917"/>
          <a:ext cx="889000" cy="98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64168</xdr:rowOff>
    </xdr:from>
    <xdr:ext cx="534377"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8483111" y="915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32967</xdr:rowOff>
    </xdr:from>
    <xdr:to>
      <xdr:col>41</xdr:col>
      <xdr:colOff>50800</xdr:colOff>
      <xdr:row>56</xdr:row>
      <xdr:rowOff>31496</xdr:rowOff>
    </xdr:to>
    <xdr:cxnSp macro="">
      <xdr:nvCxnSpPr>
        <xdr:cNvPr id="359" name="直線コネクタ 358">
          <a:extLst>
            <a:ext uri="{FF2B5EF4-FFF2-40B4-BE49-F238E27FC236}">
              <a16:creationId xmlns="" xmlns:a16="http://schemas.microsoft.com/office/drawing/2014/main" id="{00000000-0008-0000-0600-000067010000}"/>
            </a:ext>
          </a:extLst>
        </xdr:cNvPr>
        <xdr:cNvCxnSpPr/>
      </xdr:nvCxnSpPr>
      <xdr:spPr>
        <a:xfrm flipV="1">
          <a:off x="6972300" y="8776917"/>
          <a:ext cx="889000" cy="8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60" name="フローチャート: 判断 359">
          <a:extLst>
            <a:ext uri="{FF2B5EF4-FFF2-40B4-BE49-F238E27FC236}">
              <a16:creationId xmlns="" xmlns:a16="http://schemas.microsoft.com/office/drawing/2014/main" id="{00000000-0008-0000-0600-000068010000}"/>
            </a:ext>
          </a:extLst>
        </xdr:cNvPr>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105701</xdr:rowOff>
    </xdr:from>
    <xdr:ext cx="534377"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7594111" y="953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2" name="フローチャート: 判断 361">
          <a:extLst>
            <a:ext uri="{FF2B5EF4-FFF2-40B4-BE49-F238E27FC236}">
              <a16:creationId xmlns="" xmlns:a16="http://schemas.microsoft.com/office/drawing/2014/main" id="{00000000-0008-0000-0600-00006A010000}"/>
            </a:ext>
          </a:extLst>
        </xdr:cNvPr>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66247</xdr:rowOff>
    </xdr:from>
    <xdr:ext cx="534377"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6705111" y="93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160117</xdr:rowOff>
    </xdr:from>
    <xdr:to>
      <xdr:col>55</xdr:col>
      <xdr:colOff>50800</xdr:colOff>
      <xdr:row>53</xdr:row>
      <xdr:rowOff>90267</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10426700" y="907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11544</xdr:rowOff>
    </xdr:from>
    <xdr:ext cx="599010" cy="259045"/>
    <xdr:sp macro="" textlink="">
      <xdr:nvSpPr>
        <xdr:cNvPr id="370" name="普通建設事業費該当値テキスト">
          <a:extLst>
            <a:ext uri="{FF2B5EF4-FFF2-40B4-BE49-F238E27FC236}">
              <a16:creationId xmlns="" xmlns:a16="http://schemas.microsoft.com/office/drawing/2014/main" id="{00000000-0008-0000-0600-000072010000}"/>
            </a:ext>
          </a:extLst>
        </xdr:cNvPr>
        <xdr:cNvSpPr txBox="1"/>
      </xdr:nvSpPr>
      <xdr:spPr>
        <a:xfrm>
          <a:off x="10528300" y="8926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37290</xdr:rowOff>
    </xdr:from>
    <xdr:to>
      <xdr:col>50</xdr:col>
      <xdr:colOff>165100</xdr:colOff>
      <xdr:row>56</xdr:row>
      <xdr:rowOff>138890</xdr:rowOff>
    </xdr:to>
    <xdr:sp macro="" textlink="">
      <xdr:nvSpPr>
        <xdr:cNvPr id="371" name="楕円 370">
          <a:extLst>
            <a:ext uri="{FF2B5EF4-FFF2-40B4-BE49-F238E27FC236}">
              <a16:creationId xmlns="" xmlns:a16="http://schemas.microsoft.com/office/drawing/2014/main" id="{00000000-0008-0000-0600-000073010000}"/>
            </a:ext>
          </a:extLst>
        </xdr:cNvPr>
        <xdr:cNvSpPr/>
      </xdr:nvSpPr>
      <xdr:spPr>
        <a:xfrm>
          <a:off x="9588500" y="963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130017</xdr:rowOff>
    </xdr:from>
    <xdr:ext cx="534377"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9372111" y="973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109855</xdr:rowOff>
    </xdr:from>
    <xdr:to>
      <xdr:col>46</xdr:col>
      <xdr:colOff>38100</xdr:colOff>
      <xdr:row>57</xdr:row>
      <xdr:rowOff>40005</xdr:rowOff>
    </xdr:to>
    <xdr:sp macro="" textlink="">
      <xdr:nvSpPr>
        <xdr:cNvPr id="373" name="楕円 372">
          <a:extLst>
            <a:ext uri="{FF2B5EF4-FFF2-40B4-BE49-F238E27FC236}">
              <a16:creationId xmlns="" xmlns:a16="http://schemas.microsoft.com/office/drawing/2014/main" id="{00000000-0008-0000-0600-000075010000}"/>
            </a:ext>
          </a:extLst>
        </xdr:cNvPr>
        <xdr:cNvSpPr/>
      </xdr:nvSpPr>
      <xdr:spPr>
        <a:xfrm>
          <a:off x="8699500" y="971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31132</xdr:rowOff>
    </xdr:from>
    <xdr:ext cx="534377"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8483111" y="98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153617</xdr:rowOff>
    </xdr:from>
    <xdr:to>
      <xdr:col>41</xdr:col>
      <xdr:colOff>101600</xdr:colOff>
      <xdr:row>51</xdr:row>
      <xdr:rowOff>83767</xdr:rowOff>
    </xdr:to>
    <xdr:sp macro="" textlink="">
      <xdr:nvSpPr>
        <xdr:cNvPr id="375" name="楕円 374">
          <a:extLst>
            <a:ext uri="{FF2B5EF4-FFF2-40B4-BE49-F238E27FC236}">
              <a16:creationId xmlns="" xmlns:a16="http://schemas.microsoft.com/office/drawing/2014/main" id="{00000000-0008-0000-0600-000077010000}"/>
            </a:ext>
          </a:extLst>
        </xdr:cNvPr>
        <xdr:cNvSpPr/>
      </xdr:nvSpPr>
      <xdr:spPr>
        <a:xfrm>
          <a:off x="7810500" y="87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100294</xdr:rowOff>
    </xdr:from>
    <xdr:ext cx="599010" cy="259045"/>
    <xdr:sp macro="" textlink="">
      <xdr:nvSpPr>
        <xdr:cNvPr id="376" name="テキスト ボックス 375">
          <a:extLst>
            <a:ext uri="{FF2B5EF4-FFF2-40B4-BE49-F238E27FC236}">
              <a16:creationId xmlns="" xmlns:a16="http://schemas.microsoft.com/office/drawing/2014/main" id="{00000000-0008-0000-0600-000078010000}"/>
            </a:ext>
          </a:extLst>
        </xdr:cNvPr>
        <xdr:cNvSpPr txBox="1"/>
      </xdr:nvSpPr>
      <xdr:spPr>
        <a:xfrm>
          <a:off x="7561795" y="850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152146</xdr:rowOff>
    </xdr:from>
    <xdr:to>
      <xdr:col>36</xdr:col>
      <xdr:colOff>165100</xdr:colOff>
      <xdr:row>56</xdr:row>
      <xdr:rowOff>82296</xdr:rowOff>
    </xdr:to>
    <xdr:sp macro="" textlink="">
      <xdr:nvSpPr>
        <xdr:cNvPr id="377" name="楕円 376">
          <a:extLst>
            <a:ext uri="{FF2B5EF4-FFF2-40B4-BE49-F238E27FC236}">
              <a16:creationId xmlns="" xmlns:a16="http://schemas.microsoft.com/office/drawing/2014/main" id="{00000000-0008-0000-0600-000079010000}"/>
            </a:ext>
          </a:extLst>
        </xdr:cNvPr>
        <xdr:cNvSpPr/>
      </xdr:nvSpPr>
      <xdr:spPr>
        <a:xfrm>
          <a:off x="6921500" y="95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73423</xdr:rowOff>
    </xdr:from>
    <xdr:ext cx="534377" cy="259045"/>
    <xdr:sp macro="" textlink="">
      <xdr:nvSpPr>
        <xdr:cNvPr id="378" name="テキスト ボックス 377">
          <a:extLst>
            <a:ext uri="{FF2B5EF4-FFF2-40B4-BE49-F238E27FC236}">
              <a16:creationId xmlns="" xmlns:a16="http://schemas.microsoft.com/office/drawing/2014/main" id="{00000000-0008-0000-0600-00007A010000}"/>
            </a:ext>
          </a:extLst>
        </xdr:cNvPr>
        <xdr:cNvSpPr txBox="1"/>
      </xdr:nvSpPr>
      <xdr:spPr>
        <a:xfrm>
          <a:off x="6705111" y="967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5" name="普通建設事業費 （ うち新規整備　）最大値テキスト">
          <a:extLst>
            <a:ext uri="{FF2B5EF4-FFF2-40B4-BE49-F238E27FC236}">
              <a16:creationId xmlns="" xmlns:a16="http://schemas.microsoft.com/office/drawing/2014/main" id="{00000000-0008-0000-0600-000095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125831</xdr:rowOff>
    </xdr:from>
    <xdr:to>
      <xdr:col>55</xdr:col>
      <xdr:colOff>0</xdr:colOff>
      <xdr:row>78</xdr:row>
      <xdr:rowOff>29477</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flipV="1">
          <a:off x="9639300" y="13327481"/>
          <a:ext cx="838200" cy="7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92936</xdr:rowOff>
    </xdr:from>
    <xdr:ext cx="534377" cy="259045"/>
    <xdr:sp macro="" textlink="">
      <xdr:nvSpPr>
        <xdr:cNvPr id="408" name="普通建設事業費 （ うち新規整備　）平均値テキスト">
          <a:extLst>
            <a:ext uri="{FF2B5EF4-FFF2-40B4-BE49-F238E27FC236}">
              <a16:creationId xmlns="" xmlns:a16="http://schemas.microsoft.com/office/drawing/2014/main" id="{00000000-0008-0000-0600-000098010000}"/>
            </a:ext>
          </a:extLst>
        </xdr:cNvPr>
        <xdr:cNvSpPr txBox="1"/>
      </xdr:nvSpPr>
      <xdr:spPr>
        <a:xfrm>
          <a:off x="10528300" y="13123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9" name="フローチャート: 判断 408">
          <a:extLst>
            <a:ext uri="{FF2B5EF4-FFF2-40B4-BE49-F238E27FC236}">
              <a16:creationId xmlns="" xmlns:a16="http://schemas.microsoft.com/office/drawing/2014/main" id="{00000000-0008-0000-0600-000099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29477</xdr:rowOff>
    </xdr:from>
    <xdr:to>
      <xdr:col>50</xdr:col>
      <xdr:colOff>114300</xdr:colOff>
      <xdr:row>78</xdr:row>
      <xdr:rowOff>126575</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flipV="1">
          <a:off x="8750300" y="13402577"/>
          <a:ext cx="889000" cy="9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11" name="フローチャート: 判断 410">
          <a:extLst>
            <a:ext uri="{FF2B5EF4-FFF2-40B4-BE49-F238E27FC236}">
              <a16:creationId xmlns="" xmlns:a16="http://schemas.microsoft.com/office/drawing/2014/main" id="{00000000-0008-0000-0600-00009B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109720</xdr:rowOff>
    </xdr:from>
    <xdr:ext cx="534377"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9372111" y="129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126575</xdr:rowOff>
    </xdr:from>
    <xdr:to>
      <xdr:col>45</xdr:col>
      <xdr:colOff>177800</xdr:colOff>
      <xdr:row>78</xdr:row>
      <xdr:rowOff>150464</xdr:rowOff>
    </xdr:to>
    <xdr:cxnSp macro="">
      <xdr:nvCxnSpPr>
        <xdr:cNvPr id="413" name="直線コネクタ 412">
          <a:extLst>
            <a:ext uri="{FF2B5EF4-FFF2-40B4-BE49-F238E27FC236}">
              <a16:creationId xmlns="" xmlns:a16="http://schemas.microsoft.com/office/drawing/2014/main" id="{00000000-0008-0000-0600-00009D010000}"/>
            </a:ext>
          </a:extLst>
        </xdr:cNvPr>
        <xdr:cNvCxnSpPr/>
      </xdr:nvCxnSpPr>
      <xdr:spPr>
        <a:xfrm flipV="1">
          <a:off x="7861300" y="13499675"/>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4" name="フローチャート: 判断 413">
          <a:extLst>
            <a:ext uri="{FF2B5EF4-FFF2-40B4-BE49-F238E27FC236}">
              <a16:creationId xmlns="" xmlns:a16="http://schemas.microsoft.com/office/drawing/2014/main" id="{00000000-0008-0000-0600-00009E010000}"/>
            </a:ext>
          </a:extLst>
        </xdr:cNvPr>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56875</xdr:rowOff>
    </xdr:from>
    <xdr:ext cx="534377"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8483111" y="127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131623</xdr:rowOff>
    </xdr:from>
    <xdr:to>
      <xdr:col>41</xdr:col>
      <xdr:colOff>50800</xdr:colOff>
      <xdr:row>78</xdr:row>
      <xdr:rowOff>150464</xdr:rowOff>
    </xdr:to>
    <xdr:cxnSp macro="">
      <xdr:nvCxnSpPr>
        <xdr:cNvPr id="416" name="直線コネクタ 415">
          <a:extLst>
            <a:ext uri="{FF2B5EF4-FFF2-40B4-BE49-F238E27FC236}">
              <a16:creationId xmlns="" xmlns:a16="http://schemas.microsoft.com/office/drawing/2014/main" id="{00000000-0008-0000-0600-0000A0010000}"/>
            </a:ext>
          </a:extLst>
        </xdr:cNvPr>
        <xdr:cNvCxnSpPr/>
      </xdr:nvCxnSpPr>
      <xdr:spPr>
        <a:xfrm>
          <a:off x="6972300" y="13161823"/>
          <a:ext cx="889000" cy="36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7" name="フローチャート: 判断 416">
          <a:extLst>
            <a:ext uri="{FF2B5EF4-FFF2-40B4-BE49-F238E27FC236}">
              <a16:creationId xmlns="" xmlns:a16="http://schemas.microsoft.com/office/drawing/2014/main" id="{00000000-0008-0000-0600-0000A1010000}"/>
            </a:ext>
          </a:extLst>
        </xdr:cNvPr>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39063</xdr:rowOff>
    </xdr:from>
    <xdr:ext cx="534377"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7594111" y="127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9" name="フローチャート: 判断 418">
          <a:extLst>
            <a:ext uri="{FF2B5EF4-FFF2-40B4-BE49-F238E27FC236}">
              <a16:creationId xmlns="" xmlns:a16="http://schemas.microsoft.com/office/drawing/2014/main" id="{00000000-0008-0000-0600-0000A3010000}"/>
            </a:ext>
          </a:extLst>
        </xdr:cNvPr>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18406</xdr:rowOff>
    </xdr:from>
    <xdr:ext cx="534377"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6705111" y="1322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75031</xdr:rowOff>
    </xdr:from>
    <xdr:to>
      <xdr:col>55</xdr:col>
      <xdr:colOff>50800</xdr:colOff>
      <xdr:row>78</xdr:row>
      <xdr:rowOff>5181</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10426700" y="1327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53458</xdr:rowOff>
    </xdr:from>
    <xdr:ext cx="534377" cy="259045"/>
    <xdr:sp macro="" textlink="">
      <xdr:nvSpPr>
        <xdr:cNvPr id="427" name="普通建設事業費 （ うち新規整備　）該当値テキスト">
          <a:extLst>
            <a:ext uri="{FF2B5EF4-FFF2-40B4-BE49-F238E27FC236}">
              <a16:creationId xmlns="" xmlns:a16="http://schemas.microsoft.com/office/drawing/2014/main" id="{00000000-0008-0000-0600-0000AB010000}"/>
            </a:ext>
          </a:extLst>
        </xdr:cNvPr>
        <xdr:cNvSpPr txBox="1"/>
      </xdr:nvSpPr>
      <xdr:spPr>
        <a:xfrm>
          <a:off x="10528300" y="132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150127</xdr:rowOff>
    </xdr:from>
    <xdr:to>
      <xdr:col>50</xdr:col>
      <xdr:colOff>165100</xdr:colOff>
      <xdr:row>78</xdr:row>
      <xdr:rowOff>80277</xdr:rowOff>
    </xdr:to>
    <xdr:sp macro="" textlink="">
      <xdr:nvSpPr>
        <xdr:cNvPr id="428" name="楕円 427">
          <a:extLst>
            <a:ext uri="{FF2B5EF4-FFF2-40B4-BE49-F238E27FC236}">
              <a16:creationId xmlns="" xmlns:a16="http://schemas.microsoft.com/office/drawing/2014/main" id="{00000000-0008-0000-0600-0000AC010000}"/>
            </a:ext>
          </a:extLst>
        </xdr:cNvPr>
        <xdr:cNvSpPr/>
      </xdr:nvSpPr>
      <xdr:spPr>
        <a:xfrm>
          <a:off x="9588500" y="133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71404</xdr:rowOff>
    </xdr:from>
    <xdr:ext cx="469744"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9404428" y="1344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75775</xdr:rowOff>
    </xdr:from>
    <xdr:to>
      <xdr:col>46</xdr:col>
      <xdr:colOff>38100</xdr:colOff>
      <xdr:row>79</xdr:row>
      <xdr:rowOff>5925</xdr:rowOff>
    </xdr:to>
    <xdr:sp macro="" textlink="">
      <xdr:nvSpPr>
        <xdr:cNvPr id="430" name="楕円 429">
          <a:extLst>
            <a:ext uri="{FF2B5EF4-FFF2-40B4-BE49-F238E27FC236}">
              <a16:creationId xmlns="" xmlns:a16="http://schemas.microsoft.com/office/drawing/2014/main" id="{00000000-0008-0000-0600-0000AE010000}"/>
            </a:ext>
          </a:extLst>
        </xdr:cNvPr>
        <xdr:cNvSpPr/>
      </xdr:nvSpPr>
      <xdr:spPr>
        <a:xfrm>
          <a:off x="8699500" y="134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168502</xdr:rowOff>
    </xdr:from>
    <xdr:ext cx="469744" cy="259045"/>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8515428" y="1354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99664</xdr:rowOff>
    </xdr:from>
    <xdr:to>
      <xdr:col>41</xdr:col>
      <xdr:colOff>101600</xdr:colOff>
      <xdr:row>79</xdr:row>
      <xdr:rowOff>29814</xdr:rowOff>
    </xdr:to>
    <xdr:sp macro="" textlink="">
      <xdr:nvSpPr>
        <xdr:cNvPr id="432" name="楕円 431">
          <a:extLst>
            <a:ext uri="{FF2B5EF4-FFF2-40B4-BE49-F238E27FC236}">
              <a16:creationId xmlns="" xmlns:a16="http://schemas.microsoft.com/office/drawing/2014/main" id="{00000000-0008-0000-0600-0000B0010000}"/>
            </a:ext>
          </a:extLst>
        </xdr:cNvPr>
        <xdr:cNvSpPr/>
      </xdr:nvSpPr>
      <xdr:spPr>
        <a:xfrm>
          <a:off x="7810500" y="1347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20941</xdr:rowOff>
    </xdr:from>
    <xdr:ext cx="469744" cy="259045"/>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7626428" y="1356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80823</xdr:rowOff>
    </xdr:from>
    <xdr:to>
      <xdr:col>36</xdr:col>
      <xdr:colOff>165100</xdr:colOff>
      <xdr:row>77</xdr:row>
      <xdr:rowOff>10973</xdr:rowOff>
    </xdr:to>
    <xdr:sp macro="" textlink="">
      <xdr:nvSpPr>
        <xdr:cNvPr id="434" name="楕円 433">
          <a:extLst>
            <a:ext uri="{FF2B5EF4-FFF2-40B4-BE49-F238E27FC236}">
              <a16:creationId xmlns="" xmlns:a16="http://schemas.microsoft.com/office/drawing/2014/main" id="{00000000-0008-0000-0600-0000B2010000}"/>
            </a:ext>
          </a:extLst>
        </xdr:cNvPr>
        <xdr:cNvSpPr/>
      </xdr:nvSpPr>
      <xdr:spPr>
        <a:xfrm>
          <a:off x="6921500" y="1311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27500</xdr:rowOff>
    </xdr:from>
    <xdr:ext cx="534377" cy="259045"/>
    <xdr:sp macro="" textlink="">
      <xdr:nvSpPr>
        <xdr:cNvPr id="435" name="テキスト ボックス 434">
          <a:extLst>
            <a:ext uri="{FF2B5EF4-FFF2-40B4-BE49-F238E27FC236}">
              <a16:creationId xmlns="" xmlns:a16="http://schemas.microsoft.com/office/drawing/2014/main" id="{00000000-0008-0000-0600-0000B3010000}"/>
            </a:ext>
          </a:extLst>
        </xdr:cNvPr>
        <xdr:cNvSpPr txBox="1"/>
      </xdr:nvSpPr>
      <xdr:spPr>
        <a:xfrm>
          <a:off x="6705111" y="1288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4063</xdr:rowOff>
    </xdr:from>
    <xdr:to>
      <xdr:col>54</xdr:col>
      <xdr:colOff>189865</xdr:colOff>
      <xdr:row>99</xdr:row>
      <xdr:rowOff>21597</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flipV="1">
          <a:off x="10475595" y="16120363"/>
          <a:ext cx="1270" cy="87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25424</xdr:rowOff>
    </xdr:from>
    <xdr:ext cx="469744" cy="259045"/>
    <xdr:sp macro="" textlink="">
      <xdr:nvSpPr>
        <xdr:cNvPr id="460" name="普通建設事業費 （ うち更新整備　）最小値テキスト">
          <a:extLst>
            <a:ext uri="{FF2B5EF4-FFF2-40B4-BE49-F238E27FC236}">
              <a16:creationId xmlns="" xmlns:a16="http://schemas.microsoft.com/office/drawing/2014/main" id="{00000000-0008-0000-0600-0000CC010000}"/>
            </a:ext>
          </a:extLst>
        </xdr:cNvPr>
        <xdr:cNvSpPr txBox="1"/>
      </xdr:nvSpPr>
      <xdr:spPr>
        <a:xfrm>
          <a:off x="10528300" y="1699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21597</xdr:rowOff>
    </xdr:from>
    <xdr:to>
      <xdr:col>55</xdr:col>
      <xdr:colOff>88900</xdr:colOff>
      <xdr:row>99</xdr:row>
      <xdr:rowOff>21597</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a:off x="10388600" y="16995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122190</xdr:rowOff>
    </xdr:from>
    <xdr:ext cx="599010" cy="259045"/>
    <xdr:sp macro="" textlink="">
      <xdr:nvSpPr>
        <xdr:cNvPr id="462" name="普通建設事業費 （ うち更新整備　）最大値テキスト">
          <a:extLst>
            <a:ext uri="{FF2B5EF4-FFF2-40B4-BE49-F238E27FC236}">
              <a16:creationId xmlns="" xmlns:a16="http://schemas.microsoft.com/office/drawing/2014/main" id="{00000000-0008-0000-0600-0000CE010000}"/>
            </a:ext>
          </a:extLst>
        </xdr:cNvPr>
        <xdr:cNvSpPr txBox="1"/>
      </xdr:nvSpPr>
      <xdr:spPr>
        <a:xfrm>
          <a:off x="10528300" y="1589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4063</xdr:rowOff>
    </xdr:from>
    <xdr:to>
      <xdr:col>55</xdr:col>
      <xdr:colOff>88900</xdr:colOff>
      <xdr:row>94</xdr:row>
      <xdr:rowOff>4063</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a:off x="10388600" y="1612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4063</xdr:rowOff>
    </xdr:from>
    <xdr:to>
      <xdr:col>55</xdr:col>
      <xdr:colOff>0</xdr:colOff>
      <xdr:row>97</xdr:row>
      <xdr:rowOff>643</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flipV="1">
          <a:off x="9639300" y="16120363"/>
          <a:ext cx="838200" cy="51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163340</xdr:rowOff>
    </xdr:from>
    <xdr:ext cx="534377" cy="259045"/>
    <xdr:sp macro="" textlink="">
      <xdr:nvSpPr>
        <xdr:cNvPr id="465" name="普通建設事業費 （ うち更新整備　）平均値テキスト">
          <a:extLst>
            <a:ext uri="{FF2B5EF4-FFF2-40B4-BE49-F238E27FC236}">
              <a16:creationId xmlns="" xmlns:a16="http://schemas.microsoft.com/office/drawing/2014/main" id="{00000000-0008-0000-0600-0000D1010000}"/>
            </a:ext>
          </a:extLst>
        </xdr:cNvPr>
        <xdr:cNvSpPr txBox="1"/>
      </xdr:nvSpPr>
      <xdr:spPr>
        <a:xfrm>
          <a:off x="10528300" y="16622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13463</xdr:rowOff>
    </xdr:from>
    <xdr:to>
      <xdr:col>55</xdr:col>
      <xdr:colOff>50800</xdr:colOff>
      <xdr:row>97</xdr:row>
      <xdr:rowOff>115063</xdr:rowOff>
    </xdr:to>
    <xdr:sp macro="" textlink="">
      <xdr:nvSpPr>
        <xdr:cNvPr id="466" name="フローチャート: 判断 465">
          <a:extLst>
            <a:ext uri="{FF2B5EF4-FFF2-40B4-BE49-F238E27FC236}">
              <a16:creationId xmlns="" xmlns:a16="http://schemas.microsoft.com/office/drawing/2014/main" id="{00000000-0008-0000-0600-0000D2010000}"/>
            </a:ext>
          </a:extLst>
        </xdr:cNvPr>
        <xdr:cNvSpPr/>
      </xdr:nvSpPr>
      <xdr:spPr>
        <a:xfrm>
          <a:off x="10426700" y="1664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643</xdr:rowOff>
    </xdr:from>
    <xdr:to>
      <xdr:col>50</xdr:col>
      <xdr:colOff>114300</xdr:colOff>
      <xdr:row>97</xdr:row>
      <xdr:rowOff>33103</xdr:rowOff>
    </xdr:to>
    <xdr:cxnSp macro="">
      <xdr:nvCxnSpPr>
        <xdr:cNvPr id="467" name="直線コネクタ 466">
          <a:extLst>
            <a:ext uri="{FF2B5EF4-FFF2-40B4-BE49-F238E27FC236}">
              <a16:creationId xmlns="" xmlns:a16="http://schemas.microsoft.com/office/drawing/2014/main" id="{00000000-0008-0000-0600-0000D3010000}"/>
            </a:ext>
          </a:extLst>
        </xdr:cNvPr>
        <xdr:cNvCxnSpPr/>
      </xdr:nvCxnSpPr>
      <xdr:spPr>
        <a:xfrm flipV="1">
          <a:off x="8750300" y="16631293"/>
          <a:ext cx="8890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147841</xdr:rowOff>
    </xdr:from>
    <xdr:to>
      <xdr:col>50</xdr:col>
      <xdr:colOff>165100</xdr:colOff>
      <xdr:row>97</xdr:row>
      <xdr:rowOff>77991</xdr:rowOff>
    </xdr:to>
    <xdr:sp macro="" textlink="">
      <xdr:nvSpPr>
        <xdr:cNvPr id="468" name="フローチャート: 判断 467">
          <a:extLst>
            <a:ext uri="{FF2B5EF4-FFF2-40B4-BE49-F238E27FC236}">
              <a16:creationId xmlns="" xmlns:a16="http://schemas.microsoft.com/office/drawing/2014/main" id="{00000000-0008-0000-0600-0000D4010000}"/>
            </a:ext>
          </a:extLst>
        </xdr:cNvPr>
        <xdr:cNvSpPr/>
      </xdr:nvSpPr>
      <xdr:spPr>
        <a:xfrm>
          <a:off x="9588500" y="166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69118</xdr:rowOff>
    </xdr:from>
    <xdr:ext cx="534377"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9372111" y="1669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112779</xdr:rowOff>
    </xdr:from>
    <xdr:to>
      <xdr:col>45</xdr:col>
      <xdr:colOff>177800</xdr:colOff>
      <xdr:row>97</xdr:row>
      <xdr:rowOff>33103</xdr:rowOff>
    </xdr:to>
    <xdr:cxnSp macro="">
      <xdr:nvCxnSpPr>
        <xdr:cNvPr id="470" name="直線コネクタ 469">
          <a:extLst>
            <a:ext uri="{FF2B5EF4-FFF2-40B4-BE49-F238E27FC236}">
              <a16:creationId xmlns="" xmlns:a16="http://schemas.microsoft.com/office/drawing/2014/main" id="{00000000-0008-0000-0600-0000D6010000}"/>
            </a:ext>
          </a:extLst>
        </xdr:cNvPr>
        <xdr:cNvCxnSpPr/>
      </xdr:nvCxnSpPr>
      <xdr:spPr>
        <a:xfrm>
          <a:off x="7861300" y="15714729"/>
          <a:ext cx="889000" cy="94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94355</xdr:rowOff>
    </xdr:from>
    <xdr:to>
      <xdr:col>46</xdr:col>
      <xdr:colOff>38100</xdr:colOff>
      <xdr:row>97</xdr:row>
      <xdr:rowOff>24505</xdr:rowOff>
    </xdr:to>
    <xdr:sp macro="" textlink="">
      <xdr:nvSpPr>
        <xdr:cNvPr id="471" name="フローチャート: 判断 470">
          <a:extLst>
            <a:ext uri="{FF2B5EF4-FFF2-40B4-BE49-F238E27FC236}">
              <a16:creationId xmlns="" xmlns:a16="http://schemas.microsoft.com/office/drawing/2014/main" id="{00000000-0008-0000-0600-0000D7010000}"/>
            </a:ext>
          </a:extLst>
        </xdr:cNvPr>
        <xdr:cNvSpPr/>
      </xdr:nvSpPr>
      <xdr:spPr>
        <a:xfrm>
          <a:off x="8699500" y="1655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41032</xdr:rowOff>
    </xdr:from>
    <xdr:ext cx="534377"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8483111" y="1632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112779</xdr:rowOff>
    </xdr:from>
    <xdr:to>
      <xdr:col>41</xdr:col>
      <xdr:colOff>50800</xdr:colOff>
      <xdr:row>97</xdr:row>
      <xdr:rowOff>88791</xdr:rowOff>
    </xdr:to>
    <xdr:cxnSp macro="">
      <xdr:nvCxnSpPr>
        <xdr:cNvPr id="473" name="直線コネクタ 472">
          <a:extLst>
            <a:ext uri="{FF2B5EF4-FFF2-40B4-BE49-F238E27FC236}">
              <a16:creationId xmlns="" xmlns:a16="http://schemas.microsoft.com/office/drawing/2014/main" id="{00000000-0008-0000-0600-0000D9010000}"/>
            </a:ext>
          </a:extLst>
        </xdr:cNvPr>
        <xdr:cNvCxnSpPr/>
      </xdr:nvCxnSpPr>
      <xdr:spPr>
        <a:xfrm flipV="1">
          <a:off x="6972300" y="15714729"/>
          <a:ext cx="889000" cy="100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162089</xdr:rowOff>
    </xdr:from>
    <xdr:to>
      <xdr:col>41</xdr:col>
      <xdr:colOff>101600</xdr:colOff>
      <xdr:row>97</xdr:row>
      <xdr:rowOff>92239</xdr:rowOff>
    </xdr:to>
    <xdr:sp macro="" textlink="">
      <xdr:nvSpPr>
        <xdr:cNvPr id="474" name="フローチャート: 判断 473">
          <a:extLst>
            <a:ext uri="{FF2B5EF4-FFF2-40B4-BE49-F238E27FC236}">
              <a16:creationId xmlns="" xmlns:a16="http://schemas.microsoft.com/office/drawing/2014/main" id="{00000000-0008-0000-0600-0000DA010000}"/>
            </a:ext>
          </a:extLst>
        </xdr:cNvPr>
        <xdr:cNvSpPr/>
      </xdr:nvSpPr>
      <xdr:spPr>
        <a:xfrm>
          <a:off x="7810500" y="1662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83366</xdr:rowOff>
    </xdr:from>
    <xdr:ext cx="534377"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7594111" y="1671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50068</xdr:rowOff>
    </xdr:from>
    <xdr:to>
      <xdr:col>36</xdr:col>
      <xdr:colOff>165100</xdr:colOff>
      <xdr:row>97</xdr:row>
      <xdr:rowOff>151668</xdr:rowOff>
    </xdr:to>
    <xdr:sp macro="" textlink="">
      <xdr:nvSpPr>
        <xdr:cNvPr id="476" name="フローチャート: 判断 475">
          <a:extLst>
            <a:ext uri="{FF2B5EF4-FFF2-40B4-BE49-F238E27FC236}">
              <a16:creationId xmlns="" xmlns:a16="http://schemas.microsoft.com/office/drawing/2014/main" id="{00000000-0008-0000-0600-0000DC010000}"/>
            </a:ext>
          </a:extLst>
        </xdr:cNvPr>
        <xdr:cNvSpPr/>
      </xdr:nvSpPr>
      <xdr:spPr>
        <a:xfrm>
          <a:off x="69215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142795</xdr:rowOff>
    </xdr:from>
    <xdr:ext cx="534377"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6705111" y="1677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124713</xdr:rowOff>
    </xdr:from>
    <xdr:to>
      <xdr:col>55</xdr:col>
      <xdr:colOff>50800</xdr:colOff>
      <xdr:row>94</xdr:row>
      <xdr:rowOff>54863</xdr:rowOff>
    </xdr:to>
    <xdr:sp macro="" textlink="">
      <xdr:nvSpPr>
        <xdr:cNvPr id="483" name="楕円 482">
          <a:extLst>
            <a:ext uri="{FF2B5EF4-FFF2-40B4-BE49-F238E27FC236}">
              <a16:creationId xmlns="" xmlns:a16="http://schemas.microsoft.com/office/drawing/2014/main" id="{00000000-0008-0000-0600-0000E3010000}"/>
            </a:ext>
          </a:extLst>
        </xdr:cNvPr>
        <xdr:cNvSpPr/>
      </xdr:nvSpPr>
      <xdr:spPr>
        <a:xfrm>
          <a:off x="10426700" y="1606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77740</xdr:rowOff>
    </xdr:from>
    <xdr:ext cx="599010" cy="259045"/>
    <xdr:sp macro="" textlink="">
      <xdr:nvSpPr>
        <xdr:cNvPr id="484" name="普通建設事業費 （ うち更新整備　）該当値テキスト">
          <a:extLst>
            <a:ext uri="{FF2B5EF4-FFF2-40B4-BE49-F238E27FC236}">
              <a16:creationId xmlns="" xmlns:a16="http://schemas.microsoft.com/office/drawing/2014/main" id="{00000000-0008-0000-0600-0000E4010000}"/>
            </a:ext>
          </a:extLst>
        </xdr:cNvPr>
        <xdr:cNvSpPr txBox="1"/>
      </xdr:nvSpPr>
      <xdr:spPr>
        <a:xfrm>
          <a:off x="10528300" y="1602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121293</xdr:rowOff>
    </xdr:from>
    <xdr:to>
      <xdr:col>50</xdr:col>
      <xdr:colOff>165100</xdr:colOff>
      <xdr:row>97</xdr:row>
      <xdr:rowOff>51443</xdr:rowOff>
    </xdr:to>
    <xdr:sp macro="" textlink="">
      <xdr:nvSpPr>
        <xdr:cNvPr id="485" name="楕円 484">
          <a:extLst>
            <a:ext uri="{FF2B5EF4-FFF2-40B4-BE49-F238E27FC236}">
              <a16:creationId xmlns="" xmlns:a16="http://schemas.microsoft.com/office/drawing/2014/main" id="{00000000-0008-0000-0600-0000E5010000}"/>
            </a:ext>
          </a:extLst>
        </xdr:cNvPr>
        <xdr:cNvSpPr/>
      </xdr:nvSpPr>
      <xdr:spPr>
        <a:xfrm>
          <a:off x="9588500" y="1658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67970</xdr:rowOff>
    </xdr:from>
    <xdr:ext cx="534377"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9372111" y="1635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153753</xdr:rowOff>
    </xdr:from>
    <xdr:to>
      <xdr:col>46</xdr:col>
      <xdr:colOff>38100</xdr:colOff>
      <xdr:row>97</xdr:row>
      <xdr:rowOff>83903</xdr:rowOff>
    </xdr:to>
    <xdr:sp macro="" textlink="">
      <xdr:nvSpPr>
        <xdr:cNvPr id="487" name="楕円 486">
          <a:extLst>
            <a:ext uri="{FF2B5EF4-FFF2-40B4-BE49-F238E27FC236}">
              <a16:creationId xmlns="" xmlns:a16="http://schemas.microsoft.com/office/drawing/2014/main" id="{00000000-0008-0000-0600-0000E7010000}"/>
            </a:ext>
          </a:extLst>
        </xdr:cNvPr>
        <xdr:cNvSpPr/>
      </xdr:nvSpPr>
      <xdr:spPr>
        <a:xfrm>
          <a:off x="8699500" y="1661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75030</xdr:rowOff>
    </xdr:from>
    <xdr:ext cx="534377"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8483111" y="1670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61979</xdr:rowOff>
    </xdr:from>
    <xdr:to>
      <xdr:col>41</xdr:col>
      <xdr:colOff>101600</xdr:colOff>
      <xdr:row>91</xdr:row>
      <xdr:rowOff>163579</xdr:rowOff>
    </xdr:to>
    <xdr:sp macro="" textlink="">
      <xdr:nvSpPr>
        <xdr:cNvPr id="489" name="楕円 488">
          <a:extLst>
            <a:ext uri="{FF2B5EF4-FFF2-40B4-BE49-F238E27FC236}">
              <a16:creationId xmlns="" xmlns:a16="http://schemas.microsoft.com/office/drawing/2014/main" id="{00000000-0008-0000-0600-0000E9010000}"/>
            </a:ext>
          </a:extLst>
        </xdr:cNvPr>
        <xdr:cNvSpPr/>
      </xdr:nvSpPr>
      <xdr:spPr>
        <a:xfrm>
          <a:off x="7810500" y="1566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8656</xdr:rowOff>
    </xdr:from>
    <xdr:ext cx="599010" cy="259045"/>
    <xdr:sp macro="" textlink="">
      <xdr:nvSpPr>
        <xdr:cNvPr id="490" name="テキスト ボックス 489">
          <a:extLst>
            <a:ext uri="{FF2B5EF4-FFF2-40B4-BE49-F238E27FC236}">
              <a16:creationId xmlns="" xmlns:a16="http://schemas.microsoft.com/office/drawing/2014/main" id="{00000000-0008-0000-0600-0000EA010000}"/>
            </a:ext>
          </a:extLst>
        </xdr:cNvPr>
        <xdr:cNvSpPr txBox="1"/>
      </xdr:nvSpPr>
      <xdr:spPr>
        <a:xfrm>
          <a:off x="7561795" y="1543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37991</xdr:rowOff>
    </xdr:from>
    <xdr:to>
      <xdr:col>36</xdr:col>
      <xdr:colOff>165100</xdr:colOff>
      <xdr:row>97</xdr:row>
      <xdr:rowOff>139591</xdr:rowOff>
    </xdr:to>
    <xdr:sp macro="" textlink="">
      <xdr:nvSpPr>
        <xdr:cNvPr id="491" name="楕円 490">
          <a:extLst>
            <a:ext uri="{FF2B5EF4-FFF2-40B4-BE49-F238E27FC236}">
              <a16:creationId xmlns="" xmlns:a16="http://schemas.microsoft.com/office/drawing/2014/main" id="{00000000-0008-0000-0600-0000EB010000}"/>
            </a:ext>
          </a:extLst>
        </xdr:cNvPr>
        <xdr:cNvSpPr/>
      </xdr:nvSpPr>
      <xdr:spPr>
        <a:xfrm>
          <a:off x="6921500" y="1666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156118</xdr:rowOff>
    </xdr:from>
    <xdr:ext cx="534377" cy="259045"/>
    <xdr:sp macro="" textlink="">
      <xdr:nvSpPr>
        <xdr:cNvPr id="492" name="テキスト ボックス 491">
          <a:extLst>
            <a:ext uri="{FF2B5EF4-FFF2-40B4-BE49-F238E27FC236}">
              <a16:creationId xmlns="" xmlns:a16="http://schemas.microsoft.com/office/drawing/2014/main" id="{00000000-0008-0000-0600-0000EC010000}"/>
            </a:ext>
          </a:extLst>
        </xdr:cNvPr>
        <xdr:cNvSpPr txBox="1"/>
      </xdr:nvSpPr>
      <xdr:spPr>
        <a:xfrm>
          <a:off x="6705111" y="1644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9" name="災害復旧事業費最大値テキスト">
          <a:extLst>
            <a:ext uri="{FF2B5EF4-FFF2-40B4-BE49-F238E27FC236}">
              <a16:creationId xmlns="" xmlns:a16="http://schemas.microsoft.com/office/drawing/2014/main" id="{00000000-0008-0000-0600-000007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59322</xdr:rowOff>
    </xdr:from>
    <xdr:to>
      <xdr:col>85</xdr:col>
      <xdr:colOff>127000</xdr:colOff>
      <xdr:row>39</xdr:row>
      <xdr:rowOff>7633</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flipV="1">
          <a:off x="15481300" y="6574422"/>
          <a:ext cx="838200" cy="11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87177</xdr:rowOff>
    </xdr:from>
    <xdr:ext cx="469744" cy="259045"/>
    <xdr:sp macro="" textlink="">
      <xdr:nvSpPr>
        <xdr:cNvPr id="522" name="災害復旧事業費平均値テキスト">
          <a:extLst>
            <a:ext uri="{FF2B5EF4-FFF2-40B4-BE49-F238E27FC236}">
              <a16:creationId xmlns="" xmlns:a16="http://schemas.microsoft.com/office/drawing/2014/main" id="{00000000-0008-0000-0600-00000A020000}"/>
            </a:ext>
          </a:extLst>
        </xdr:cNvPr>
        <xdr:cNvSpPr txBox="1"/>
      </xdr:nvSpPr>
      <xdr:spPr>
        <a:xfrm>
          <a:off x="16370300" y="660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3" name="フローチャート: 判断 522">
          <a:extLst>
            <a:ext uri="{FF2B5EF4-FFF2-40B4-BE49-F238E27FC236}">
              <a16:creationId xmlns="" xmlns:a16="http://schemas.microsoft.com/office/drawing/2014/main" id="{00000000-0008-0000-0600-00000B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7633</xdr:rowOff>
    </xdr:from>
    <xdr:to>
      <xdr:col>81</xdr:col>
      <xdr:colOff>50800</xdr:colOff>
      <xdr:row>39</xdr:row>
      <xdr:rowOff>20751</xdr:rowOff>
    </xdr:to>
    <xdr:cxnSp macro="">
      <xdr:nvCxnSpPr>
        <xdr:cNvPr id="524" name="直線コネクタ 523">
          <a:extLst>
            <a:ext uri="{FF2B5EF4-FFF2-40B4-BE49-F238E27FC236}">
              <a16:creationId xmlns="" xmlns:a16="http://schemas.microsoft.com/office/drawing/2014/main" id="{00000000-0008-0000-0600-00000C020000}"/>
            </a:ext>
          </a:extLst>
        </xdr:cNvPr>
        <xdr:cNvCxnSpPr/>
      </xdr:nvCxnSpPr>
      <xdr:spPr>
        <a:xfrm flipV="1">
          <a:off x="14592300" y="6694183"/>
          <a:ext cx="889000" cy="1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5" name="フローチャート: 判断 524">
          <a:extLst>
            <a:ext uri="{FF2B5EF4-FFF2-40B4-BE49-F238E27FC236}">
              <a16:creationId xmlns="" xmlns:a16="http://schemas.microsoft.com/office/drawing/2014/main" id="{00000000-0008-0000-0600-00000D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44221</xdr:rowOff>
    </xdr:from>
    <xdr:to>
      <xdr:col>76</xdr:col>
      <xdr:colOff>114300</xdr:colOff>
      <xdr:row>39</xdr:row>
      <xdr:rowOff>20751</xdr:rowOff>
    </xdr:to>
    <xdr:cxnSp macro="">
      <xdr:nvCxnSpPr>
        <xdr:cNvPr id="527" name="直線コネクタ 526">
          <a:extLst>
            <a:ext uri="{FF2B5EF4-FFF2-40B4-BE49-F238E27FC236}">
              <a16:creationId xmlns="" xmlns:a16="http://schemas.microsoft.com/office/drawing/2014/main" id="{00000000-0008-0000-0600-00000F020000}"/>
            </a:ext>
          </a:extLst>
        </xdr:cNvPr>
        <xdr:cNvCxnSpPr/>
      </xdr:nvCxnSpPr>
      <xdr:spPr>
        <a:xfrm>
          <a:off x="13703300" y="6559321"/>
          <a:ext cx="889000" cy="14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8" name="フローチャート: 判断 527">
          <a:extLst>
            <a:ext uri="{FF2B5EF4-FFF2-40B4-BE49-F238E27FC236}">
              <a16:creationId xmlns="" xmlns:a16="http://schemas.microsoft.com/office/drawing/2014/main" id="{00000000-0008-0000-0600-000010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44221</xdr:rowOff>
    </xdr:from>
    <xdr:to>
      <xdr:col>71</xdr:col>
      <xdr:colOff>177800</xdr:colOff>
      <xdr:row>38</xdr:row>
      <xdr:rowOff>130493</xdr:rowOff>
    </xdr:to>
    <xdr:cxnSp macro="">
      <xdr:nvCxnSpPr>
        <xdr:cNvPr id="530" name="直線コネクタ 529">
          <a:extLst>
            <a:ext uri="{FF2B5EF4-FFF2-40B4-BE49-F238E27FC236}">
              <a16:creationId xmlns="" xmlns:a16="http://schemas.microsoft.com/office/drawing/2014/main" id="{00000000-0008-0000-0600-000012020000}"/>
            </a:ext>
          </a:extLst>
        </xdr:cNvPr>
        <xdr:cNvCxnSpPr/>
      </xdr:nvCxnSpPr>
      <xdr:spPr>
        <a:xfrm flipV="1">
          <a:off x="12814300" y="6559321"/>
          <a:ext cx="889000" cy="8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31" name="フローチャート: 判断 530">
          <a:extLst>
            <a:ext uri="{FF2B5EF4-FFF2-40B4-BE49-F238E27FC236}">
              <a16:creationId xmlns="" xmlns:a16="http://schemas.microsoft.com/office/drawing/2014/main" id="{00000000-0008-0000-0600-000013020000}"/>
            </a:ext>
          </a:extLst>
        </xdr:cNvPr>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9301</xdr:rowOff>
    </xdr:from>
    <xdr:ext cx="469744"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3468428" y="669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3" name="フローチャート: 判断 532">
          <a:extLst>
            <a:ext uri="{FF2B5EF4-FFF2-40B4-BE49-F238E27FC236}">
              <a16:creationId xmlns="" xmlns:a16="http://schemas.microsoft.com/office/drawing/2014/main" id="{00000000-0008-0000-0600-000015020000}"/>
            </a:ext>
          </a:extLst>
        </xdr:cNvPr>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38092</xdr:rowOff>
    </xdr:from>
    <xdr:ext cx="469744"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2579428" y="672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8522</xdr:rowOff>
    </xdr:from>
    <xdr:to>
      <xdr:col>85</xdr:col>
      <xdr:colOff>177800</xdr:colOff>
      <xdr:row>38</xdr:row>
      <xdr:rowOff>110122</xdr:rowOff>
    </xdr:to>
    <xdr:sp macro="" textlink="">
      <xdr:nvSpPr>
        <xdr:cNvPr id="540" name="楕円 539">
          <a:extLst>
            <a:ext uri="{FF2B5EF4-FFF2-40B4-BE49-F238E27FC236}">
              <a16:creationId xmlns="" xmlns:a16="http://schemas.microsoft.com/office/drawing/2014/main" id="{00000000-0008-0000-0600-00001C020000}"/>
            </a:ext>
          </a:extLst>
        </xdr:cNvPr>
        <xdr:cNvSpPr/>
      </xdr:nvSpPr>
      <xdr:spPr>
        <a:xfrm>
          <a:off x="16268700" y="652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31399</xdr:rowOff>
    </xdr:from>
    <xdr:ext cx="534377" cy="259045"/>
    <xdr:sp macro="" textlink="">
      <xdr:nvSpPr>
        <xdr:cNvPr id="541" name="災害復旧事業費該当値テキスト">
          <a:extLst>
            <a:ext uri="{FF2B5EF4-FFF2-40B4-BE49-F238E27FC236}">
              <a16:creationId xmlns="" xmlns:a16="http://schemas.microsoft.com/office/drawing/2014/main" id="{00000000-0008-0000-0600-00001D020000}"/>
            </a:ext>
          </a:extLst>
        </xdr:cNvPr>
        <xdr:cNvSpPr txBox="1"/>
      </xdr:nvSpPr>
      <xdr:spPr>
        <a:xfrm>
          <a:off x="16370300" y="637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128283</xdr:rowOff>
    </xdr:from>
    <xdr:to>
      <xdr:col>81</xdr:col>
      <xdr:colOff>101600</xdr:colOff>
      <xdr:row>39</xdr:row>
      <xdr:rowOff>58433</xdr:rowOff>
    </xdr:to>
    <xdr:sp macro="" textlink="">
      <xdr:nvSpPr>
        <xdr:cNvPr id="542" name="楕円 541">
          <a:extLst>
            <a:ext uri="{FF2B5EF4-FFF2-40B4-BE49-F238E27FC236}">
              <a16:creationId xmlns="" xmlns:a16="http://schemas.microsoft.com/office/drawing/2014/main" id="{00000000-0008-0000-0600-00001E020000}"/>
            </a:ext>
          </a:extLst>
        </xdr:cNvPr>
        <xdr:cNvSpPr/>
      </xdr:nvSpPr>
      <xdr:spPr>
        <a:xfrm>
          <a:off x="15430500" y="664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49560</xdr:rowOff>
    </xdr:from>
    <xdr:ext cx="469744"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5246428" y="673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141401</xdr:rowOff>
    </xdr:from>
    <xdr:to>
      <xdr:col>76</xdr:col>
      <xdr:colOff>165100</xdr:colOff>
      <xdr:row>39</xdr:row>
      <xdr:rowOff>71551</xdr:rowOff>
    </xdr:to>
    <xdr:sp macro="" textlink="">
      <xdr:nvSpPr>
        <xdr:cNvPr id="544" name="楕円 543">
          <a:extLst>
            <a:ext uri="{FF2B5EF4-FFF2-40B4-BE49-F238E27FC236}">
              <a16:creationId xmlns="" xmlns:a16="http://schemas.microsoft.com/office/drawing/2014/main" id="{00000000-0008-0000-0600-000020020000}"/>
            </a:ext>
          </a:extLst>
        </xdr:cNvPr>
        <xdr:cNvSpPr/>
      </xdr:nvSpPr>
      <xdr:spPr>
        <a:xfrm>
          <a:off x="14541500" y="665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62678</xdr:rowOff>
    </xdr:from>
    <xdr:ext cx="469744" cy="259045"/>
    <xdr:sp macro=""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4357428" y="674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164871</xdr:rowOff>
    </xdr:from>
    <xdr:to>
      <xdr:col>72</xdr:col>
      <xdr:colOff>38100</xdr:colOff>
      <xdr:row>38</xdr:row>
      <xdr:rowOff>95021</xdr:rowOff>
    </xdr:to>
    <xdr:sp macro="" textlink="">
      <xdr:nvSpPr>
        <xdr:cNvPr id="546" name="楕円 545">
          <a:extLst>
            <a:ext uri="{FF2B5EF4-FFF2-40B4-BE49-F238E27FC236}">
              <a16:creationId xmlns="" xmlns:a16="http://schemas.microsoft.com/office/drawing/2014/main" id="{00000000-0008-0000-0600-000022020000}"/>
            </a:ext>
          </a:extLst>
        </xdr:cNvPr>
        <xdr:cNvSpPr/>
      </xdr:nvSpPr>
      <xdr:spPr>
        <a:xfrm>
          <a:off x="13652500" y="650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111548</xdr:rowOff>
    </xdr:from>
    <xdr:ext cx="534377" cy="259045"/>
    <xdr:sp macro="" textlink="">
      <xdr:nvSpPr>
        <xdr:cNvPr id="547" name="テキスト ボックス 546">
          <a:extLst>
            <a:ext uri="{FF2B5EF4-FFF2-40B4-BE49-F238E27FC236}">
              <a16:creationId xmlns="" xmlns:a16="http://schemas.microsoft.com/office/drawing/2014/main" id="{00000000-0008-0000-0600-000023020000}"/>
            </a:ext>
          </a:extLst>
        </xdr:cNvPr>
        <xdr:cNvSpPr txBox="1"/>
      </xdr:nvSpPr>
      <xdr:spPr>
        <a:xfrm>
          <a:off x="13436111" y="628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79693</xdr:rowOff>
    </xdr:from>
    <xdr:to>
      <xdr:col>67</xdr:col>
      <xdr:colOff>101600</xdr:colOff>
      <xdr:row>39</xdr:row>
      <xdr:rowOff>9843</xdr:rowOff>
    </xdr:to>
    <xdr:sp macro="" textlink="">
      <xdr:nvSpPr>
        <xdr:cNvPr id="548" name="楕円 547">
          <a:extLst>
            <a:ext uri="{FF2B5EF4-FFF2-40B4-BE49-F238E27FC236}">
              <a16:creationId xmlns="" xmlns:a16="http://schemas.microsoft.com/office/drawing/2014/main" id="{00000000-0008-0000-0600-000024020000}"/>
            </a:ext>
          </a:extLst>
        </xdr:cNvPr>
        <xdr:cNvSpPr/>
      </xdr:nvSpPr>
      <xdr:spPr>
        <a:xfrm>
          <a:off x="12763500" y="659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26369</xdr:rowOff>
    </xdr:from>
    <xdr:ext cx="469744" cy="259045"/>
    <xdr:sp macro="" textlink="">
      <xdr:nvSpPr>
        <xdr:cNvPr id="549" name="テキスト ボックス 548">
          <a:extLst>
            <a:ext uri="{FF2B5EF4-FFF2-40B4-BE49-F238E27FC236}">
              <a16:creationId xmlns="" xmlns:a16="http://schemas.microsoft.com/office/drawing/2014/main" id="{00000000-0008-0000-0600-000025020000}"/>
            </a:ext>
          </a:extLst>
        </xdr:cNvPr>
        <xdr:cNvSpPr txBox="1"/>
      </xdr:nvSpPr>
      <xdr:spPr>
        <a:xfrm>
          <a:off x="12579428" y="63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3" name="公債費最小値テキスト">
          <a:extLst>
            <a:ext uri="{FF2B5EF4-FFF2-40B4-BE49-F238E27FC236}">
              <a16:creationId xmlns="" xmlns:a16="http://schemas.microsoft.com/office/drawing/2014/main" id="{00000000-0008-0000-0600-00006F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5" name="公債費最大値テキスト">
          <a:extLst>
            <a:ext uri="{FF2B5EF4-FFF2-40B4-BE49-F238E27FC236}">
              <a16:creationId xmlns="" xmlns:a16="http://schemas.microsoft.com/office/drawing/2014/main" id="{00000000-0008-0000-0600-000071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74221</xdr:rowOff>
    </xdr:from>
    <xdr:to>
      <xdr:col>85</xdr:col>
      <xdr:colOff>127000</xdr:colOff>
      <xdr:row>75</xdr:row>
      <xdr:rowOff>111636</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flipV="1">
          <a:off x="15481300" y="12761521"/>
          <a:ext cx="838200" cy="20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53314</xdr:rowOff>
    </xdr:from>
    <xdr:ext cx="534377" cy="259045"/>
    <xdr:sp macro="" textlink="">
      <xdr:nvSpPr>
        <xdr:cNvPr id="628" name="公債費平均値テキスト">
          <a:extLst>
            <a:ext uri="{FF2B5EF4-FFF2-40B4-BE49-F238E27FC236}">
              <a16:creationId xmlns="" xmlns:a16="http://schemas.microsoft.com/office/drawing/2014/main" id="{00000000-0008-0000-0600-000074020000}"/>
            </a:ext>
          </a:extLst>
        </xdr:cNvPr>
        <xdr:cNvSpPr txBox="1"/>
      </xdr:nvSpPr>
      <xdr:spPr>
        <a:xfrm>
          <a:off x="16370300" y="13083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9" name="フローチャート: 判断 628">
          <a:extLst>
            <a:ext uri="{FF2B5EF4-FFF2-40B4-BE49-F238E27FC236}">
              <a16:creationId xmlns="" xmlns:a16="http://schemas.microsoft.com/office/drawing/2014/main" id="{00000000-0008-0000-0600-000075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111636</xdr:rowOff>
    </xdr:from>
    <xdr:to>
      <xdr:col>81</xdr:col>
      <xdr:colOff>50800</xdr:colOff>
      <xdr:row>75</xdr:row>
      <xdr:rowOff>118249</xdr:rowOff>
    </xdr:to>
    <xdr:cxnSp macro="">
      <xdr:nvCxnSpPr>
        <xdr:cNvPr id="630" name="直線コネクタ 629">
          <a:extLst>
            <a:ext uri="{FF2B5EF4-FFF2-40B4-BE49-F238E27FC236}">
              <a16:creationId xmlns="" xmlns:a16="http://schemas.microsoft.com/office/drawing/2014/main" id="{00000000-0008-0000-0600-000076020000}"/>
            </a:ext>
          </a:extLst>
        </xdr:cNvPr>
        <xdr:cNvCxnSpPr/>
      </xdr:nvCxnSpPr>
      <xdr:spPr>
        <a:xfrm flipV="1">
          <a:off x="14592300" y="12970386"/>
          <a:ext cx="889000" cy="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31" name="フローチャート: 判断 630">
          <a:extLst>
            <a:ext uri="{FF2B5EF4-FFF2-40B4-BE49-F238E27FC236}">
              <a16:creationId xmlns="" xmlns:a16="http://schemas.microsoft.com/office/drawing/2014/main" id="{00000000-0008-0000-0600-000077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13439</xdr:rowOff>
    </xdr:from>
    <xdr:ext cx="534377"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5214111" y="1321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102195</xdr:rowOff>
    </xdr:from>
    <xdr:to>
      <xdr:col>76</xdr:col>
      <xdr:colOff>114300</xdr:colOff>
      <xdr:row>75</xdr:row>
      <xdr:rowOff>118249</xdr:rowOff>
    </xdr:to>
    <xdr:cxnSp macro="">
      <xdr:nvCxnSpPr>
        <xdr:cNvPr id="633" name="直線コネクタ 632">
          <a:extLst>
            <a:ext uri="{FF2B5EF4-FFF2-40B4-BE49-F238E27FC236}">
              <a16:creationId xmlns="" xmlns:a16="http://schemas.microsoft.com/office/drawing/2014/main" id="{00000000-0008-0000-0600-000079020000}"/>
            </a:ext>
          </a:extLst>
        </xdr:cNvPr>
        <xdr:cNvCxnSpPr/>
      </xdr:nvCxnSpPr>
      <xdr:spPr>
        <a:xfrm>
          <a:off x="13703300" y="12960945"/>
          <a:ext cx="889000" cy="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4" name="フローチャート: 判断 633">
          <a:extLst>
            <a:ext uri="{FF2B5EF4-FFF2-40B4-BE49-F238E27FC236}">
              <a16:creationId xmlns="" xmlns:a16="http://schemas.microsoft.com/office/drawing/2014/main" id="{00000000-0008-0000-0600-00007A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32328</xdr:rowOff>
    </xdr:from>
    <xdr:ext cx="534377"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4325111" y="1323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102195</xdr:rowOff>
    </xdr:from>
    <xdr:to>
      <xdr:col>71</xdr:col>
      <xdr:colOff>177800</xdr:colOff>
      <xdr:row>75</xdr:row>
      <xdr:rowOff>163147</xdr:rowOff>
    </xdr:to>
    <xdr:cxnSp macro="">
      <xdr:nvCxnSpPr>
        <xdr:cNvPr id="636" name="直線コネクタ 635">
          <a:extLst>
            <a:ext uri="{FF2B5EF4-FFF2-40B4-BE49-F238E27FC236}">
              <a16:creationId xmlns="" xmlns:a16="http://schemas.microsoft.com/office/drawing/2014/main" id="{00000000-0008-0000-0600-00007C020000}"/>
            </a:ext>
          </a:extLst>
        </xdr:cNvPr>
        <xdr:cNvCxnSpPr/>
      </xdr:nvCxnSpPr>
      <xdr:spPr>
        <a:xfrm flipV="1">
          <a:off x="12814300" y="12960945"/>
          <a:ext cx="889000" cy="6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7" name="フローチャート: 判断 636">
          <a:extLst>
            <a:ext uri="{FF2B5EF4-FFF2-40B4-BE49-F238E27FC236}">
              <a16:creationId xmlns="" xmlns:a16="http://schemas.microsoft.com/office/drawing/2014/main" id="{00000000-0008-0000-0600-00007D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31383</xdr:rowOff>
    </xdr:from>
    <xdr:ext cx="534377"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3436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9" name="フローチャート: 判断 638">
          <a:extLst>
            <a:ext uri="{FF2B5EF4-FFF2-40B4-BE49-F238E27FC236}">
              <a16:creationId xmlns="" xmlns:a16="http://schemas.microsoft.com/office/drawing/2014/main" id="{00000000-0008-0000-0600-00007F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24609</xdr:rowOff>
    </xdr:from>
    <xdr:ext cx="534377"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2547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23421</xdr:rowOff>
    </xdr:from>
    <xdr:to>
      <xdr:col>85</xdr:col>
      <xdr:colOff>177800</xdr:colOff>
      <xdr:row>74</xdr:row>
      <xdr:rowOff>125021</xdr:rowOff>
    </xdr:to>
    <xdr:sp macro="" textlink="">
      <xdr:nvSpPr>
        <xdr:cNvPr id="646" name="楕円 645">
          <a:extLst>
            <a:ext uri="{FF2B5EF4-FFF2-40B4-BE49-F238E27FC236}">
              <a16:creationId xmlns="" xmlns:a16="http://schemas.microsoft.com/office/drawing/2014/main" id="{00000000-0008-0000-0600-000086020000}"/>
            </a:ext>
          </a:extLst>
        </xdr:cNvPr>
        <xdr:cNvSpPr/>
      </xdr:nvSpPr>
      <xdr:spPr>
        <a:xfrm>
          <a:off x="16268700" y="1271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46298</xdr:rowOff>
    </xdr:from>
    <xdr:ext cx="599010" cy="259045"/>
    <xdr:sp macro="" textlink="">
      <xdr:nvSpPr>
        <xdr:cNvPr id="647" name="公債費該当値テキスト">
          <a:extLst>
            <a:ext uri="{FF2B5EF4-FFF2-40B4-BE49-F238E27FC236}">
              <a16:creationId xmlns="" xmlns:a16="http://schemas.microsoft.com/office/drawing/2014/main" id="{00000000-0008-0000-0600-000087020000}"/>
            </a:ext>
          </a:extLst>
        </xdr:cNvPr>
        <xdr:cNvSpPr txBox="1"/>
      </xdr:nvSpPr>
      <xdr:spPr>
        <a:xfrm>
          <a:off x="16370300" y="1256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60836</xdr:rowOff>
    </xdr:from>
    <xdr:to>
      <xdr:col>81</xdr:col>
      <xdr:colOff>101600</xdr:colOff>
      <xdr:row>75</xdr:row>
      <xdr:rowOff>162437</xdr:rowOff>
    </xdr:to>
    <xdr:sp macro="" textlink="">
      <xdr:nvSpPr>
        <xdr:cNvPr id="648" name="楕円 647">
          <a:extLst>
            <a:ext uri="{FF2B5EF4-FFF2-40B4-BE49-F238E27FC236}">
              <a16:creationId xmlns="" xmlns:a16="http://schemas.microsoft.com/office/drawing/2014/main" id="{00000000-0008-0000-0600-000088020000}"/>
            </a:ext>
          </a:extLst>
        </xdr:cNvPr>
        <xdr:cNvSpPr/>
      </xdr:nvSpPr>
      <xdr:spPr>
        <a:xfrm>
          <a:off x="15430500" y="129195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7513</xdr:rowOff>
    </xdr:from>
    <xdr:ext cx="534377"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5214111" y="126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67449</xdr:rowOff>
    </xdr:from>
    <xdr:to>
      <xdr:col>76</xdr:col>
      <xdr:colOff>165100</xdr:colOff>
      <xdr:row>75</xdr:row>
      <xdr:rowOff>169050</xdr:rowOff>
    </xdr:to>
    <xdr:sp macro="" textlink="">
      <xdr:nvSpPr>
        <xdr:cNvPr id="650" name="楕円 649">
          <a:extLst>
            <a:ext uri="{FF2B5EF4-FFF2-40B4-BE49-F238E27FC236}">
              <a16:creationId xmlns="" xmlns:a16="http://schemas.microsoft.com/office/drawing/2014/main" id="{00000000-0008-0000-0600-00008A020000}"/>
            </a:ext>
          </a:extLst>
        </xdr:cNvPr>
        <xdr:cNvSpPr/>
      </xdr:nvSpPr>
      <xdr:spPr>
        <a:xfrm>
          <a:off x="14541500" y="129261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14126</xdr:rowOff>
    </xdr:from>
    <xdr:ext cx="534377"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4325111" y="1270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51395</xdr:rowOff>
    </xdr:from>
    <xdr:to>
      <xdr:col>72</xdr:col>
      <xdr:colOff>38100</xdr:colOff>
      <xdr:row>75</xdr:row>
      <xdr:rowOff>152995</xdr:rowOff>
    </xdr:to>
    <xdr:sp macro="" textlink="">
      <xdr:nvSpPr>
        <xdr:cNvPr id="652" name="楕円 651">
          <a:extLst>
            <a:ext uri="{FF2B5EF4-FFF2-40B4-BE49-F238E27FC236}">
              <a16:creationId xmlns="" xmlns:a16="http://schemas.microsoft.com/office/drawing/2014/main" id="{00000000-0008-0000-0600-00008C020000}"/>
            </a:ext>
          </a:extLst>
        </xdr:cNvPr>
        <xdr:cNvSpPr/>
      </xdr:nvSpPr>
      <xdr:spPr>
        <a:xfrm>
          <a:off x="13652500" y="1291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169522</xdr:rowOff>
    </xdr:from>
    <xdr:ext cx="534377"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3436111" y="12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112347</xdr:rowOff>
    </xdr:from>
    <xdr:to>
      <xdr:col>67</xdr:col>
      <xdr:colOff>101600</xdr:colOff>
      <xdr:row>76</xdr:row>
      <xdr:rowOff>42497</xdr:rowOff>
    </xdr:to>
    <xdr:sp macro="" textlink="">
      <xdr:nvSpPr>
        <xdr:cNvPr id="654" name="楕円 653">
          <a:extLst>
            <a:ext uri="{FF2B5EF4-FFF2-40B4-BE49-F238E27FC236}">
              <a16:creationId xmlns="" xmlns:a16="http://schemas.microsoft.com/office/drawing/2014/main" id="{00000000-0008-0000-0600-00008E020000}"/>
            </a:ext>
          </a:extLst>
        </xdr:cNvPr>
        <xdr:cNvSpPr/>
      </xdr:nvSpPr>
      <xdr:spPr>
        <a:xfrm>
          <a:off x="12763500" y="1297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59024</xdr:rowOff>
    </xdr:from>
    <xdr:ext cx="534377" cy="259045"/>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2547111" y="1274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80" name="積立金最小値テキスト">
          <a:extLst>
            <a:ext uri="{FF2B5EF4-FFF2-40B4-BE49-F238E27FC236}">
              <a16:creationId xmlns="" xmlns:a16="http://schemas.microsoft.com/office/drawing/2014/main" id="{00000000-0008-0000-0600-0000A8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2" name="積立金最大値テキスト">
          <a:extLst>
            <a:ext uri="{FF2B5EF4-FFF2-40B4-BE49-F238E27FC236}">
              <a16:creationId xmlns="" xmlns:a16="http://schemas.microsoft.com/office/drawing/2014/main" id="{00000000-0008-0000-0600-0000AA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171196</xdr:rowOff>
    </xdr:from>
    <xdr:to>
      <xdr:col>85</xdr:col>
      <xdr:colOff>127000</xdr:colOff>
      <xdr:row>93</xdr:row>
      <xdr:rowOff>76048</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flipV="1">
          <a:off x="15481300" y="15944596"/>
          <a:ext cx="838200" cy="7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148544</xdr:rowOff>
    </xdr:from>
    <xdr:ext cx="534377" cy="259045"/>
    <xdr:sp macro="" textlink="">
      <xdr:nvSpPr>
        <xdr:cNvPr id="685" name="積立金平均値テキスト">
          <a:extLst>
            <a:ext uri="{FF2B5EF4-FFF2-40B4-BE49-F238E27FC236}">
              <a16:creationId xmlns="" xmlns:a16="http://schemas.microsoft.com/office/drawing/2014/main" id="{00000000-0008-0000-0600-0000AD020000}"/>
            </a:ext>
          </a:extLst>
        </xdr:cNvPr>
        <xdr:cNvSpPr txBox="1"/>
      </xdr:nvSpPr>
      <xdr:spPr>
        <a:xfrm>
          <a:off x="16370300" y="1643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6" name="フローチャート: 判断 685">
          <a:extLst>
            <a:ext uri="{FF2B5EF4-FFF2-40B4-BE49-F238E27FC236}">
              <a16:creationId xmlns="" xmlns:a16="http://schemas.microsoft.com/office/drawing/2014/main" id="{00000000-0008-0000-0600-0000AE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76048</xdr:rowOff>
    </xdr:from>
    <xdr:to>
      <xdr:col>81</xdr:col>
      <xdr:colOff>50800</xdr:colOff>
      <xdr:row>94</xdr:row>
      <xdr:rowOff>115481</xdr:rowOff>
    </xdr:to>
    <xdr:cxnSp macro="">
      <xdr:nvCxnSpPr>
        <xdr:cNvPr id="687" name="直線コネクタ 686">
          <a:extLst>
            <a:ext uri="{FF2B5EF4-FFF2-40B4-BE49-F238E27FC236}">
              <a16:creationId xmlns="" xmlns:a16="http://schemas.microsoft.com/office/drawing/2014/main" id="{00000000-0008-0000-0600-0000AF020000}"/>
            </a:ext>
          </a:extLst>
        </xdr:cNvPr>
        <xdr:cNvCxnSpPr/>
      </xdr:nvCxnSpPr>
      <xdr:spPr>
        <a:xfrm flipV="1">
          <a:off x="14592300" y="16020898"/>
          <a:ext cx="889000" cy="21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8" name="フローチャート: 判断 687">
          <a:extLst>
            <a:ext uri="{FF2B5EF4-FFF2-40B4-BE49-F238E27FC236}">
              <a16:creationId xmlns="" xmlns:a16="http://schemas.microsoft.com/office/drawing/2014/main" id="{00000000-0008-0000-0600-0000B0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10495</xdr:rowOff>
    </xdr:from>
    <xdr:ext cx="534377"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5214111" y="164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115481</xdr:rowOff>
    </xdr:from>
    <xdr:to>
      <xdr:col>76</xdr:col>
      <xdr:colOff>114300</xdr:colOff>
      <xdr:row>96</xdr:row>
      <xdr:rowOff>88494</xdr:rowOff>
    </xdr:to>
    <xdr:cxnSp macro="">
      <xdr:nvCxnSpPr>
        <xdr:cNvPr id="690" name="直線コネクタ 689">
          <a:extLst>
            <a:ext uri="{FF2B5EF4-FFF2-40B4-BE49-F238E27FC236}">
              <a16:creationId xmlns="" xmlns:a16="http://schemas.microsoft.com/office/drawing/2014/main" id="{00000000-0008-0000-0600-0000B2020000}"/>
            </a:ext>
          </a:extLst>
        </xdr:cNvPr>
        <xdr:cNvCxnSpPr/>
      </xdr:nvCxnSpPr>
      <xdr:spPr>
        <a:xfrm flipV="1">
          <a:off x="13703300" y="16231781"/>
          <a:ext cx="889000" cy="31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91" name="フローチャート: 判断 690">
          <a:extLst>
            <a:ext uri="{FF2B5EF4-FFF2-40B4-BE49-F238E27FC236}">
              <a16:creationId xmlns="" xmlns:a16="http://schemas.microsoft.com/office/drawing/2014/main" id="{00000000-0008-0000-0600-0000B3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24134</xdr:rowOff>
    </xdr:from>
    <xdr:ext cx="534377"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4325111" y="1665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88494</xdr:rowOff>
    </xdr:from>
    <xdr:to>
      <xdr:col>71</xdr:col>
      <xdr:colOff>177800</xdr:colOff>
      <xdr:row>98</xdr:row>
      <xdr:rowOff>78093</xdr:rowOff>
    </xdr:to>
    <xdr:cxnSp macro="">
      <xdr:nvCxnSpPr>
        <xdr:cNvPr id="693" name="直線コネクタ 692">
          <a:extLst>
            <a:ext uri="{FF2B5EF4-FFF2-40B4-BE49-F238E27FC236}">
              <a16:creationId xmlns="" xmlns:a16="http://schemas.microsoft.com/office/drawing/2014/main" id="{00000000-0008-0000-0600-0000B5020000}"/>
            </a:ext>
          </a:extLst>
        </xdr:cNvPr>
        <xdr:cNvCxnSpPr/>
      </xdr:nvCxnSpPr>
      <xdr:spPr>
        <a:xfrm flipV="1">
          <a:off x="12814300" y="16547694"/>
          <a:ext cx="889000" cy="3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4" name="フローチャート: 判断 693">
          <a:extLst>
            <a:ext uri="{FF2B5EF4-FFF2-40B4-BE49-F238E27FC236}">
              <a16:creationId xmlns="" xmlns:a16="http://schemas.microsoft.com/office/drawing/2014/main" id="{00000000-0008-0000-0600-0000B6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121911</xdr:rowOff>
    </xdr:from>
    <xdr:ext cx="534377"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3436111" y="1675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6" name="フローチャート: 判断 695">
          <a:extLst>
            <a:ext uri="{FF2B5EF4-FFF2-40B4-BE49-F238E27FC236}">
              <a16:creationId xmlns="" xmlns:a16="http://schemas.microsoft.com/office/drawing/2014/main" id="{00000000-0008-0000-0600-0000B8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38740</xdr:rowOff>
    </xdr:from>
    <xdr:ext cx="534377"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2547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120396</xdr:rowOff>
    </xdr:from>
    <xdr:to>
      <xdr:col>85</xdr:col>
      <xdr:colOff>177800</xdr:colOff>
      <xdr:row>93</xdr:row>
      <xdr:rowOff>50546</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6268700" y="158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143273</xdr:rowOff>
    </xdr:from>
    <xdr:ext cx="534377" cy="259045"/>
    <xdr:sp macro="" textlink="">
      <xdr:nvSpPr>
        <xdr:cNvPr id="704" name="積立金該当値テキスト">
          <a:extLst>
            <a:ext uri="{FF2B5EF4-FFF2-40B4-BE49-F238E27FC236}">
              <a16:creationId xmlns="" xmlns:a16="http://schemas.microsoft.com/office/drawing/2014/main" id="{00000000-0008-0000-0600-0000C0020000}"/>
            </a:ext>
          </a:extLst>
        </xdr:cNvPr>
        <xdr:cNvSpPr txBox="1"/>
      </xdr:nvSpPr>
      <xdr:spPr>
        <a:xfrm>
          <a:off x="16370300" y="1574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25248</xdr:rowOff>
    </xdr:from>
    <xdr:to>
      <xdr:col>81</xdr:col>
      <xdr:colOff>101600</xdr:colOff>
      <xdr:row>93</xdr:row>
      <xdr:rowOff>126848</xdr:rowOff>
    </xdr:to>
    <xdr:sp macro="" textlink="">
      <xdr:nvSpPr>
        <xdr:cNvPr id="705" name="楕円 704">
          <a:extLst>
            <a:ext uri="{FF2B5EF4-FFF2-40B4-BE49-F238E27FC236}">
              <a16:creationId xmlns="" xmlns:a16="http://schemas.microsoft.com/office/drawing/2014/main" id="{00000000-0008-0000-0600-0000C1020000}"/>
            </a:ext>
          </a:extLst>
        </xdr:cNvPr>
        <xdr:cNvSpPr/>
      </xdr:nvSpPr>
      <xdr:spPr>
        <a:xfrm>
          <a:off x="15430500" y="1597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143375</xdr:rowOff>
    </xdr:from>
    <xdr:ext cx="534377"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5214111" y="1574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64681</xdr:rowOff>
    </xdr:from>
    <xdr:to>
      <xdr:col>76</xdr:col>
      <xdr:colOff>165100</xdr:colOff>
      <xdr:row>94</xdr:row>
      <xdr:rowOff>166281</xdr:rowOff>
    </xdr:to>
    <xdr:sp macro="" textlink="">
      <xdr:nvSpPr>
        <xdr:cNvPr id="707" name="楕円 706">
          <a:extLst>
            <a:ext uri="{FF2B5EF4-FFF2-40B4-BE49-F238E27FC236}">
              <a16:creationId xmlns="" xmlns:a16="http://schemas.microsoft.com/office/drawing/2014/main" id="{00000000-0008-0000-0600-0000C3020000}"/>
            </a:ext>
          </a:extLst>
        </xdr:cNvPr>
        <xdr:cNvSpPr/>
      </xdr:nvSpPr>
      <xdr:spPr>
        <a:xfrm>
          <a:off x="14541500" y="1618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11358</xdr:rowOff>
    </xdr:from>
    <xdr:ext cx="534377"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4325111" y="1595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37694</xdr:rowOff>
    </xdr:from>
    <xdr:to>
      <xdr:col>72</xdr:col>
      <xdr:colOff>38100</xdr:colOff>
      <xdr:row>96</xdr:row>
      <xdr:rowOff>139294</xdr:rowOff>
    </xdr:to>
    <xdr:sp macro="" textlink="">
      <xdr:nvSpPr>
        <xdr:cNvPr id="709" name="楕円 708">
          <a:extLst>
            <a:ext uri="{FF2B5EF4-FFF2-40B4-BE49-F238E27FC236}">
              <a16:creationId xmlns="" xmlns:a16="http://schemas.microsoft.com/office/drawing/2014/main" id="{00000000-0008-0000-0600-0000C5020000}"/>
            </a:ext>
          </a:extLst>
        </xdr:cNvPr>
        <xdr:cNvSpPr/>
      </xdr:nvSpPr>
      <xdr:spPr>
        <a:xfrm>
          <a:off x="13652500" y="164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155821</xdr:rowOff>
    </xdr:from>
    <xdr:ext cx="534377" cy="259045"/>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3436111" y="1627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27293</xdr:rowOff>
    </xdr:from>
    <xdr:to>
      <xdr:col>67</xdr:col>
      <xdr:colOff>101600</xdr:colOff>
      <xdr:row>98</xdr:row>
      <xdr:rowOff>128893</xdr:rowOff>
    </xdr:to>
    <xdr:sp macro="" textlink="">
      <xdr:nvSpPr>
        <xdr:cNvPr id="711" name="楕円 710">
          <a:extLst>
            <a:ext uri="{FF2B5EF4-FFF2-40B4-BE49-F238E27FC236}">
              <a16:creationId xmlns="" xmlns:a16="http://schemas.microsoft.com/office/drawing/2014/main" id="{00000000-0008-0000-0600-0000C7020000}"/>
            </a:ext>
          </a:extLst>
        </xdr:cNvPr>
        <xdr:cNvSpPr/>
      </xdr:nvSpPr>
      <xdr:spPr>
        <a:xfrm>
          <a:off x="12763500" y="1682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120020</xdr:rowOff>
    </xdr:from>
    <xdr:ext cx="534377" cy="259045"/>
    <xdr:sp macro="" textlink="">
      <xdr:nvSpPr>
        <xdr:cNvPr id="712" name="テキスト ボックス 711">
          <a:extLst>
            <a:ext uri="{FF2B5EF4-FFF2-40B4-BE49-F238E27FC236}">
              <a16:creationId xmlns="" xmlns:a16="http://schemas.microsoft.com/office/drawing/2014/main" id="{00000000-0008-0000-0600-0000C8020000}"/>
            </a:ext>
          </a:extLst>
        </xdr:cNvPr>
        <xdr:cNvSpPr txBox="1"/>
      </xdr:nvSpPr>
      <xdr:spPr>
        <a:xfrm>
          <a:off x="12547111" y="1692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9" name="投資及び出資金最大値テキスト">
          <a:extLst>
            <a:ext uri="{FF2B5EF4-FFF2-40B4-BE49-F238E27FC236}">
              <a16:creationId xmlns="" xmlns:a16="http://schemas.microsoft.com/office/drawing/2014/main" id="{00000000-0008-0000-0600-0000E3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138709</xdr:rowOff>
    </xdr:from>
    <xdr:to>
      <xdr:col>116</xdr:col>
      <xdr:colOff>63500</xdr:colOff>
      <xdr:row>33</xdr:row>
      <xdr:rowOff>141986</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21323300" y="5796559"/>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131792</xdr:rowOff>
    </xdr:from>
    <xdr:ext cx="469744" cy="259045"/>
    <xdr:sp macro="" textlink="">
      <xdr:nvSpPr>
        <xdr:cNvPr id="742" name="投資及び出資金平均値テキスト">
          <a:extLst>
            <a:ext uri="{FF2B5EF4-FFF2-40B4-BE49-F238E27FC236}">
              <a16:creationId xmlns="" xmlns:a16="http://schemas.microsoft.com/office/drawing/2014/main" id="{00000000-0008-0000-0600-0000E6020000}"/>
            </a:ext>
          </a:extLst>
        </xdr:cNvPr>
        <xdr:cNvSpPr txBox="1"/>
      </xdr:nvSpPr>
      <xdr:spPr>
        <a:xfrm>
          <a:off x="22212300" y="6475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138709</xdr:rowOff>
    </xdr:from>
    <xdr:to>
      <xdr:col>111</xdr:col>
      <xdr:colOff>177800</xdr:colOff>
      <xdr:row>36</xdr:row>
      <xdr:rowOff>16027</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flipV="1">
          <a:off x="20434300" y="5796559"/>
          <a:ext cx="889000" cy="39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113199</xdr:rowOff>
    </xdr:from>
    <xdr:ext cx="469744"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1088428" y="662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16027</xdr:rowOff>
    </xdr:from>
    <xdr:to>
      <xdr:col>107</xdr:col>
      <xdr:colOff>50800</xdr:colOff>
      <xdr:row>38</xdr:row>
      <xdr:rowOff>133376</xdr:rowOff>
    </xdr:to>
    <xdr:cxnSp macro="">
      <xdr:nvCxnSpPr>
        <xdr:cNvPr id="747" name="直線コネクタ 746">
          <a:extLst>
            <a:ext uri="{FF2B5EF4-FFF2-40B4-BE49-F238E27FC236}">
              <a16:creationId xmlns="" xmlns:a16="http://schemas.microsoft.com/office/drawing/2014/main" id="{00000000-0008-0000-0600-0000EB020000}"/>
            </a:ext>
          </a:extLst>
        </xdr:cNvPr>
        <xdr:cNvCxnSpPr/>
      </xdr:nvCxnSpPr>
      <xdr:spPr>
        <a:xfrm flipV="1">
          <a:off x="19545300" y="6188227"/>
          <a:ext cx="889000" cy="46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123486</xdr:rowOff>
    </xdr:from>
    <xdr:ext cx="469744"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0199428" y="66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133376</xdr:rowOff>
    </xdr:from>
    <xdr:to>
      <xdr:col>102</xdr:col>
      <xdr:colOff>114300</xdr:colOff>
      <xdr:row>39</xdr:row>
      <xdr:rowOff>44450</xdr:rowOff>
    </xdr:to>
    <xdr:cxnSp macro="">
      <xdr:nvCxnSpPr>
        <xdr:cNvPr id="750" name="直線コネクタ 749">
          <a:extLst>
            <a:ext uri="{FF2B5EF4-FFF2-40B4-BE49-F238E27FC236}">
              <a16:creationId xmlns="" xmlns:a16="http://schemas.microsoft.com/office/drawing/2014/main" id="{00000000-0008-0000-0600-0000EE020000}"/>
            </a:ext>
          </a:extLst>
        </xdr:cNvPr>
        <xdr:cNvCxnSpPr/>
      </xdr:nvCxnSpPr>
      <xdr:spPr>
        <a:xfrm flipV="1">
          <a:off x="18656300" y="6648476"/>
          <a:ext cx="889000" cy="8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51" name="フローチャート: 判断 750">
          <a:extLst>
            <a:ext uri="{FF2B5EF4-FFF2-40B4-BE49-F238E27FC236}">
              <a16:creationId xmlns="" xmlns:a16="http://schemas.microsoft.com/office/drawing/2014/main" id="{00000000-0008-0000-0600-0000EF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6138</xdr:rowOff>
    </xdr:from>
    <xdr:ext cx="469744"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9310428" y="669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53" name="フローチャート: 判断 752">
          <a:extLst>
            <a:ext uri="{FF2B5EF4-FFF2-40B4-BE49-F238E27FC236}">
              <a16:creationId xmlns="" xmlns:a16="http://schemas.microsoft.com/office/drawing/2014/main" id="{00000000-0008-0000-0600-0000F1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91186</xdr:rowOff>
    </xdr:from>
    <xdr:to>
      <xdr:col>116</xdr:col>
      <xdr:colOff>114300</xdr:colOff>
      <xdr:row>34</xdr:row>
      <xdr:rowOff>21336</xdr:rowOff>
    </xdr:to>
    <xdr:sp macro="" textlink="">
      <xdr:nvSpPr>
        <xdr:cNvPr id="760" name="楕円 759">
          <a:extLst>
            <a:ext uri="{FF2B5EF4-FFF2-40B4-BE49-F238E27FC236}">
              <a16:creationId xmlns="" xmlns:a16="http://schemas.microsoft.com/office/drawing/2014/main" id="{00000000-0008-0000-0600-0000F8020000}"/>
            </a:ext>
          </a:extLst>
        </xdr:cNvPr>
        <xdr:cNvSpPr/>
      </xdr:nvSpPr>
      <xdr:spPr>
        <a:xfrm>
          <a:off x="22110700" y="574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114063</xdr:rowOff>
    </xdr:from>
    <xdr:ext cx="534377" cy="259045"/>
    <xdr:sp macro="" textlink="">
      <xdr:nvSpPr>
        <xdr:cNvPr id="761" name="投資及び出資金該当値テキスト">
          <a:extLst>
            <a:ext uri="{FF2B5EF4-FFF2-40B4-BE49-F238E27FC236}">
              <a16:creationId xmlns="" xmlns:a16="http://schemas.microsoft.com/office/drawing/2014/main" id="{00000000-0008-0000-0600-0000F9020000}"/>
            </a:ext>
          </a:extLst>
        </xdr:cNvPr>
        <xdr:cNvSpPr txBox="1"/>
      </xdr:nvSpPr>
      <xdr:spPr>
        <a:xfrm>
          <a:off x="22212300" y="560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87909</xdr:rowOff>
    </xdr:from>
    <xdr:to>
      <xdr:col>112</xdr:col>
      <xdr:colOff>38100</xdr:colOff>
      <xdr:row>34</xdr:row>
      <xdr:rowOff>18059</xdr:rowOff>
    </xdr:to>
    <xdr:sp macro="" textlink="">
      <xdr:nvSpPr>
        <xdr:cNvPr id="762" name="楕円 761">
          <a:extLst>
            <a:ext uri="{FF2B5EF4-FFF2-40B4-BE49-F238E27FC236}">
              <a16:creationId xmlns="" xmlns:a16="http://schemas.microsoft.com/office/drawing/2014/main" id="{00000000-0008-0000-0600-0000FA020000}"/>
            </a:ext>
          </a:extLst>
        </xdr:cNvPr>
        <xdr:cNvSpPr/>
      </xdr:nvSpPr>
      <xdr:spPr>
        <a:xfrm>
          <a:off x="21272500" y="574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34586</xdr:rowOff>
    </xdr:from>
    <xdr:ext cx="534377"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21056111" y="552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136677</xdr:rowOff>
    </xdr:from>
    <xdr:to>
      <xdr:col>107</xdr:col>
      <xdr:colOff>101600</xdr:colOff>
      <xdr:row>36</xdr:row>
      <xdr:rowOff>66827</xdr:rowOff>
    </xdr:to>
    <xdr:sp macro="" textlink="">
      <xdr:nvSpPr>
        <xdr:cNvPr id="764" name="楕円 763">
          <a:extLst>
            <a:ext uri="{FF2B5EF4-FFF2-40B4-BE49-F238E27FC236}">
              <a16:creationId xmlns="" xmlns:a16="http://schemas.microsoft.com/office/drawing/2014/main" id="{00000000-0008-0000-0600-0000FC020000}"/>
            </a:ext>
          </a:extLst>
        </xdr:cNvPr>
        <xdr:cNvSpPr/>
      </xdr:nvSpPr>
      <xdr:spPr>
        <a:xfrm>
          <a:off x="20383500" y="613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83354</xdr:rowOff>
    </xdr:from>
    <xdr:ext cx="469744" cy="259045"/>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20199428" y="59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82576</xdr:rowOff>
    </xdr:from>
    <xdr:to>
      <xdr:col>102</xdr:col>
      <xdr:colOff>165100</xdr:colOff>
      <xdr:row>39</xdr:row>
      <xdr:rowOff>12726</xdr:rowOff>
    </xdr:to>
    <xdr:sp macro="" textlink="">
      <xdr:nvSpPr>
        <xdr:cNvPr id="766" name="楕円 765">
          <a:extLst>
            <a:ext uri="{FF2B5EF4-FFF2-40B4-BE49-F238E27FC236}">
              <a16:creationId xmlns="" xmlns:a16="http://schemas.microsoft.com/office/drawing/2014/main" id="{00000000-0008-0000-0600-0000FE020000}"/>
            </a:ext>
          </a:extLst>
        </xdr:cNvPr>
        <xdr:cNvSpPr/>
      </xdr:nvSpPr>
      <xdr:spPr>
        <a:xfrm>
          <a:off x="19494500" y="65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29253</xdr:rowOff>
    </xdr:from>
    <xdr:ext cx="469744" cy="259045"/>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9310428" y="637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a:extLst>
            <a:ext uri="{FF2B5EF4-FFF2-40B4-BE49-F238E27FC236}">
              <a16:creationId xmlns="" xmlns:a16="http://schemas.microsoft.com/office/drawing/2014/main" id="{00000000-0008-0000-0600-000016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2" name="貸付金最大値テキスト">
          <a:extLst>
            <a:ext uri="{FF2B5EF4-FFF2-40B4-BE49-F238E27FC236}">
              <a16:creationId xmlns="" xmlns:a16="http://schemas.microsoft.com/office/drawing/2014/main" id="{00000000-0008-0000-0600-000018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95" name="貸付金平均値テキスト">
          <a:extLst>
            <a:ext uri="{FF2B5EF4-FFF2-40B4-BE49-F238E27FC236}">
              <a16:creationId xmlns="" xmlns:a16="http://schemas.microsoft.com/office/drawing/2014/main" id="{00000000-0008-0000-0600-00001B030000}"/>
            </a:ext>
          </a:extLst>
        </xdr:cNvPr>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6" name="フローチャート: 判断 795">
          <a:extLst>
            <a:ext uri="{FF2B5EF4-FFF2-40B4-BE49-F238E27FC236}">
              <a16:creationId xmlns="" xmlns:a16="http://schemas.microsoft.com/office/drawing/2014/main" id="{00000000-0008-0000-0600-00001C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23914</xdr:rowOff>
    </xdr:from>
    <xdr:to>
      <xdr:col>111</xdr:col>
      <xdr:colOff>177800</xdr:colOff>
      <xdr:row>58</xdr:row>
      <xdr:rowOff>25400</xdr:rowOff>
    </xdr:to>
    <xdr:cxnSp macro="">
      <xdr:nvCxnSpPr>
        <xdr:cNvPr id="797" name="直線コネクタ 796">
          <a:extLst>
            <a:ext uri="{FF2B5EF4-FFF2-40B4-BE49-F238E27FC236}">
              <a16:creationId xmlns="" xmlns:a16="http://schemas.microsoft.com/office/drawing/2014/main" id="{00000000-0008-0000-0600-00001D030000}"/>
            </a:ext>
          </a:extLst>
        </xdr:cNvPr>
        <xdr:cNvCxnSpPr/>
      </xdr:nvCxnSpPr>
      <xdr:spPr>
        <a:xfrm>
          <a:off x="20434300" y="9968014"/>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8" name="フローチャート: 判断 797">
          <a:extLst>
            <a:ext uri="{FF2B5EF4-FFF2-40B4-BE49-F238E27FC236}">
              <a16:creationId xmlns="" xmlns:a16="http://schemas.microsoft.com/office/drawing/2014/main" id="{00000000-0008-0000-0600-00001E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23914</xdr:rowOff>
    </xdr:from>
    <xdr:to>
      <xdr:col>107</xdr:col>
      <xdr:colOff>50800</xdr:colOff>
      <xdr:row>58</xdr:row>
      <xdr:rowOff>25400</xdr:rowOff>
    </xdr:to>
    <xdr:cxnSp macro="">
      <xdr:nvCxnSpPr>
        <xdr:cNvPr id="800" name="直線コネクタ 799">
          <a:extLst>
            <a:ext uri="{FF2B5EF4-FFF2-40B4-BE49-F238E27FC236}">
              <a16:creationId xmlns="" xmlns:a16="http://schemas.microsoft.com/office/drawing/2014/main" id="{00000000-0008-0000-0600-000020030000}"/>
            </a:ext>
          </a:extLst>
        </xdr:cNvPr>
        <xdr:cNvCxnSpPr/>
      </xdr:nvCxnSpPr>
      <xdr:spPr>
        <a:xfrm flipV="1">
          <a:off x="19545300" y="9968014"/>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801" name="フローチャート: 判断 800">
          <a:extLst>
            <a:ext uri="{FF2B5EF4-FFF2-40B4-BE49-F238E27FC236}">
              <a16:creationId xmlns="" xmlns:a16="http://schemas.microsoft.com/office/drawing/2014/main" id="{00000000-0008-0000-0600-000021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24143</xdr:rowOff>
    </xdr:from>
    <xdr:to>
      <xdr:col>102</xdr:col>
      <xdr:colOff>114300</xdr:colOff>
      <xdr:row>58</xdr:row>
      <xdr:rowOff>25400</xdr:rowOff>
    </xdr:to>
    <xdr:cxnSp macro="">
      <xdr:nvCxnSpPr>
        <xdr:cNvPr id="803" name="直線コネクタ 802">
          <a:extLst>
            <a:ext uri="{FF2B5EF4-FFF2-40B4-BE49-F238E27FC236}">
              <a16:creationId xmlns="" xmlns:a16="http://schemas.microsoft.com/office/drawing/2014/main" id="{00000000-0008-0000-0600-000023030000}"/>
            </a:ext>
          </a:extLst>
        </xdr:cNvPr>
        <xdr:cNvCxnSpPr/>
      </xdr:nvCxnSpPr>
      <xdr:spPr>
        <a:xfrm>
          <a:off x="18656300" y="996824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804" name="フローチャート: 判断 803">
          <a:extLst>
            <a:ext uri="{FF2B5EF4-FFF2-40B4-BE49-F238E27FC236}">
              <a16:creationId xmlns="" xmlns:a16="http://schemas.microsoft.com/office/drawing/2014/main" id="{00000000-0008-0000-0600-000024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165308</xdr:rowOff>
    </xdr:from>
    <xdr:ext cx="469744"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19310428" y="9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6" name="フローチャート: 判断 805">
          <a:extLst>
            <a:ext uri="{FF2B5EF4-FFF2-40B4-BE49-F238E27FC236}">
              <a16:creationId xmlns="" xmlns:a16="http://schemas.microsoft.com/office/drawing/2014/main" id="{00000000-0008-0000-0600-000026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135989</xdr:rowOff>
    </xdr:from>
    <xdr:ext cx="469744"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18421428" y="95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3" name="楕円 812">
          <a:extLst>
            <a:ext uri="{FF2B5EF4-FFF2-40B4-BE49-F238E27FC236}">
              <a16:creationId xmlns="" xmlns:a16="http://schemas.microsoft.com/office/drawing/2014/main" id="{00000000-0008-0000-0600-00002D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4" name="貸付金該当値テキスト">
          <a:extLst>
            <a:ext uri="{FF2B5EF4-FFF2-40B4-BE49-F238E27FC236}">
              <a16:creationId xmlns="" xmlns:a16="http://schemas.microsoft.com/office/drawing/2014/main" id="{00000000-0008-0000-0600-00002E030000}"/>
            </a:ext>
          </a:extLst>
        </xdr:cNvPr>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5" name="楕円 814">
          <a:extLst>
            <a:ext uri="{FF2B5EF4-FFF2-40B4-BE49-F238E27FC236}">
              <a16:creationId xmlns="" xmlns:a16="http://schemas.microsoft.com/office/drawing/2014/main" id="{00000000-0008-0000-0600-00002F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144564</xdr:rowOff>
    </xdr:from>
    <xdr:to>
      <xdr:col>107</xdr:col>
      <xdr:colOff>101600</xdr:colOff>
      <xdr:row>58</xdr:row>
      <xdr:rowOff>74714</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20383500" y="991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65841</xdr:rowOff>
    </xdr:from>
    <xdr:ext cx="313932"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20277333" y="1000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9" name="楕円 818">
          <a:extLst>
            <a:ext uri="{FF2B5EF4-FFF2-40B4-BE49-F238E27FC236}">
              <a16:creationId xmlns="" xmlns:a16="http://schemas.microsoft.com/office/drawing/2014/main" id="{00000000-0008-0000-0600-000033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144793</xdr:rowOff>
    </xdr:from>
    <xdr:to>
      <xdr:col>98</xdr:col>
      <xdr:colOff>38100</xdr:colOff>
      <xdr:row>58</xdr:row>
      <xdr:rowOff>74943</xdr:rowOff>
    </xdr:to>
    <xdr:sp macro="" textlink="">
      <xdr:nvSpPr>
        <xdr:cNvPr id="821" name="楕円 820">
          <a:extLst>
            <a:ext uri="{FF2B5EF4-FFF2-40B4-BE49-F238E27FC236}">
              <a16:creationId xmlns="" xmlns:a16="http://schemas.microsoft.com/office/drawing/2014/main" id="{00000000-0008-0000-0600-000035030000}"/>
            </a:ext>
          </a:extLst>
        </xdr:cNvPr>
        <xdr:cNvSpPr/>
      </xdr:nvSpPr>
      <xdr:spPr>
        <a:xfrm>
          <a:off x="18605500" y="991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66070</xdr:rowOff>
    </xdr:from>
    <xdr:ext cx="313932" cy="259045"/>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18499333" y="10010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50" name="繰出金最小値テキスト">
          <a:extLst>
            <a:ext uri="{FF2B5EF4-FFF2-40B4-BE49-F238E27FC236}">
              <a16:creationId xmlns="" xmlns:a16="http://schemas.microsoft.com/office/drawing/2014/main" id="{00000000-0008-0000-0600-000052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2" name="繰出金最大値テキスト">
          <a:extLst>
            <a:ext uri="{FF2B5EF4-FFF2-40B4-BE49-F238E27FC236}">
              <a16:creationId xmlns="" xmlns:a16="http://schemas.microsoft.com/office/drawing/2014/main" id="{00000000-0008-0000-0600-000054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515</xdr:rowOff>
    </xdr:from>
    <xdr:to>
      <xdr:col>116</xdr:col>
      <xdr:colOff>63500</xdr:colOff>
      <xdr:row>76</xdr:row>
      <xdr:rowOff>22706</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flipV="1">
          <a:off x="21323300" y="13030715"/>
          <a:ext cx="838200" cy="2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160971</xdr:rowOff>
    </xdr:from>
    <xdr:ext cx="534377" cy="259045"/>
    <xdr:sp macro="" textlink="">
      <xdr:nvSpPr>
        <xdr:cNvPr id="855" name="繰出金平均値テキスト">
          <a:extLst>
            <a:ext uri="{FF2B5EF4-FFF2-40B4-BE49-F238E27FC236}">
              <a16:creationId xmlns="" xmlns:a16="http://schemas.microsoft.com/office/drawing/2014/main" id="{00000000-0008-0000-0600-000057030000}"/>
            </a:ext>
          </a:extLst>
        </xdr:cNvPr>
        <xdr:cNvSpPr txBox="1"/>
      </xdr:nvSpPr>
      <xdr:spPr>
        <a:xfrm>
          <a:off x="22212300" y="13019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6" name="フローチャート: 判断 855">
          <a:extLst>
            <a:ext uri="{FF2B5EF4-FFF2-40B4-BE49-F238E27FC236}">
              <a16:creationId xmlns="" xmlns:a16="http://schemas.microsoft.com/office/drawing/2014/main" id="{00000000-0008-0000-0600-000058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22706</xdr:rowOff>
    </xdr:from>
    <xdr:to>
      <xdr:col>111</xdr:col>
      <xdr:colOff>177800</xdr:colOff>
      <xdr:row>76</xdr:row>
      <xdr:rowOff>50873</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flipV="1">
          <a:off x="20434300" y="13052906"/>
          <a:ext cx="889000" cy="2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8" name="フローチャート: 判断 857">
          <a:extLst>
            <a:ext uri="{FF2B5EF4-FFF2-40B4-BE49-F238E27FC236}">
              <a16:creationId xmlns="" xmlns:a16="http://schemas.microsoft.com/office/drawing/2014/main" id="{00000000-0008-0000-0600-00005A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110272</xdr:rowOff>
    </xdr:from>
    <xdr:ext cx="534377"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21056111" y="131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54350</xdr:rowOff>
    </xdr:from>
    <xdr:to>
      <xdr:col>107</xdr:col>
      <xdr:colOff>50800</xdr:colOff>
      <xdr:row>76</xdr:row>
      <xdr:rowOff>50873</xdr:rowOff>
    </xdr:to>
    <xdr:cxnSp macro="">
      <xdr:nvCxnSpPr>
        <xdr:cNvPr id="860" name="直線コネクタ 859">
          <a:extLst>
            <a:ext uri="{FF2B5EF4-FFF2-40B4-BE49-F238E27FC236}">
              <a16:creationId xmlns="" xmlns:a16="http://schemas.microsoft.com/office/drawing/2014/main" id="{00000000-0008-0000-0600-00005C030000}"/>
            </a:ext>
          </a:extLst>
        </xdr:cNvPr>
        <xdr:cNvCxnSpPr/>
      </xdr:nvCxnSpPr>
      <xdr:spPr>
        <a:xfrm>
          <a:off x="19545300" y="12570200"/>
          <a:ext cx="889000" cy="51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61" name="フローチャート: 判断 860">
          <a:extLst>
            <a:ext uri="{FF2B5EF4-FFF2-40B4-BE49-F238E27FC236}">
              <a16:creationId xmlns="" xmlns:a16="http://schemas.microsoft.com/office/drawing/2014/main" id="{00000000-0008-0000-0600-00005D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107022</xdr:rowOff>
    </xdr:from>
    <xdr:ext cx="534377"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0167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54350</xdr:rowOff>
    </xdr:from>
    <xdr:to>
      <xdr:col>102</xdr:col>
      <xdr:colOff>114300</xdr:colOff>
      <xdr:row>76</xdr:row>
      <xdr:rowOff>84117</xdr:rowOff>
    </xdr:to>
    <xdr:cxnSp macro="">
      <xdr:nvCxnSpPr>
        <xdr:cNvPr id="863" name="直線コネクタ 862">
          <a:extLst>
            <a:ext uri="{FF2B5EF4-FFF2-40B4-BE49-F238E27FC236}">
              <a16:creationId xmlns="" xmlns:a16="http://schemas.microsoft.com/office/drawing/2014/main" id="{00000000-0008-0000-0600-00005F030000}"/>
            </a:ext>
          </a:extLst>
        </xdr:cNvPr>
        <xdr:cNvCxnSpPr/>
      </xdr:nvCxnSpPr>
      <xdr:spPr>
        <a:xfrm flipV="1">
          <a:off x="18656300" y="12570200"/>
          <a:ext cx="889000" cy="54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4" name="フローチャート: 判断 863">
          <a:extLst>
            <a:ext uri="{FF2B5EF4-FFF2-40B4-BE49-F238E27FC236}">
              <a16:creationId xmlns="" xmlns:a16="http://schemas.microsoft.com/office/drawing/2014/main" id="{00000000-0008-0000-0600-000060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156318</xdr:rowOff>
    </xdr:from>
    <xdr:ext cx="534377"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9278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6" name="フローチャート: 判断 865">
          <a:extLst>
            <a:ext uri="{FF2B5EF4-FFF2-40B4-BE49-F238E27FC236}">
              <a16:creationId xmlns="" xmlns:a16="http://schemas.microsoft.com/office/drawing/2014/main" id="{00000000-0008-0000-0600-000062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63662</xdr:rowOff>
    </xdr:from>
    <xdr:ext cx="534377"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18389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121165</xdr:rowOff>
    </xdr:from>
    <xdr:to>
      <xdr:col>116</xdr:col>
      <xdr:colOff>114300</xdr:colOff>
      <xdr:row>76</xdr:row>
      <xdr:rowOff>51315</xdr:rowOff>
    </xdr:to>
    <xdr:sp macro="" textlink="">
      <xdr:nvSpPr>
        <xdr:cNvPr id="873" name="楕円 872">
          <a:extLst>
            <a:ext uri="{FF2B5EF4-FFF2-40B4-BE49-F238E27FC236}">
              <a16:creationId xmlns="" xmlns:a16="http://schemas.microsoft.com/office/drawing/2014/main" id="{00000000-0008-0000-0600-000069030000}"/>
            </a:ext>
          </a:extLst>
        </xdr:cNvPr>
        <xdr:cNvSpPr/>
      </xdr:nvSpPr>
      <xdr:spPr>
        <a:xfrm>
          <a:off x="22110700" y="1297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144042</xdr:rowOff>
    </xdr:from>
    <xdr:ext cx="534377" cy="259045"/>
    <xdr:sp macro="" textlink="">
      <xdr:nvSpPr>
        <xdr:cNvPr id="874" name="繰出金該当値テキスト">
          <a:extLst>
            <a:ext uri="{FF2B5EF4-FFF2-40B4-BE49-F238E27FC236}">
              <a16:creationId xmlns="" xmlns:a16="http://schemas.microsoft.com/office/drawing/2014/main" id="{00000000-0008-0000-0600-00006A030000}"/>
            </a:ext>
          </a:extLst>
        </xdr:cNvPr>
        <xdr:cNvSpPr txBox="1"/>
      </xdr:nvSpPr>
      <xdr:spPr>
        <a:xfrm>
          <a:off x="22212300" y="1283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143356</xdr:rowOff>
    </xdr:from>
    <xdr:to>
      <xdr:col>112</xdr:col>
      <xdr:colOff>38100</xdr:colOff>
      <xdr:row>76</xdr:row>
      <xdr:rowOff>73506</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21272500" y="1300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90033</xdr:rowOff>
    </xdr:from>
    <xdr:ext cx="534377"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21056111" y="1277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73</xdr:rowOff>
    </xdr:from>
    <xdr:to>
      <xdr:col>107</xdr:col>
      <xdr:colOff>101600</xdr:colOff>
      <xdr:row>76</xdr:row>
      <xdr:rowOff>101673</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20383500" y="1303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118200</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20167111" y="1280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3550</xdr:rowOff>
    </xdr:from>
    <xdr:to>
      <xdr:col>102</xdr:col>
      <xdr:colOff>165100</xdr:colOff>
      <xdr:row>73</xdr:row>
      <xdr:rowOff>105150</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19494500" y="125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121677</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19278111" y="1229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33317</xdr:rowOff>
    </xdr:from>
    <xdr:to>
      <xdr:col>98</xdr:col>
      <xdr:colOff>38100</xdr:colOff>
      <xdr:row>76</xdr:row>
      <xdr:rowOff>134917</xdr:rowOff>
    </xdr:to>
    <xdr:sp macro="" textlink="">
      <xdr:nvSpPr>
        <xdr:cNvPr id="881" name="楕円 880">
          <a:extLst>
            <a:ext uri="{FF2B5EF4-FFF2-40B4-BE49-F238E27FC236}">
              <a16:creationId xmlns="" xmlns:a16="http://schemas.microsoft.com/office/drawing/2014/main" id="{00000000-0008-0000-0600-000071030000}"/>
            </a:ext>
          </a:extLst>
        </xdr:cNvPr>
        <xdr:cNvSpPr/>
      </xdr:nvSpPr>
      <xdr:spPr>
        <a:xfrm>
          <a:off x="18605500" y="1306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126044</xdr:rowOff>
    </xdr:from>
    <xdr:ext cx="534377"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8389111" y="1315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861,265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円となっている。主な構成項目は、義務的経費である人件費（構成比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12.8</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）、扶助費（構成比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16.7</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）、公債費（構成比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12.6</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）、投資的経費である普通建設事業費（</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％）、その他経費である補助費等</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％）が占めている。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老人ホーム、保育所を直営で行っていることもあるが、民間で実施可能なものについては、積極的に指定管理者制度等の導入検討を始めており、本庁においても各課の事務事業の見直しを行い定年退職者に伴う新規採用職員の抑制に努め、人件費の削減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扶助費については、本町は障害者支援給付費、障害者更生医療給付費の額が年々増加傾向にある。資格審査等の適正化等を進め財政を圧迫する上昇傾向に歯止めをかけるよう努める。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普通建設事業費は、前年比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73,881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ており、その要因に役場庁舎空調設備整備事業を行ったこと、町営住宅ストック総合活用計画に基づき公営住宅立替事業を進めていることがあるが、他事業とのバランスを常に検証し実施していくよう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公債費については、前年比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27,410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円増となっているが、繰上償還をおこなったことによるもので、一時的な増額となってる。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15,606
15,491
36.14
13,590,023
13,440,902
114,397
5,269,066
13,530,078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44994</xdr:rowOff>
    </xdr:from>
    <xdr:to>
      <xdr:col>24</xdr:col>
      <xdr:colOff>63500</xdr:colOff>
      <xdr:row>32</xdr:row>
      <xdr:rowOff>88755</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flipV="1">
          <a:off x="3797300" y="5531394"/>
          <a:ext cx="8382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34996</xdr:rowOff>
    </xdr:from>
    <xdr:ext cx="469744" cy="259045"/>
    <xdr:sp macro="" textlink="">
      <xdr:nvSpPr>
        <xdr:cNvPr id="64" name="議会費平均値テキスト">
          <a:extLst>
            <a:ext uri="{FF2B5EF4-FFF2-40B4-BE49-F238E27FC236}">
              <a16:creationId xmlns="" xmlns:a16="http://schemas.microsoft.com/office/drawing/2014/main" id="{00000000-0008-0000-0700-000040000000}"/>
            </a:ext>
          </a:extLst>
        </xdr:cNvPr>
        <xdr:cNvSpPr txBox="1"/>
      </xdr:nvSpPr>
      <xdr:spPr>
        <a:xfrm>
          <a:off x="4686300" y="5864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5152</xdr:rowOff>
    </xdr:from>
    <xdr:to>
      <xdr:col>19</xdr:col>
      <xdr:colOff>177800</xdr:colOff>
      <xdr:row>32</xdr:row>
      <xdr:rowOff>88755</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a:off x="2908300" y="5491552"/>
          <a:ext cx="889000" cy="8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xdr:rowOff>
    </xdr:from>
    <xdr:ext cx="469744"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3562428"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5152</xdr:rowOff>
    </xdr:from>
    <xdr:to>
      <xdr:col>15</xdr:col>
      <xdr:colOff>50800</xdr:colOff>
      <xdr:row>32</xdr:row>
      <xdr:rowOff>30299</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flipV="1">
          <a:off x="2019300" y="5491552"/>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127090</xdr:rowOff>
    </xdr:from>
    <xdr:ext cx="469744"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2673428" y="595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23114</xdr:rowOff>
    </xdr:from>
    <xdr:to>
      <xdr:col>10</xdr:col>
      <xdr:colOff>114300</xdr:colOff>
      <xdr:row>32</xdr:row>
      <xdr:rowOff>30299</xdr:rowOff>
    </xdr:to>
    <xdr:cxnSp macro="">
      <xdr:nvCxnSpPr>
        <xdr:cNvPr id="72" name="直線コネクタ 71">
          <a:extLst>
            <a:ext uri="{FF2B5EF4-FFF2-40B4-BE49-F238E27FC236}">
              <a16:creationId xmlns="" xmlns:a16="http://schemas.microsoft.com/office/drawing/2014/main" id="{00000000-0008-0000-0700-000048000000}"/>
            </a:ext>
          </a:extLst>
        </xdr:cNvPr>
        <xdr:cNvCxnSpPr/>
      </xdr:nvCxnSpPr>
      <xdr:spPr>
        <a:xfrm>
          <a:off x="1130300" y="5509514"/>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78757</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1784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 xmlns:a16="http://schemas.microsoft.com/office/drawing/2014/main"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115986</xdr:rowOff>
    </xdr:from>
    <xdr:ext cx="469744"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895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165644</xdr:rowOff>
    </xdr:from>
    <xdr:to>
      <xdr:col>24</xdr:col>
      <xdr:colOff>114300</xdr:colOff>
      <xdr:row>32</xdr:row>
      <xdr:rowOff>95794</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4584700" y="54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17071</xdr:rowOff>
    </xdr:from>
    <xdr:ext cx="469744" cy="259045"/>
    <xdr:sp macro="" textlink="">
      <xdr:nvSpPr>
        <xdr:cNvPr id="83" name="議会費該当値テキスト">
          <a:extLst>
            <a:ext uri="{FF2B5EF4-FFF2-40B4-BE49-F238E27FC236}">
              <a16:creationId xmlns="" xmlns:a16="http://schemas.microsoft.com/office/drawing/2014/main" id="{00000000-0008-0000-0700-000053000000}"/>
            </a:ext>
          </a:extLst>
        </xdr:cNvPr>
        <xdr:cNvSpPr txBox="1"/>
      </xdr:nvSpPr>
      <xdr:spPr>
        <a:xfrm>
          <a:off x="4686300" y="533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37955</xdr:rowOff>
    </xdr:from>
    <xdr:to>
      <xdr:col>20</xdr:col>
      <xdr:colOff>38100</xdr:colOff>
      <xdr:row>32</xdr:row>
      <xdr:rowOff>139555</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3746500" y="5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156082</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3562428" y="529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125802</xdr:rowOff>
    </xdr:from>
    <xdr:to>
      <xdr:col>15</xdr:col>
      <xdr:colOff>101600</xdr:colOff>
      <xdr:row>32</xdr:row>
      <xdr:rowOff>55952</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2857500" y="544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72479</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2673428" y="521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150949</xdr:rowOff>
    </xdr:from>
    <xdr:to>
      <xdr:col>10</xdr:col>
      <xdr:colOff>165100</xdr:colOff>
      <xdr:row>32</xdr:row>
      <xdr:rowOff>81099</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968500" y="546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97626</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1784428" y="524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143764</xdr:rowOff>
    </xdr:from>
    <xdr:to>
      <xdr:col>6</xdr:col>
      <xdr:colOff>38100</xdr:colOff>
      <xdr:row>32</xdr:row>
      <xdr:rowOff>73914</xdr:rowOff>
    </xdr:to>
    <xdr:sp macro="" textlink="">
      <xdr:nvSpPr>
        <xdr:cNvPr id="90" name="楕円 89">
          <a:extLst>
            <a:ext uri="{FF2B5EF4-FFF2-40B4-BE49-F238E27FC236}">
              <a16:creationId xmlns="" xmlns:a16="http://schemas.microsoft.com/office/drawing/2014/main" id="{00000000-0008-0000-0700-00005A000000}"/>
            </a:ext>
          </a:extLst>
        </xdr:cNvPr>
        <xdr:cNvSpPr/>
      </xdr:nvSpPr>
      <xdr:spPr>
        <a:xfrm>
          <a:off x="1079500" y="545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90441</xdr:rowOff>
    </xdr:from>
    <xdr:ext cx="469744" cy="259045"/>
    <xdr:sp macro="" textlink="">
      <xdr:nvSpPr>
        <xdr:cNvPr id="91" name="テキスト ボックス 90">
          <a:extLst>
            <a:ext uri="{FF2B5EF4-FFF2-40B4-BE49-F238E27FC236}">
              <a16:creationId xmlns="" xmlns:a16="http://schemas.microsoft.com/office/drawing/2014/main" id="{00000000-0008-0000-0700-00005B000000}"/>
            </a:ext>
          </a:extLst>
        </xdr:cNvPr>
        <xdr:cNvSpPr txBox="1"/>
      </xdr:nvSpPr>
      <xdr:spPr>
        <a:xfrm>
          <a:off x="895428" y="523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60778</xdr:rowOff>
    </xdr:from>
    <xdr:to>
      <xdr:col>24</xdr:col>
      <xdr:colOff>63500</xdr:colOff>
      <xdr:row>54</xdr:row>
      <xdr:rowOff>19068</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flipV="1">
          <a:off x="3797300" y="8976178"/>
          <a:ext cx="838200" cy="30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35561</xdr:rowOff>
    </xdr:from>
    <xdr:ext cx="599010" cy="259045"/>
    <xdr:sp macro="" textlink="">
      <xdr:nvSpPr>
        <xdr:cNvPr id="119" name="総務費平均値テキスト">
          <a:extLst>
            <a:ext uri="{FF2B5EF4-FFF2-40B4-BE49-F238E27FC236}">
              <a16:creationId xmlns="" xmlns:a16="http://schemas.microsoft.com/office/drawing/2014/main" id="{00000000-0008-0000-0700-000077000000}"/>
            </a:ext>
          </a:extLst>
        </xdr:cNvPr>
        <xdr:cNvSpPr txBox="1"/>
      </xdr:nvSpPr>
      <xdr:spPr>
        <a:xfrm>
          <a:off x="4686300" y="9465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84465</xdr:rowOff>
    </xdr:from>
    <xdr:to>
      <xdr:col>19</xdr:col>
      <xdr:colOff>177800</xdr:colOff>
      <xdr:row>54</xdr:row>
      <xdr:rowOff>19068</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a:off x="2908300" y="8828415"/>
          <a:ext cx="889000" cy="44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138330</xdr:rowOff>
    </xdr:from>
    <xdr:ext cx="599010"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3497795" y="956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84465</xdr:rowOff>
    </xdr:from>
    <xdr:to>
      <xdr:col>15</xdr:col>
      <xdr:colOff>50800</xdr:colOff>
      <xdr:row>55</xdr:row>
      <xdr:rowOff>128348</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flipV="1">
          <a:off x="2019300" y="8828415"/>
          <a:ext cx="889000" cy="72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45879</xdr:rowOff>
    </xdr:from>
    <xdr:ext cx="599010"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2608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128348</xdr:rowOff>
    </xdr:from>
    <xdr:to>
      <xdr:col>10</xdr:col>
      <xdr:colOff>114300</xdr:colOff>
      <xdr:row>56</xdr:row>
      <xdr:rowOff>2005</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flipV="1">
          <a:off x="1130300" y="9558098"/>
          <a:ext cx="889000" cy="4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85579</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1752111" y="968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50925</xdr:rowOff>
    </xdr:from>
    <xdr:ext cx="59901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830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9978</xdr:rowOff>
    </xdr:from>
    <xdr:to>
      <xdr:col>24</xdr:col>
      <xdr:colOff>114300</xdr:colOff>
      <xdr:row>52</xdr:row>
      <xdr:rowOff>111578</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4584700" y="892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32855</xdr:rowOff>
    </xdr:from>
    <xdr:ext cx="599010" cy="259045"/>
    <xdr:sp macro="" textlink="">
      <xdr:nvSpPr>
        <xdr:cNvPr id="138" name="総務費該当値テキスト">
          <a:extLst>
            <a:ext uri="{FF2B5EF4-FFF2-40B4-BE49-F238E27FC236}">
              <a16:creationId xmlns="" xmlns:a16="http://schemas.microsoft.com/office/drawing/2014/main" id="{00000000-0008-0000-0700-00008A000000}"/>
            </a:ext>
          </a:extLst>
        </xdr:cNvPr>
        <xdr:cNvSpPr txBox="1"/>
      </xdr:nvSpPr>
      <xdr:spPr>
        <a:xfrm>
          <a:off x="4686300" y="877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139718</xdr:rowOff>
    </xdr:from>
    <xdr:to>
      <xdr:col>20</xdr:col>
      <xdr:colOff>38100</xdr:colOff>
      <xdr:row>54</xdr:row>
      <xdr:rowOff>69868</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3746500" y="922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86395</xdr:rowOff>
    </xdr:from>
    <xdr:ext cx="59901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3497795" y="90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33665</xdr:rowOff>
    </xdr:from>
    <xdr:to>
      <xdr:col>15</xdr:col>
      <xdr:colOff>101600</xdr:colOff>
      <xdr:row>51</xdr:row>
      <xdr:rowOff>135265</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2857500" y="877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151792</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2608795" y="8552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77548</xdr:rowOff>
    </xdr:from>
    <xdr:to>
      <xdr:col>10</xdr:col>
      <xdr:colOff>165100</xdr:colOff>
      <xdr:row>56</xdr:row>
      <xdr:rowOff>7698</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968500" y="950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24225</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1719795" y="928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122655</xdr:rowOff>
    </xdr:from>
    <xdr:to>
      <xdr:col>6</xdr:col>
      <xdr:colOff>38100</xdr:colOff>
      <xdr:row>56</xdr:row>
      <xdr:rowOff>52805</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079500" y="95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43932</xdr:rowOff>
    </xdr:from>
    <xdr:ext cx="599010"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830795" y="964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a:extLst>
            <a:ext uri="{FF2B5EF4-FFF2-40B4-BE49-F238E27FC236}">
              <a16:creationId xmlns="" xmlns:a16="http://schemas.microsoft.com/office/drawing/2014/main" id="{00000000-0008-0000-0700-0000AE000000}"/>
            </a:ext>
          </a:extLst>
        </xdr:cNvPr>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a:extLst>
            <a:ext uri="{FF2B5EF4-FFF2-40B4-BE49-F238E27FC236}">
              <a16:creationId xmlns="" xmlns:a16="http://schemas.microsoft.com/office/drawing/2014/main" id="{00000000-0008-0000-0700-0000B0000000}"/>
            </a:ext>
          </a:extLst>
        </xdr:cNvPr>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75671</xdr:rowOff>
    </xdr:from>
    <xdr:to>
      <xdr:col>24</xdr:col>
      <xdr:colOff>63500</xdr:colOff>
      <xdr:row>71</xdr:row>
      <xdr:rowOff>63903</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a:off x="3797300" y="12077171"/>
          <a:ext cx="838200" cy="15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167988</xdr:rowOff>
    </xdr:from>
    <xdr:ext cx="599010" cy="259045"/>
    <xdr:sp macro="" textlink="">
      <xdr:nvSpPr>
        <xdr:cNvPr id="179" name="民生費平均値テキスト">
          <a:extLst>
            <a:ext uri="{FF2B5EF4-FFF2-40B4-BE49-F238E27FC236}">
              <a16:creationId xmlns="" xmlns:a16="http://schemas.microsoft.com/office/drawing/2014/main" id="{00000000-0008-0000-0700-0000B3000000}"/>
            </a:ext>
          </a:extLst>
        </xdr:cNvPr>
        <xdr:cNvSpPr txBox="1"/>
      </xdr:nvSpPr>
      <xdr:spPr>
        <a:xfrm>
          <a:off x="4686300" y="1302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75671</xdr:rowOff>
    </xdr:from>
    <xdr:to>
      <xdr:col>19</xdr:col>
      <xdr:colOff>177800</xdr:colOff>
      <xdr:row>73</xdr:row>
      <xdr:rowOff>12174</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2908300" y="12077171"/>
          <a:ext cx="889000" cy="45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30686</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3497795" y="1306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161341</xdr:rowOff>
    </xdr:from>
    <xdr:to>
      <xdr:col>15</xdr:col>
      <xdr:colOff>50800</xdr:colOff>
      <xdr:row>73</xdr:row>
      <xdr:rowOff>12174</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a:off x="2019300" y="12334291"/>
          <a:ext cx="889000" cy="19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117250</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2608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161341</xdr:rowOff>
    </xdr:from>
    <xdr:to>
      <xdr:col>10</xdr:col>
      <xdr:colOff>114300</xdr:colOff>
      <xdr:row>73</xdr:row>
      <xdr:rowOff>11640</xdr:rowOff>
    </xdr:to>
    <xdr:cxnSp macro="">
      <xdr:nvCxnSpPr>
        <xdr:cNvPr id="187" name="直線コネクタ 186">
          <a:extLst>
            <a:ext uri="{FF2B5EF4-FFF2-40B4-BE49-F238E27FC236}">
              <a16:creationId xmlns="" xmlns:a16="http://schemas.microsoft.com/office/drawing/2014/main" id="{00000000-0008-0000-0700-0000BB000000}"/>
            </a:ext>
          </a:extLst>
        </xdr:cNvPr>
        <xdr:cNvCxnSpPr/>
      </xdr:nvCxnSpPr>
      <xdr:spPr>
        <a:xfrm flipV="1">
          <a:off x="1130300" y="12334291"/>
          <a:ext cx="889000" cy="19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71079</xdr:rowOff>
    </xdr:from>
    <xdr:to>
      <xdr:col>10</xdr:col>
      <xdr:colOff>165100</xdr:colOff>
      <xdr:row>78</xdr:row>
      <xdr:rowOff>1229</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968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163806</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719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macro="" textlink="">
      <xdr:nvSpPr>
        <xdr:cNvPr id="190" name="フローチャート: 判断 189">
          <a:extLst>
            <a:ext uri="{FF2B5EF4-FFF2-40B4-BE49-F238E27FC236}">
              <a16:creationId xmlns="" xmlns:a16="http://schemas.microsoft.com/office/drawing/2014/main" id="{00000000-0008-0000-0700-0000BE000000}"/>
            </a:ext>
          </a:extLst>
        </xdr:cNvPr>
        <xdr:cNvSpPr/>
      </xdr:nvSpPr>
      <xdr:spPr>
        <a:xfrm>
          <a:off x="1079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52708</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830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13103</xdr:rowOff>
    </xdr:from>
    <xdr:to>
      <xdr:col>24</xdr:col>
      <xdr:colOff>114300</xdr:colOff>
      <xdr:row>71</xdr:row>
      <xdr:rowOff>114703</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4584700" y="1218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137580</xdr:rowOff>
    </xdr:from>
    <xdr:ext cx="599010" cy="259045"/>
    <xdr:sp macro="" textlink="">
      <xdr:nvSpPr>
        <xdr:cNvPr id="198" name="民生費該当値テキスト">
          <a:extLst>
            <a:ext uri="{FF2B5EF4-FFF2-40B4-BE49-F238E27FC236}">
              <a16:creationId xmlns="" xmlns:a16="http://schemas.microsoft.com/office/drawing/2014/main" id="{00000000-0008-0000-0700-0000C6000000}"/>
            </a:ext>
          </a:extLst>
        </xdr:cNvPr>
        <xdr:cNvSpPr txBox="1"/>
      </xdr:nvSpPr>
      <xdr:spPr>
        <a:xfrm>
          <a:off x="4686300" y="1213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24871</xdr:rowOff>
    </xdr:from>
    <xdr:to>
      <xdr:col>20</xdr:col>
      <xdr:colOff>38100</xdr:colOff>
      <xdr:row>70</xdr:row>
      <xdr:rowOff>126471</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3746500" y="120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142998</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3497795" y="11801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132824</xdr:rowOff>
    </xdr:from>
    <xdr:to>
      <xdr:col>15</xdr:col>
      <xdr:colOff>101600</xdr:colOff>
      <xdr:row>73</xdr:row>
      <xdr:rowOff>62974</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2857500" y="124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79501</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2608795" y="1225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110541</xdr:rowOff>
    </xdr:from>
    <xdr:to>
      <xdr:col>10</xdr:col>
      <xdr:colOff>165100</xdr:colOff>
      <xdr:row>72</xdr:row>
      <xdr:rowOff>40691</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968500" y="1228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57218</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1719795" y="1205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132290</xdr:rowOff>
    </xdr:from>
    <xdr:to>
      <xdr:col>6</xdr:col>
      <xdr:colOff>38100</xdr:colOff>
      <xdr:row>73</xdr:row>
      <xdr:rowOff>62440</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1079500" y="1247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78967</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830795" y="1225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a:extLst>
            <a:ext uri="{FF2B5EF4-FFF2-40B4-BE49-F238E27FC236}">
              <a16:creationId xmlns="" xmlns:a16="http://schemas.microsoft.com/office/drawing/2014/main" id="{00000000-0008-0000-0700-0000E7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a:extLst>
            <a:ext uri="{FF2B5EF4-FFF2-40B4-BE49-F238E27FC236}">
              <a16:creationId xmlns="" xmlns:a16="http://schemas.microsoft.com/office/drawing/2014/main" id="{00000000-0008-0000-0700-0000E9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24181</xdr:rowOff>
    </xdr:from>
    <xdr:to>
      <xdr:col>24</xdr:col>
      <xdr:colOff>63500</xdr:colOff>
      <xdr:row>96</xdr:row>
      <xdr:rowOff>78443</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flipV="1">
          <a:off x="3797300" y="16483381"/>
          <a:ext cx="838200" cy="5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37450</xdr:rowOff>
    </xdr:from>
    <xdr:ext cx="534377" cy="259045"/>
    <xdr:sp macro="" textlink="">
      <xdr:nvSpPr>
        <xdr:cNvPr id="236" name="衛生費平均値テキスト">
          <a:extLst>
            <a:ext uri="{FF2B5EF4-FFF2-40B4-BE49-F238E27FC236}">
              <a16:creationId xmlns="" xmlns:a16="http://schemas.microsoft.com/office/drawing/2014/main" id="{00000000-0008-0000-0700-0000EC000000}"/>
            </a:ext>
          </a:extLst>
        </xdr:cNvPr>
        <xdr:cNvSpPr txBox="1"/>
      </xdr:nvSpPr>
      <xdr:spPr>
        <a:xfrm>
          <a:off x="4686300" y="16496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78443</xdr:rowOff>
    </xdr:from>
    <xdr:to>
      <xdr:col>19</xdr:col>
      <xdr:colOff>177800</xdr:colOff>
      <xdr:row>97</xdr:row>
      <xdr:rowOff>34643</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2908300" y="16537643"/>
          <a:ext cx="889000" cy="12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146361</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3530111" y="1660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34643</xdr:rowOff>
    </xdr:from>
    <xdr:to>
      <xdr:col>15</xdr:col>
      <xdr:colOff>50800</xdr:colOff>
      <xdr:row>97</xdr:row>
      <xdr:rowOff>91199</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flipV="1">
          <a:off x="2019300" y="16665293"/>
          <a:ext cx="889000" cy="5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62171</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641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24966</xdr:rowOff>
    </xdr:from>
    <xdr:to>
      <xdr:col>10</xdr:col>
      <xdr:colOff>114300</xdr:colOff>
      <xdr:row>97</xdr:row>
      <xdr:rowOff>91199</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a:off x="1130300" y="16655616"/>
          <a:ext cx="889000" cy="6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87065</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752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84376</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863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144831</xdr:rowOff>
    </xdr:from>
    <xdr:to>
      <xdr:col>24</xdr:col>
      <xdr:colOff>114300</xdr:colOff>
      <xdr:row>96</xdr:row>
      <xdr:rowOff>74981</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4584700" y="1643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167708</xdr:rowOff>
    </xdr:from>
    <xdr:ext cx="534377" cy="259045"/>
    <xdr:sp macro="" textlink="">
      <xdr:nvSpPr>
        <xdr:cNvPr id="255" name="衛生費該当値テキスト">
          <a:extLst>
            <a:ext uri="{FF2B5EF4-FFF2-40B4-BE49-F238E27FC236}">
              <a16:creationId xmlns="" xmlns:a16="http://schemas.microsoft.com/office/drawing/2014/main" id="{00000000-0008-0000-0700-0000FF000000}"/>
            </a:ext>
          </a:extLst>
        </xdr:cNvPr>
        <xdr:cNvSpPr txBox="1"/>
      </xdr:nvSpPr>
      <xdr:spPr>
        <a:xfrm>
          <a:off x="4686300" y="162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27643</xdr:rowOff>
    </xdr:from>
    <xdr:to>
      <xdr:col>20</xdr:col>
      <xdr:colOff>38100</xdr:colOff>
      <xdr:row>96</xdr:row>
      <xdr:rowOff>129243</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3746500" y="164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145770</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3530111" y="1626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155293</xdr:rowOff>
    </xdr:from>
    <xdr:to>
      <xdr:col>15</xdr:col>
      <xdr:colOff>101600</xdr:colOff>
      <xdr:row>97</xdr:row>
      <xdr:rowOff>85443</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2857500" y="1661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76570</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2641111" y="1670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40399</xdr:rowOff>
    </xdr:from>
    <xdr:to>
      <xdr:col>10</xdr:col>
      <xdr:colOff>165100</xdr:colOff>
      <xdr:row>97</xdr:row>
      <xdr:rowOff>141999</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968500" y="1667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133126</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1752111" y="1676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145616</xdr:rowOff>
    </xdr:from>
    <xdr:to>
      <xdr:col>6</xdr:col>
      <xdr:colOff>38100</xdr:colOff>
      <xdr:row>97</xdr:row>
      <xdr:rowOff>75766</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1079500" y="1660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66893</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863111" y="166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a:extLst>
            <a:ext uri="{FF2B5EF4-FFF2-40B4-BE49-F238E27FC236}">
              <a16:creationId xmlns="" xmlns:a16="http://schemas.microsoft.com/office/drawing/2014/main" id="{00000000-0008-0000-0700-000020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91" name="労働費平均値テキスト">
          <a:extLst>
            <a:ext uri="{FF2B5EF4-FFF2-40B4-BE49-F238E27FC236}">
              <a16:creationId xmlns="" xmlns:a16="http://schemas.microsoft.com/office/drawing/2014/main" id="{00000000-0008-0000-0700-000023010000}"/>
            </a:ext>
          </a:extLst>
        </xdr:cNvPr>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a:extLst>
            <a:ext uri="{FF2B5EF4-FFF2-40B4-BE49-F238E27FC236}">
              <a16:creationId xmlns="" xmlns:a16="http://schemas.microsoft.com/office/drawing/2014/main" id="{00000000-0008-0000-0700-000024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65295</xdr:rowOff>
    </xdr:from>
    <xdr:ext cx="378565"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8561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95242</xdr:rowOff>
    </xdr:from>
    <xdr:ext cx="378565"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7672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100728</xdr:rowOff>
    </xdr:from>
    <xdr:ext cx="378565"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6783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a:extLst>
            <a:ext uri="{FF2B5EF4-FFF2-40B4-BE49-F238E27FC236}">
              <a16:creationId xmlns="" xmlns:a16="http://schemas.microsoft.com/office/drawing/2014/main" id="{00000000-0008-0000-0700-000059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a:extLst>
            <a:ext uri="{FF2B5EF4-FFF2-40B4-BE49-F238E27FC236}">
              <a16:creationId xmlns="" xmlns:a16="http://schemas.microsoft.com/office/drawing/2014/main" id="{00000000-0008-0000-0700-00005B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150526</xdr:rowOff>
    </xdr:from>
    <xdr:to>
      <xdr:col>55</xdr:col>
      <xdr:colOff>0</xdr:colOff>
      <xdr:row>58</xdr:row>
      <xdr:rowOff>166119</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flipV="1">
          <a:off x="9639300" y="10094626"/>
          <a:ext cx="838200" cy="1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26395</xdr:rowOff>
    </xdr:from>
    <xdr:ext cx="534377" cy="259045"/>
    <xdr:sp macro="" textlink="">
      <xdr:nvSpPr>
        <xdr:cNvPr id="350" name="農林水産業費平均値テキスト">
          <a:extLst>
            <a:ext uri="{FF2B5EF4-FFF2-40B4-BE49-F238E27FC236}">
              <a16:creationId xmlns="" xmlns:a16="http://schemas.microsoft.com/office/drawing/2014/main" id="{00000000-0008-0000-0700-00005E010000}"/>
            </a:ext>
          </a:extLst>
        </xdr:cNvPr>
        <xdr:cNvSpPr txBox="1"/>
      </xdr:nvSpPr>
      <xdr:spPr>
        <a:xfrm>
          <a:off x="10528300" y="9627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156616</xdr:rowOff>
    </xdr:from>
    <xdr:to>
      <xdr:col>50</xdr:col>
      <xdr:colOff>114300</xdr:colOff>
      <xdr:row>58</xdr:row>
      <xdr:rowOff>166119</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8750300" y="10100716"/>
          <a:ext cx="8890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164001</xdr:rowOff>
    </xdr:from>
    <xdr:ext cx="534377"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9372111" y="95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148534</xdr:rowOff>
    </xdr:from>
    <xdr:to>
      <xdr:col>45</xdr:col>
      <xdr:colOff>177800</xdr:colOff>
      <xdr:row>58</xdr:row>
      <xdr:rowOff>156616</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a:off x="7861300" y="10092634"/>
          <a:ext cx="8890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170076</xdr:rowOff>
    </xdr:from>
    <xdr:ext cx="534377"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8483111" y="95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148534</xdr:rowOff>
    </xdr:from>
    <xdr:to>
      <xdr:col>41</xdr:col>
      <xdr:colOff>50800</xdr:colOff>
      <xdr:row>58</xdr:row>
      <xdr:rowOff>151848</xdr:rowOff>
    </xdr:to>
    <xdr:cxnSp macro="">
      <xdr:nvCxnSpPr>
        <xdr:cNvPr id="358" name="直線コネクタ 357">
          <a:extLst>
            <a:ext uri="{FF2B5EF4-FFF2-40B4-BE49-F238E27FC236}">
              <a16:creationId xmlns="" xmlns:a16="http://schemas.microsoft.com/office/drawing/2014/main" id="{00000000-0008-0000-0700-000066010000}"/>
            </a:ext>
          </a:extLst>
        </xdr:cNvPr>
        <xdr:cNvCxnSpPr/>
      </xdr:nvCxnSpPr>
      <xdr:spPr>
        <a:xfrm flipV="1">
          <a:off x="6972300" y="10092634"/>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107390</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7594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142350</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6705111" y="95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99726</xdr:rowOff>
    </xdr:from>
    <xdr:to>
      <xdr:col>55</xdr:col>
      <xdr:colOff>50800</xdr:colOff>
      <xdr:row>59</xdr:row>
      <xdr:rowOff>29876</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10426700" y="100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14653</xdr:rowOff>
    </xdr:from>
    <xdr:ext cx="469744" cy="259045"/>
    <xdr:sp macro="" textlink="">
      <xdr:nvSpPr>
        <xdr:cNvPr id="369" name="農林水産業費該当値テキスト">
          <a:extLst>
            <a:ext uri="{FF2B5EF4-FFF2-40B4-BE49-F238E27FC236}">
              <a16:creationId xmlns="" xmlns:a16="http://schemas.microsoft.com/office/drawing/2014/main" id="{00000000-0008-0000-0700-000071010000}"/>
            </a:ext>
          </a:extLst>
        </xdr:cNvPr>
        <xdr:cNvSpPr txBox="1"/>
      </xdr:nvSpPr>
      <xdr:spPr>
        <a:xfrm>
          <a:off x="10528300" y="995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115319</xdr:rowOff>
    </xdr:from>
    <xdr:to>
      <xdr:col>50</xdr:col>
      <xdr:colOff>165100</xdr:colOff>
      <xdr:row>59</xdr:row>
      <xdr:rowOff>45469</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9588500" y="1005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36596</xdr:rowOff>
    </xdr:from>
    <xdr:ext cx="469744"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9404428" y="1015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105816</xdr:rowOff>
    </xdr:from>
    <xdr:to>
      <xdr:col>46</xdr:col>
      <xdr:colOff>38100</xdr:colOff>
      <xdr:row>59</xdr:row>
      <xdr:rowOff>35966</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8699500" y="100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27093</xdr:rowOff>
    </xdr:from>
    <xdr:ext cx="469744"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8515428" y="101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97734</xdr:rowOff>
    </xdr:from>
    <xdr:to>
      <xdr:col>41</xdr:col>
      <xdr:colOff>101600</xdr:colOff>
      <xdr:row>59</xdr:row>
      <xdr:rowOff>27884</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7810500" y="100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19011</xdr:rowOff>
    </xdr:from>
    <xdr:ext cx="469744"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7626428" y="1013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101048</xdr:rowOff>
    </xdr:from>
    <xdr:to>
      <xdr:col>36</xdr:col>
      <xdr:colOff>165100</xdr:colOff>
      <xdr:row>59</xdr:row>
      <xdr:rowOff>31198</xdr:rowOff>
    </xdr:to>
    <xdr:sp macro="" textlink="">
      <xdr:nvSpPr>
        <xdr:cNvPr id="376" name="楕円 375">
          <a:extLst>
            <a:ext uri="{FF2B5EF4-FFF2-40B4-BE49-F238E27FC236}">
              <a16:creationId xmlns="" xmlns:a16="http://schemas.microsoft.com/office/drawing/2014/main" id="{00000000-0008-0000-0700-000078010000}"/>
            </a:ext>
          </a:extLst>
        </xdr:cNvPr>
        <xdr:cNvSpPr/>
      </xdr:nvSpPr>
      <xdr:spPr>
        <a:xfrm>
          <a:off x="6921500" y="100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22325</xdr:rowOff>
    </xdr:from>
    <xdr:ext cx="469744"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6737428" y="1013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a:extLst>
            <a:ext uri="{FF2B5EF4-FFF2-40B4-BE49-F238E27FC236}">
              <a16:creationId xmlns="" xmlns:a16="http://schemas.microsoft.com/office/drawing/2014/main" id="{00000000-0008-0000-0700-000094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a:extLst>
            <a:ext uri="{FF2B5EF4-FFF2-40B4-BE49-F238E27FC236}">
              <a16:creationId xmlns="" xmlns:a16="http://schemas.microsoft.com/office/drawing/2014/main" id="{00000000-0008-0000-0700-000096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73716</xdr:rowOff>
    </xdr:from>
    <xdr:to>
      <xdr:col>55</xdr:col>
      <xdr:colOff>0</xdr:colOff>
      <xdr:row>77</xdr:row>
      <xdr:rowOff>75088</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flipV="1">
          <a:off x="9639300" y="13103916"/>
          <a:ext cx="838200" cy="17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20366</xdr:rowOff>
    </xdr:from>
    <xdr:ext cx="534377" cy="259045"/>
    <xdr:sp macro="" textlink="">
      <xdr:nvSpPr>
        <xdr:cNvPr id="409" name="商工費平均値テキスト">
          <a:extLst>
            <a:ext uri="{FF2B5EF4-FFF2-40B4-BE49-F238E27FC236}">
              <a16:creationId xmlns="" xmlns:a16="http://schemas.microsoft.com/office/drawing/2014/main" id="{00000000-0008-0000-0700-000099010000}"/>
            </a:ext>
          </a:extLst>
        </xdr:cNvPr>
        <xdr:cNvSpPr txBox="1"/>
      </xdr:nvSpPr>
      <xdr:spPr>
        <a:xfrm>
          <a:off x="10528300" y="132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75088</xdr:rowOff>
    </xdr:from>
    <xdr:to>
      <xdr:col>50</xdr:col>
      <xdr:colOff>114300</xdr:colOff>
      <xdr:row>78</xdr:row>
      <xdr:rowOff>7308</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flipV="1">
          <a:off x="8750300" y="13276738"/>
          <a:ext cx="889000" cy="10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166392</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9372111" y="1336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7308</xdr:rowOff>
    </xdr:from>
    <xdr:to>
      <xdr:col>45</xdr:col>
      <xdr:colOff>177800</xdr:colOff>
      <xdr:row>78</xdr:row>
      <xdr:rowOff>158886</xdr:rowOff>
    </xdr:to>
    <xdr:cxnSp macro="">
      <xdr:nvCxnSpPr>
        <xdr:cNvPr id="414" name="直線コネクタ 413">
          <a:extLst>
            <a:ext uri="{FF2B5EF4-FFF2-40B4-BE49-F238E27FC236}">
              <a16:creationId xmlns="" xmlns:a16="http://schemas.microsoft.com/office/drawing/2014/main" id="{00000000-0008-0000-0700-00009E010000}"/>
            </a:ext>
          </a:extLst>
        </xdr:cNvPr>
        <xdr:cNvCxnSpPr/>
      </xdr:nvCxnSpPr>
      <xdr:spPr>
        <a:xfrm flipV="1">
          <a:off x="7861300" y="13380408"/>
          <a:ext cx="889000" cy="15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5" name="フローチャート: 判断 414">
          <a:extLst>
            <a:ext uri="{FF2B5EF4-FFF2-40B4-BE49-F238E27FC236}">
              <a16:creationId xmlns="" xmlns:a16="http://schemas.microsoft.com/office/drawing/2014/main" id="{00000000-0008-0000-0700-00009F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135117</xdr:rowOff>
    </xdr:from>
    <xdr:ext cx="534377"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8483111" y="129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118506</xdr:rowOff>
    </xdr:from>
    <xdr:to>
      <xdr:col>41</xdr:col>
      <xdr:colOff>50800</xdr:colOff>
      <xdr:row>78</xdr:row>
      <xdr:rowOff>158886</xdr:rowOff>
    </xdr:to>
    <xdr:cxnSp macro="">
      <xdr:nvCxnSpPr>
        <xdr:cNvPr id="417" name="直線コネクタ 416">
          <a:extLst>
            <a:ext uri="{FF2B5EF4-FFF2-40B4-BE49-F238E27FC236}">
              <a16:creationId xmlns="" xmlns:a16="http://schemas.microsoft.com/office/drawing/2014/main" id="{00000000-0008-0000-0700-0000A1010000}"/>
            </a:ext>
          </a:extLst>
        </xdr:cNvPr>
        <xdr:cNvCxnSpPr/>
      </xdr:nvCxnSpPr>
      <xdr:spPr>
        <a:xfrm>
          <a:off x="6972300" y="13491606"/>
          <a:ext cx="889000" cy="4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98328</xdr:rowOff>
    </xdr:from>
    <xdr:ext cx="534377"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7594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0" name="フローチャート: 判断 419">
          <a:extLst>
            <a:ext uri="{FF2B5EF4-FFF2-40B4-BE49-F238E27FC236}">
              <a16:creationId xmlns="" xmlns:a16="http://schemas.microsoft.com/office/drawing/2014/main" id="{00000000-0008-0000-0700-0000A4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141371</xdr:rowOff>
    </xdr:from>
    <xdr:ext cx="534377"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6705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22916</xdr:rowOff>
    </xdr:from>
    <xdr:to>
      <xdr:col>55</xdr:col>
      <xdr:colOff>50800</xdr:colOff>
      <xdr:row>76</xdr:row>
      <xdr:rowOff>124516</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10426700" y="130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45793</xdr:rowOff>
    </xdr:from>
    <xdr:ext cx="534377" cy="259045"/>
    <xdr:sp macro="" textlink="">
      <xdr:nvSpPr>
        <xdr:cNvPr id="428" name="商工費該当値テキスト">
          <a:extLst>
            <a:ext uri="{FF2B5EF4-FFF2-40B4-BE49-F238E27FC236}">
              <a16:creationId xmlns="" xmlns:a16="http://schemas.microsoft.com/office/drawing/2014/main" id="{00000000-0008-0000-0700-0000AC010000}"/>
            </a:ext>
          </a:extLst>
        </xdr:cNvPr>
        <xdr:cNvSpPr txBox="1"/>
      </xdr:nvSpPr>
      <xdr:spPr>
        <a:xfrm>
          <a:off x="10528300" y="129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24288</xdr:rowOff>
    </xdr:from>
    <xdr:to>
      <xdr:col>50</xdr:col>
      <xdr:colOff>165100</xdr:colOff>
      <xdr:row>77</xdr:row>
      <xdr:rowOff>125888</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9588500" y="1322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142415</xdr:rowOff>
    </xdr:from>
    <xdr:ext cx="534377"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9372111" y="1300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127958</xdr:rowOff>
    </xdr:from>
    <xdr:to>
      <xdr:col>46</xdr:col>
      <xdr:colOff>38100</xdr:colOff>
      <xdr:row>78</xdr:row>
      <xdr:rowOff>58108</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8699500" y="1332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49235</xdr:rowOff>
    </xdr:from>
    <xdr:ext cx="534377"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8483111" y="1342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108086</xdr:rowOff>
    </xdr:from>
    <xdr:to>
      <xdr:col>41</xdr:col>
      <xdr:colOff>101600</xdr:colOff>
      <xdr:row>79</xdr:row>
      <xdr:rowOff>38236</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7810500" y="1348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29363</xdr:rowOff>
    </xdr:from>
    <xdr:ext cx="469744"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7626428" y="1357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67706</xdr:rowOff>
    </xdr:from>
    <xdr:to>
      <xdr:col>36</xdr:col>
      <xdr:colOff>165100</xdr:colOff>
      <xdr:row>78</xdr:row>
      <xdr:rowOff>169306</xdr:rowOff>
    </xdr:to>
    <xdr:sp macro="" textlink="">
      <xdr:nvSpPr>
        <xdr:cNvPr id="435" name="楕円 434">
          <a:extLst>
            <a:ext uri="{FF2B5EF4-FFF2-40B4-BE49-F238E27FC236}">
              <a16:creationId xmlns="" xmlns:a16="http://schemas.microsoft.com/office/drawing/2014/main" id="{00000000-0008-0000-0700-0000B3010000}"/>
            </a:ext>
          </a:extLst>
        </xdr:cNvPr>
        <xdr:cNvSpPr/>
      </xdr:nvSpPr>
      <xdr:spPr>
        <a:xfrm>
          <a:off x="6921500" y="134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160433</xdr:rowOff>
    </xdr:from>
    <xdr:ext cx="469744"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6737428" y="1353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a:extLst>
            <a:ext uri="{FF2B5EF4-FFF2-40B4-BE49-F238E27FC236}">
              <a16:creationId xmlns="" xmlns:a16="http://schemas.microsoft.com/office/drawing/2014/main" id="{00000000-0008-0000-0700-0000CF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a:extLst>
            <a:ext uri="{FF2B5EF4-FFF2-40B4-BE49-F238E27FC236}">
              <a16:creationId xmlns="" xmlns:a16="http://schemas.microsoft.com/office/drawing/2014/main" id="{00000000-0008-0000-0700-0000D1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150836</xdr:rowOff>
    </xdr:from>
    <xdr:to>
      <xdr:col>55</xdr:col>
      <xdr:colOff>0</xdr:colOff>
      <xdr:row>96</xdr:row>
      <xdr:rowOff>62574</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flipV="1">
          <a:off x="9639300" y="16267136"/>
          <a:ext cx="838200" cy="25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73041</xdr:rowOff>
    </xdr:from>
    <xdr:ext cx="534377" cy="259045"/>
    <xdr:sp macro="" textlink="">
      <xdr:nvSpPr>
        <xdr:cNvPr id="468" name="土木費平均値テキスト">
          <a:extLst>
            <a:ext uri="{FF2B5EF4-FFF2-40B4-BE49-F238E27FC236}">
              <a16:creationId xmlns="" xmlns:a16="http://schemas.microsoft.com/office/drawing/2014/main" id="{00000000-0008-0000-0700-0000D4010000}"/>
            </a:ext>
          </a:extLst>
        </xdr:cNvPr>
        <xdr:cNvSpPr txBox="1"/>
      </xdr:nvSpPr>
      <xdr:spPr>
        <a:xfrm>
          <a:off x="10528300" y="16360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62574</xdr:rowOff>
    </xdr:from>
    <xdr:to>
      <xdr:col>50</xdr:col>
      <xdr:colOff>114300</xdr:colOff>
      <xdr:row>96</xdr:row>
      <xdr:rowOff>88602</xdr:rowOff>
    </xdr:to>
    <xdr:cxnSp macro="">
      <xdr:nvCxnSpPr>
        <xdr:cNvPr id="470" name="直線コネクタ 469">
          <a:extLst>
            <a:ext uri="{FF2B5EF4-FFF2-40B4-BE49-F238E27FC236}">
              <a16:creationId xmlns="" xmlns:a16="http://schemas.microsoft.com/office/drawing/2014/main" id="{00000000-0008-0000-0700-0000D6010000}"/>
            </a:ext>
          </a:extLst>
        </xdr:cNvPr>
        <xdr:cNvCxnSpPr/>
      </xdr:nvCxnSpPr>
      <xdr:spPr>
        <a:xfrm flipV="1">
          <a:off x="8750300" y="16521774"/>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a:extLst>
            <a:ext uri="{FF2B5EF4-FFF2-40B4-BE49-F238E27FC236}">
              <a16:creationId xmlns="" xmlns:a16="http://schemas.microsoft.com/office/drawing/2014/main" id="{00000000-0008-0000-0700-0000D7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56021</xdr:rowOff>
    </xdr:from>
    <xdr:to>
      <xdr:col>45</xdr:col>
      <xdr:colOff>177800</xdr:colOff>
      <xdr:row>96</xdr:row>
      <xdr:rowOff>88602</xdr:rowOff>
    </xdr:to>
    <xdr:cxnSp macro="">
      <xdr:nvCxnSpPr>
        <xdr:cNvPr id="473" name="直線コネクタ 472">
          <a:extLst>
            <a:ext uri="{FF2B5EF4-FFF2-40B4-BE49-F238E27FC236}">
              <a16:creationId xmlns="" xmlns:a16="http://schemas.microsoft.com/office/drawing/2014/main" id="{00000000-0008-0000-0700-0000D9010000}"/>
            </a:ext>
          </a:extLst>
        </xdr:cNvPr>
        <xdr:cNvCxnSpPr/>
      </xdr:nvCxnSpPr>
      <xdr:spPr>
        <a:xfrm>
          <a:off x="7861300" y="16343771"/>
          <a:ext cx="889000" cy="20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4" name="フローチャート: 判断 473">
          <a:extLst>
            <a:ext uri="{FF2B5EF4-FFF2-40B4-BE49-F238E27FC236}">
              <a16:creationId xmlns="" xmlns:a16="http://schemas.microsoft.com/office/drawing/2014/main" id="{00000000-0008-0000-0700-0000DA010000}"/>
            </a:ext>
          </a:extLst>
        </xdr:cNvPr>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12391</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8483111" y="1612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56021</xdr:rowOff>
    </xdr:from>
    <xdr:to>
      <xdr:col>41</xdr:col>
      <xdr:colOff>50800</xdr:colOff>
      <xdr:row>96</xdr:row>
      <xdr:rowOff>107500</xdr:rowOff>
    </xdr:to>
    <xdr:cxnSp macro="">
      <xdr:nvCxnSpPr>
        <xdr:cNvPr id="476" name="直線コネクタ 475">
          <a:extLst>
            <a:ext uri="{FF2B5EF4-FFF2-40B4-BE49-F238E27FC236}">
              <a16:creationId xmlns="" xmlns:a16="http://schemas.microsoft.com/office/drawing/2014/main" id="{00000000-0008-0000-0700-0000DC010000}"/>
            </a:ext>
          </a:extLst>
        </xdr:cNvPr>
        <xdr:cNvCxnSpPr/>
      </xdr:nvCxnSpPr>
      <xdr:spPr>
        <a:xfrm flipV="1">
          <a:off x="6972300" y="16343771"/>
          <a:ext cx="889000" cy="22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7" name="フローチャート: 判断 476">
          <a:extLst>
            <a:ext uri="{FF2B5EF4-FFF2-40B4-BE49-F238E27FC236}">
              <a16:creationId xmlns="" xmlns:a16="http://schemas.microsoft.com/office/drawing/2014/main" id="{00000000-0008-0000-0700-0000DD010000}"/>
            </a:ext>
          </a:extLst>
        </xdr:cNvPr>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4953</xdr:rowOff>
    </xdr:from>
    <xdr:ext cx="534377"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7594111" y="1646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79" name="フローチャート: 判断 478">
          <a:extLst>
            <a:ext uri="{FF2B5EF4-FFF2-40B4-BE49-F238E27FC236}">
              <a16:creationId xmlns="" xmlns:a16="http://schemas.microsoft.com/office/drawing/2014/main" id="{00000000-0008-0000-0700-0000DF010000}"/>
            </a:ext>
          </a:extLst>
        </xdr:cNvPr>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72359</xdr:rowOff>
    </xdr:from>
    <xdr:ext cx="534377"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6705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100036</xdr:rowOff>
    </xdr:from>
    <xdr:to>
      <xdr:col>55</xdr:col>
      <xdr:colOff>50800</xdr:colOff>
      <xdr:row>95</xdr:row>
      <xdr:rowOff>30186</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10426700" y="162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122913</xdr:rowOff>
    </xdr:from>
    <xdr:ext cx="534377" cy="259045"/>
    <xdr:sp macro="" textlink="">
      <xdr:nvSpPr>
        <xdr:cNvPr id="487" name="土木費該当値テキスト">
          <a:extLst>
            <a:ext uri="{FF2B5EF4-FFF2-40B4-BE49-F238E27FC236}">
              <a16:creationId xmlns="" xmlns:a16="http://schemas.microsoft.com/office/drawing/2014/main" id="{00000000-0008-0000-0700-0000E7010000}"/>
            </a:ext>
          </a:extLst>
        </xdr:cNvPr>
        <xdr:cNvSpPr txBox="1"/>
      </xdr:nvSpPr>
      <xdr:spPr>
        <a:xfrm>
          <a:off x="10528300" y="1606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11774</xdr:rowOff>
    </xdr:from>
    <xdr:to>
      <xdr:col>50</xdr:col>
      <xdr:colOff>165100</xdr:colOff>
      <xdr:row>96</xdr:row>
      <xdr:rowOff>113374</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9588500" y="1647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104501</xdr:rowOff>
    </xdr:from>
    <xdr:ext cx="534377"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9372111" y="1656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37802</xdr:rowOff>
    </xdr:from>
    <xdr:to>
      <xdr:col>46</xdr:col>
      <xdr:colOff>38100</xdr:colOff>
      <xdr:row>96</xdr:row>
      <xdr:rowOff>139402</xdr:rowOff>
    </xdr:to>
    <xdr:sp macro="" textlink="">
      <xdr:nvSpPr>
        <xdr:cNvPr id="490" name="楕円 489">
          <a:extLst>
            <a:ext uri="{FF2B5EF4-FFF2-40B4-BE49-F238E27FC236}">
              <a16:creationId xmlns="" xmlns:a16="http://schemas.microsoft.com/office/drawing/2014/main" id="{00000000-0008-0000-0700-0000EA010000}"/>
            </a:ext>
          </a:extLst>
        </xdr:cNvPr>
        <xdr:cNvSpPr/>
      </xdr:nvSpPr>
      <xdr:spPr>
        <a:xfrm>
          <a:off x="8699500" y="1649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130529</xdr:rowOff>
    </xdr:from>
    <xdr:ext cx="534377"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8483111" y="165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5221</xdr:rowOff>
    </xdr:from>
    <xdr:to>
      <xdr:col>41</xdr:col>
      <xdr:colOff>101600</xdr:colOff>
      <xdr:row>95</xdr:row>
      <xdr:rowOff>106821</xdr:rowOff>
    </xdr:to>
    <xdr:sp macro="" textlink="">
      <xdr:nvSpPr>
        <xdr:cNvPr id="492" name="楕円 491">
          <a:extLst>
            <a:ext uri="{FF2B5EF4-FFF2-40B4-BE49-F238E27FC236}">
              <a16:creationId xmlns="" xmlns:a16="http://schemas.microsoft.com/office/drawing/2014/main" id="{00000000-0008-0000-0700-0000EC010000}"/>
            </a:ext>
          </a:extLst>
        </xdr:cNvPr>
        <xdr:cNvSpPr/>
      </xdr:nvSpPr>
      <xdr:spPr>
        <a:xfrm>
          <a:off x="7810500" y="1629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123348</xdr:rowOff>
    </xdr:from>
    <xdr:ext cx="534377" cy="259045"/>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7594111" y="1606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56700</xdr:rowOff>
    </xdr:from>
    <xdr:to>
      <xdr:col>36</xdr:col>
      <xdr:colOff>165100</xdr:colOff>
      <xdr:row>96</xdr:row>
      <xdr:rowOff>158300</xdr:rowOff>
    </xdr:to>
    <xdr:sp macro="" textlink="">
      <xdr:nvSpPr>
        <xdr:cNvPr id="494" name="楕円 493">
          <a:extLst>
            <a:ext uri="{FF2B5EF4-FFF2-40B4-BE49-F238E27FC236}">
              <a16:creationId xmlns="" xmlns:a16="http://schemas.microsoft.com/office/drawing/2014/main" id="{00000000-0008-0000-0700-0000EE010000}"/>
            </a:ext>
          </a:extLst>
        </xdr:cNvPr>
        <xdr:cNvSpPr/>
      </xdr:nvSpPr>
      <xdr:spPr>
        <a:xfrm>
          <a:off x="6921500" y="165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149427</xdr:rowOff>
    </xdr:from>
    <xdr:ext cx="534377"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6705111" y="1660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1" name="消防費最小値テキスト">
          <a:extLst>
            <a:ext uri="{FF2B5EF4-FFF2-40B4-BE49-F238E27FC236}">
              <a16:creationId xmlns="" xmlns:a16="http://schemas.microsoft.com/office/drawing/2014/main" id="{00000000-0008-0000-0700-000009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3" name="消防費最大値テキスト">
          <a:extLst>
            <a:ext uri="{FF2B5EF4-FFF2-40B4-BE49-F238E27FC236}">
              <a16:creationId xmlns="" xmlns:a16="http://schemas.microsoft.com/office/drawing/2014/main" id="{00000000-0008-0000-0700-00000B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34468</xdr:rowOff>
    </xdr:from>
    <xdr:to>
      <xdr:col>85</xdr:col>
      <xdr:colOff>127000</xdr:colOff>
      <xdr:row>38</xdr:row>
      <xdr:rowOff>40869</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flipV="1">
          <a:off x="15481300" y="6549568"/>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45293</xdr:rowOff>
    </xdr:from>
    <xdr:ext cx="534377" cy="259045"/>
    <xdr:sp macro="" textlink="">
      <xdr:nvSpPr>
        <xdr:cNvPr id="526" name="消防費平均値テキスト">
          <a:extLst>
            <a:ext uri="{FF2B5EF4-FFF2-40B4-BE49-F238E27FC236}">
              <a16:creationId xmlns="" xmlns:a16="http://schemas.microsoft.com/office/drawing/2014/main" id="{00000000-0008-0000-0700-00000E020000}"/>
            </a:ext>
          </a:extLst>
        </xdr:cNvPr>
        <xdr:cNvSpPr txBox="1"/>
      </xdr:nvSpPr>
      <xdr:spPr>
        <a:xfrm>
          <a:off x="16370300" y="604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7" name="フローチャート: 判断 526">
          <a:extLst>
            <a:ext uri="{FF2B5EF4-FFF2-40B4-BE49-F238E27FC236}">
              <a16:creationId xmlns="" xmlns:a16="http://schemas.microsoft.com/office/drawing/2014/main" id="{00000000-0008-0000-0700-00000F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35078</xdr:rowOff>
    </xdr:from>
    <xdr:to>
      <xdr:col>81</xdr:col>
      <xdr:colOff>50800</xdr:colOff>
      <xdr:row>38</xdr:row>
      <xdr:rowOff>40869</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a:off x="14592300" y="6550178"/>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64457</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5214111" y="5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31038</xdr:rowOff>
    </xdr:from>
    <xdr:to>
      <xdr:col>76</xdr:col>
      <xdr:colOff>114300</xdr:colOff>
      <xdr:row>38</xdr:row>
      <xdr:rowOff>35078</xdr:rowOff>
    </xdr:to>
    <xdr:cxnSp macro="">
      <xdr:nvCxnSpPr>
        <xdr:cNvPr id="531" name="直線コネクタ 530">
          <a:extLst>
            <a:ext uri="{FF2B5EF4-FFF2-40B4-BE49-F238E27FC236}">
              <a16:creationId xmlns="" xmlns:a16="http://schemas.microsoft.com/office/drawing/2014/main" id="{00000000-0008-0000-0700-000013020000}"/>
            </a:ext>
          </a:extLst>
        </xdr:cNvPr>
        <xdr:cNvCxnSpPr/>
      </xdr:nvCxnSpPr>
      <xdr:spPr>
        <a:xfrm>
          <a:off x="13703300" y="6546138"/>
          <a:ext cx="8890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2" name="フローチャート: 判断 531">
          <a:extLst>
            <a:ext uri="{FF2B5EF4-FFF2-40B4-BE49-F238E27FC236}">
              <a16:creationId xmlns="" xmlns:a16="http://schemas.microsoft.com/office/drawing/2014/main" id="{00000000-0008-0000-0700-000014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141152</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4325111" y="57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31038</xdr:rowOff>
    </xdr:from>
    <xdr:to>
      <xdr:col>71</xdr:col>
      <xdr:colOff>177800</xdr:colOff>
      <xdr:row>38</xdr:row>
      <xdr:rowOff>49670</xdr:rowOff>
    </xdr:to>
    <xdr:cxnSp macro="">
      <xdr:nvCxnSpPr>
        <xdr:cNvPr id="534" name="直線コネクタ 533">
          <a:extLst>
            <a:ext uri="{FF2B5EF4-FFF2-40B4-BE49-F238E27FC236}">
              <a16:creationId xmlns="" xmlns:a16="http://schemas.microsoft.com/office/drawing/2014/main" id="{00000000-0008-0000-0700-000016020000}"/>
            </a:ext>
          </a:extLst>
        </xdr:cNvPr>
        <xdr:cNvCxnSpPr/>
      </xdr:nvCxnSpPr>
      <xdr:spPr>
        <a:xfrm flipV="1">
          <a:off x="12814300" y="6546138"/>
          <a:ext cx="889000" cy="1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5" name="フローチャート: 判断 534">
          <a:extLst>
            <a:ext uri="{FF2B5EF4-FFF2-40B4-BE49-F238E27FC236}">
              <a16:creationId xmlns="" xmlns:a16="http://schemas.microsoft.com/office/drawing/2014/main" id="{00000000-0008-0000-0700-000017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54856</xdr:rowOff>
    </xdr:from>
    <xdr:ext cx="534377"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3436111" y="58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7" name="フローチャート: 判断 536">
          <a:extLst>
            <a:ext uri="{FF2B5EF4-FFF2-40B4-BE49-F238E27FC236}">
              <a16:creationId xmlns="" xmlns:a16="http://schemas.microsoft.com/office/drawing/2014/main" id="{00000000-0008-0000-0700-000019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66857</xdr:rowOff>
    </xdr:from>
    <xdr:ext cx="534377"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2547111" y="58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155118</xdr:rowOff>
    </xdr:from>
    <xdr:to>
      <xdr:col>85</xdr:col>
      <xdr:colOff>177800</xdr:colOff>
      <xdr:row>38</xdr:row>
      <xdr:rowOff>85268</xdr:rowOff>
    </xdr:to>
    <xdr:sp macro="" textlink="">
      <xdr:nvSpPr>
        <xdr:cNvPr id="544" name="楕円 543">
          <a:extLst>
            <a:ext uri="{FF2B5EF4-FFF2-40B4-BE49-F238E27FC236}">
              <a16:creationId xmlns="" xmlns:a16="http://schemas.microsoft.com/office/drawing/2014/main" id="{00000000-0008-0000-0700-000020020000}"/>
            </a:ext>
          </a:extLst>
        </xdr:cNvPr>
        <xdr:cNvSpPr/>
      </xdr:nvSpPr>
      <xdr:spPr>
        <a:xfrm>
          <a:off x="16268700" y="64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70045</xdr:rowOff>
    </xdr:from>
    <xdr:ext cx="534377" cy="259045"/>
    <xdr:sp macro="" textlink="">
      <xdr:nvSpPr>
        <xdr:cNvPr id="545" name="消防費該当値テキスト">
          <a:extLst>
            <a:ext uri="{FF2B5EF4-FFF2-40B4-BE49-F238E27FC236}">
              <a16:creationId xmlns="" xmlns:a16="http://schemas.microsoft.com/office/drawing/2014/main" id="{00000000-0008-0000-0700-000021020000}"/>
            </a:ext>
          </a:extLst>
        </xdr:cNvPr>
        <xdr:cNvSpPr txBox="1"/>
      </xdr:nvSpPr>
      <xdr:spPr>
        <a:xfrm>
          <a:off x="16370300" y="64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161519</xdr:rowOff>
    </xdr:from>
    <xdr:to>
      <xdr:col>81</xdr:col>
      <xdr:colOff>101600</xdr:colOff>
      <xdr:row>38</xdr:row>
      <xdr:rowOff>91669</xdr:rowOff>
    </xdr:to>
    <xdr:sp macro="" textlink="">
      <xdr:nvSpPr>
        <xdr:cNvPr id="546" name="楕円 545">
          <a:extLst>
            <a:ext uri="{FF2B5EF4-FFF2-40B4-BE49-F238E27FC236}">
              <a16:creationId xmlns="" xmlns:a16="http://schemas.microsoft.com/office/drawing/2014/main" id="{00000000-0008-0000-0700-000022020000}"/>
            </a:ext>
          </a:extLst>
        </xdr:cNvPr>
        <xdr:cNvSpPr/>
      </xdr:nvSpPr>
      <xdr:spPr>
        <a:xfrm>
          <a:off x="15430500" y="650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82796</xdr:rowOff>
    </xdr:from>
    <xdr:ext cx="534377" cy="259045"/>
    <xdr:sp macro="" textlink="">
      <xdr:nvSpPr>
        <xdr:cNvPr id="547" name="テキスト ボックス 546">
          <a:extLst>
            <a:ext uri="{FF2B5EF4-FFF2-40B4-BE49-F238E27FC236}">
              <a16:creationId xmlns="" xmlns:a16="http://schemas.microsoft.com/office/drawing/2014/main" id="{00000000-0008-0000-0700-000023020000}"/>
            </a:ext>
          </a:extLst>
        </xdr:cNvPr>
        <xdr:cNvSpPr txBox="1"/>
      </xdr:nvSpPr>
      <xdr:spPr>
        <a:xfrm>
          <a:off x="15214111" y="659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155727</xdr:rowOff>
    </xdr:from>
    <xdr:to>
      <xdr:col>76</xdr:col>
      <xdr:colOff>165100</xdr:colOff>
      <xdr:row>38</xdr:row>
      <xdr:rowOff>85877</xdr:rowOff>
    </xdr:to>
    <xdr:sp macro="" textlink="">
      <xdr:nvSpPr>
        <xdr:cNvPr id="548" name="楕円 547">
          <a:extLst>
            <a:ext uri="{FF2B5EF4-FFF2-40B4-BE49-F238E27FC236}">
              <a16:creationId xmlns="" xmlns:a16="http://schemas.microsoft.com/office/drawing/2014/main" id="{00000000-0008-0000-0700-000024020000}"/>
            </a:ext>
          </a:extLst>
        </xdr:cNvPr>
        <xdr:cNvSpPr/>
      </xdr:nvSpPr>
      <xdr:spPr>
        <a:xfrm>
          <a:off x="14541500" y="649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77005</xdr:rowOff>
    </xdr:from>
    <xdr:ext cx="534377" cy="259045"/>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4325111" y="659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151689</xdr:rowOff>
    </xdr:from>
    <xdr:to>
      <xdr:col>72</xdr:col>
      <xdr:colOff>38100</xdr:colOff>
      <xdr:row>38</xdr:row>
      <xdr:rowOff>81838</xdr:rowOff>
    </xdr:to>
    <xdr:sp macro="" textlink="">
      <xdr:nvSpPr>
        <xdr:cNvPr id="550" name="楕円 549">
          <a:extLst>
            <a:ext uri="{FF2B5EF4-FFF2-40B4-BE49-F238E27FC236}">
              <a16:creationId xmlns="" xmlns:a16="http://schemas.microsoft.com/office/drawing/2014/main" id="{00000000-0008-0000-0700-000026020000}"/>
            </a:ext>
          </a:extLst>
        </xdr:cNvPr>
        <xdr:cNvSpPr/>
      </xdr:nvSpPr>
      <xdr:spPr>
        <a:xfrm>
          <a:off x="13652500" y="64953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72965</xdr:rowOff>
    </xdr:from>
    <xdr:ext cx="534377" cy="259045"/>
    <xdr:sp macro="" textlink="">
      <xdr:nvSpPr>
        <xdr:cNvPr id="551" name="テキスト ボックス 550">
          <a:extLst>
            <a:ext uri="{FF2B5EF4-FFF2-40B4-BE49-F238E27FC236}">
              <a16:creationId xmlns="" xmlns:a16="http://schemas.microsoft.com/office/drawing/2014/main" id="{00000000-0008-0000-0700-000027020000}"/>
            </a:ext>
          </a:extLst>
        </xdr:cNvPr>
        <xdr:cNvSpPr txBox="1"/>
      </xdr:nvSpPr>
      <xdr:spPr>
        <a:xfrm>
          <a:off x="13436111" y="658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170320</xdr:rowOff>
    </xdr:from>
    <xdr:to>
      <xdr:col>67</xdr:col>
      <xdr:colOff>101600</xdr:colOff>
      <xdr:row>38</xdr:row>
      <xdr:rowOff>100470</xdr:rowOff>
    </xdr:to>
    <xdr:sp macro="" textlink="">
      <xdr:nvSpPr>
        <xdr:cNvPr id="552" name="楕円 551">
          <a:extLst>
            <a:ext uri="{FF2B5EF4-FFF2-40B4-BE49-F238E27FC236}">
              <a16:creationId xmlns="" xmlns:a16="http://schemas.microsoft.com/office/drawing/2014/main" id="{00000000-0008-0000-0700-000028020000}"/>
            </a:ext>
          </a:extLst>
        </xdr:cNvPr>
        <xdr:cNvSpPr/>
      </xdr:nvSpPr>
      <xdr:spPr>
        <a:xfrm>
          <a:off x="12763500" y="65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91597</xdr:rowOff>
    </xdr:from>
    <xdr:ext cx="534377" cy="259045"/>
    <xdr:sp macro="" textlink="">
      <xdr:nvSpPr>
        <xdr:cNvPr id="553" name="テキスト ボックス 552">
          <a:extLst>
            <a:ext uri="{FF2B5EF4-FFF2-40B4-BE49-F238E27FC236}">
              <a16:creationId xmlns="" xmlns:a16="http://schemas.microsoft.com/office/drawing/2014/main" id="{00000000-0008-0000-0700-000029020000}"/>
            </a:ext>
          </a:extLst>
        </xdr:cNvPr>
        <xdr:cNvSpPr txBox="1"/>
      </xdr:nvSpPr>
      <xdr:spPr>
        <a:xfrm>
          <a:off x="12547111" y="66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a:extLst>
            <a:ext uri="{FF2B5EF4-FFF2-40B4-BE49-F238E27FC236}">
              <a16:creationId xmlns="" xmlns:a16="http://schemas.microsoft.com/office/drawing/2014/main" id="{00000000-0008-0000-0700-00003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a:extLst>
            <a:ext uri="{FF2B5EF4-FFF2-40B4-BE49-F238E27FC236}">
              <a16:creationId xmlns="" xmlns:a16="http://schemas.microsoft.com/office/drawing/2014/main" id="{00000000-0008-0000-0700-00004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121706</xdr:rowOff>
    </xdr:from>
    <xdr:to>
      <xdr:col>85</xdr:col>
      <xdr:colOff>126364</xdr:colOff>
      <xdr:row>59</xdr:row>
      <xdr:rowOff>65622</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flipV="1">
          <a:off x="16317595" y="9037106"/>
          <a:ext cx="1269" cy="11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69449</xdr:rowOff>
    </xdr:from>
    <xdr:ext cx="534377" cy="259045"/>
    <xdr:sp macro="" textlink="">
      <xdr:nvSpPr>
        <xdr:cNvPr id="581" name="教育費最小値テキスト">
          <a:extLst>
            <a:ext uri="{FF2B5EF4-FFF2-40B4-BE49-F238E27FC236}">
              <a16:creationId xmlns="" xmlns:a16="http://schemas.microsoft.com/office/drawing/2014/main" id="{00000000-0008-0000-0700-000045020000}"/>
            </a:ext>
          </a:extLst>
        </xdr:cNvPr>
        <xdr:cNvSpPr txBox="1"/>
      </xdr:nvSpPr>
      <xdr:spPr>
        <a:xfrm>
          <a:off x="16370300" y="101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65622</xdr:rowOff>
    </xdr:from>
    <xdr:to>
      <xdr:col>86</xdr:col>
      <xdr:colOff>25400</xdr:colOff>
      <xdr:row>59</xdr:row>
      <xdr:rowOff>65622</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a:off x="16230600" y="1018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68383</xdr:rowOff>
    </xdr:from>
    <xdr:ext cx="599010" cy="259045"/>
    <xdr:sp macro="" textlink="">
      <xdr:nvSpPr>
        <xdr:cNvPr id="583" name="教育費最大値テキスト">
          <a:extLst>
            <a:ext uri="{FF2B5EF4-FFF2-40B4-BE49-F238E27FC236}">
              <a16:creationId xmlns="" xmlns:a16="http://schemas.microsoft.com/office/drawing/2014/main" id="{00000000-0008-0000-0700-000047020000}"/>
            </a:ext>
          </a:extLst>
        </xdr:cNvPr>
        <xdr:cNvSpPr txBox="1"/>
      </xdr:nvSpPr>
      <xdr:spPr>
        <a:xfrm>
          <a:off x="16370300" y="88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121706</xdr:rowOff>
    </xdr:from>
    <xdr:to>
      <xdr:col>86</xdr:col>
      <xdr:colOff>25400</xdr:colOff>
      <xdr:row>52</xdr:row>
      <xdr:rowOff>121706</xdr:rowOff>
    </xdr:to>
    <xdr:cxnSp macro="">
      <xdr:nvCxnSpPr>
        <xdr:cNvPr id="584" name="直線コネクタ 583">
          <a:extLst>
            <a:ext uri="{FF2B5EF4-FFF2-40B4-BE49-F238E27FC236}">
              <a16:creationId xmlns="" xmlns:a16="http://schemas.microsoft.com/office/drawing/2014/main" id="{00000000-0008-0000-0700-000048020000}"/>
            </a:ext>
          </a:extLst>
        </xdr:cNvPr>
        <xdr:cNvCxnSpPr/>
      </xdr:nvCxnSpPr>
      <xdr:spPr>
        <a:xfrm>
          <a:off x="16230600" y="90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72165</xdr:rowOff>
    </xdr:from>
    <xdr:to>
      <xdr:col>85</xdr:col>
      <xdr:colOff>127000</xdr:colOff>
      <xdr:row>58</xdr:row>
      <xdr:rowOff>131525</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a:off x="15481300" y="10016265"/>
          <a:ext cx="838200" cy="5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46593</xdr:rowOff>
    </xdr:from>
    <xdr:ext cx="534377" cy="259045"/>
    <xdr:sp macro="" textlink="">
      <xdr:nvSpPr>
        <xdr:cNvPr id="586" name="教育費平均値テキスト">
          <a:extLst>
            <a:ext uri="{FF2B5EF4-FFF2-40B4-BE49-F238E27FC236}">
              <a16:creationId xmlns="" xmlns:a16="http://schemas.microsoft.com/office/drawing/2014/main" id="{00000000-0008-0000-0700-00004A020000}"/>
            </a:ext>
          </a:extLst>
        </xdr:cNvPr>
        <xdr:cNvSpPr txBox="1"/>
      </xdr:nvSpPr>
      <xdr:spPr>
        <a:xfrm>
          <a:off x="16370300" y="9647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23716</xdr:rowOff>
    </xdr:from>
    <xdr:to>
      <xdr:col>85</xdr:col>
      <xdr:colOff>177800</xdr:colOff>
      <xdr:row>57</xdr:row>
      <xdr:rowOff>125316</xdr:rowOff>
    </xdr:to>
    <xdr:sp macro="" textlink="">
      <xdr:nvSpPr>
        <xdr:cNvPr id="587" name="フローチャート: 判断 586">
          <a:extLst>
            <a:ext uri="{FF2B5EF4-FFF2-40B4-BE49-F238E27FC236}">
              <a16:creationId xmlns="" xmlns:a16="http://schemas.microsoft.com/office/drawing/2014/main" id="{00000000-0008-0000-0700-00004B020000}"/>
            </a:ext>
          </a:extLst>
        </xdr:cNvPr>
        <xdr:cNvSpPr/>
      </xdr:nvSpPr>
      <xdr:spPr>
        <a:xfrm>
          <a:off x="16268700" y="97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160492</xdr:rowOff>
    </xdr:from>
    <xdr:to>
      <xdr:col>81</xdr:col>
      <xdr:colOff>50800</xdr:colOff>
      <xdr:row>58</xdr:row>
      <xdr:rowOff>72165</xdr:rowOff>
    </xdr:to>
    <xdr:cxnSp macro="">
      <xdr:nvCxnSpPr>
        <xdr:cNvPr id="588" name="直線コネクタ 587">
          <a:extLst>
            <a:ext uri="{FF2B5EF4-FFF2-40B4-BE49-F238E27FC236}">
              <a16:creationId xmlns="" xmlns:a16="http://schemas.microsoft.com/office/drawing/2014/main" id="{00000000-0008-0000-0700-00004C020000}"/>
            </a:ext>
          </a:extLst>
        </xdr:cNvPr>
        <xdr:cNvCxnSpPr/>
      </xdr:nvCxnSpPr>
      <xdr:spPr>
        <a:xfrm>
          <a:off x="14592300" y="9933142"/>
          <a:ext cx="889000" cy="8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18894</xdr:rowOff>
    </xdr:from>
    <xdr:to>
      <xdr:col>81</xdr:col>
      <xdr:colOff>101600</xdr:colOff>
      <xdr:row>57</xdr:row>
      <xdr:rowOff>120494</xdr:rowOff>
    </xdr:to>
    <xdr:sp macro="" textlink="">
      <xdr:nvSpPr>
        <xdr:cNvPr id="589" name="フローチャート: 判断 588">
          <a:extLst>
            <a:ext uri="{FF2B5EF4-FFF2-40B4-BE49-F238E27FC236}">
              <a16:creationId xmlns="" xmlns:a16="http://schemas.microsoft.com/office/drawing/2014/main" id="{00000000-0008-0000-0700-00004D020000}"/>
            </a:ext>
          </a:extLst>
        </xdr:cNvPr>
        <xdr:cNvSpPr/>
      </xdr:nvSpPr>
      <xdr:spPr>
        <a:xfrm>
          <a:off x="15430500" y="97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137021</xdr:rowOff>
    </xdr:from>
    <xdr:ext cx="534377"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5214111" y="956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38038</xdr:rowOff>
    </xdr:from>
    <xdr:to>
      <xdr:col>76</xdr:col>
      <xdr:colOff>114300</xdr:colOff>
      <xdr:row>57</xdr:row>
      <xdr:rowOff>160492</xdr:rowOff>
    </xdr:to>
    <xdr:cxnSp macro="">
      <xdr:nvCxnSpPr>
        <xdr:cNvPr id="591" name="直線コネクタ 590">
          <a:extLst>
            <a:ext uri="{FF2B5EF4-FFF2-40B4-BE49-F238E27FC236}">
              <a16:creationId xmlns="" xmlns:a16="http://schemas.microsoft.com/office/drawing/2014/main" id="{00000000-0008-0000-0700-00004F020000}"/>
            </a:ext>
          </a:extLst>
        </xdr:cNvPr>
        <xdr:cNvCxnSpPr/>
      </xdr:nvCxnSpPr>
      <xdr:spPr>
        <a:xfrm>
          <a:off x="13703300" y="8781988"/>
          <a:ext cx="889000" cy="115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119402</xdr:rowOff>
    </xdr:from>
    <xdr:to>
      <xdr:col>76</xdr:col>
      <xdr:colOff>165100</xdr:colOff>
      <xdr:row>57</xdr:row>
      <xdr:rowOff>49552</xdr:rowOff>
    </xdr:to>
    <xdr:sp macro="" textlink="">
      <xdr:nvSpPr>
        <xdr:cNvPr id="592" name="フローチャート: 判断 591">
          <a:extLst>
            <a:ext uri="{FF2B5EF4-FFF2-40B4-BE49-F238E27FC236}">
              <a16:creationId xmlns="" xmlns:a16="http://schemas.microsoft.com/office/drawing/2014/main" id="{00000000-0008-0000-0700-000050020000}"/>
            </a:ext>
          </a:extLst>
        </xdr:cNvPr>
        <xdr:cNvSpPr/>
      </xdr:nvSpPr>
      <xdr:spPr>
        <a:xfrm>
          <a:off x="14541500" y="972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66079</xdr:rowOff>
    </xdr:from>
    <xdr:ext cx="534377"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4325111" y="949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38038</xdr:rowOff>
    </xdr:from>
    <xdr:to>
      <xdr:col>71</xdr:col>
      <xdr:colOff>177800</xdr:colOff>
      <xdr:row>57</xdr:row>
      <xdr:rowOff>73711</xdr:rowOff>
    </xdr:to>
    <xdr:cxnSp macro="">
      <xdr:nvCxnSpPr>
        <xdr:cNvPr id="594" name="直線コネクタ 593">
          <a:extLst>
            <a:ext uri="{FF2B5EF4-FFF2-40B4-BE49-F238E27FC236}">
              <a16:creationId xmlns="" xmlns:a16="http://schemas.microsoft.com/office/drawing/2014/main" id="{00000000-0008-0000-0700-000052020000}"/>
            </a:ext>
          </a:extLst>
        </xdr:cNvPr>
        <xdr:cNvCxnSpPr/>
      </xdr:nvCxnSpPr>
      <xdr:spPr>
        <a:xfrm flipV="1">
          <a:off x="12814300" y="8781988"/>
          <a:ext cx="889000" cy="106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34537</xdr:rowOff>
    </xdr:from>
    <xdr:to>
      <xdr:col>72</xdr:col>
      <xdr:colOff>38100</xdr:colOff>
      <xdr:row>57</xdr:row>
      <xdr:rowOff>136137</xdr:rowOff>
    </xdr:to>
    <xdr:sp macro="" textlink="">
      <xdr:nvSpPr>
        <xdr:cNvPr id="595" name="フローチャート: 判断 594">
          <a:extLst>
            <a:ext uri="{FF2B5EF4-FFF2-40B4-BE49-F238E27FC236}">
              <a16:creationId xmlns="" xmlns:a16="http://schemas.microsoft.com/office/drawing/2014/main" id="{00000000-0008-0000-0700-000053020000}"/>
            </a:ext>
          </a:extLst>
        </xdr:cNvPr>
        <xdr:cNvSpPr/>
      </xdr:nvSpPr>
      <xdr:spPr>
        <a:xfrm>
          <a:off x="13652500" y="980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127264</xdr:rowOff>
    </xdr:from>
    <xdr:ext cx="534377"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3436111" y="989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41156</xdr:rowOff>
    </xdr:from>
    <xdr:to>
      <xdr:col>67</xdr:col>
      <xdr:colOff>101600</xdr:colOff>
      <xdr:row>57</xdr:row>
      <xdr:rowOff>142756</xdr:rowOff>
    </xdr:to>
    <xdr:sp macro="" textlink="">
      <xdr:nvSpPr>
        <xdr:cNvPr id="597" name="フローチャート: 判断 596">
          <a:extLst>
            <a:ext uri="{FF2B5EF4-FFF2-40B4-BE49-F238E27FC236}">
              <a16:creationId xmlns="" xmlns:a16="http://schemas.microsoft.com/office/drawing/2014/main" id="{00000000-0008-0000-0700-000055020000}"/>
            </a:ext>
          </a:extLst>
        </xdr:cNvPr>
        <xdr:cNvSpPr/>
      </xdr:nvSpPr>
      <xdr:spPr>
        <a:xfrm>
          <a:off x="12763500" y="981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133883</xdr:rowOff>
    </xdr:from>
    <xdr:ext cx="534377"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2547111" y="990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80725</xdr:rowOff>
    </xdr:from>
    <xdr:to>
      <xdr:col>85</xdr:col>
      <xdr:colOff>177800</xdr:colOff>
      <xdr:row>59</xdr:row>
      <xdr:rowOff>10875</xdr:rowOff>
    </xdr:to>
    <xdr:sp macro="" textlink="">
      <xdr:nvSpPr>
        <xdr:cNvPr id="604" name="楕円 603">
          <a:extLst>
            <a:ext uri="{FF2B5EF4-FFF2-40B4-BE49-F238E27FC236}">
              <a16:creationId xmlns="" xmlns:a16="http://schemas.microsoft.com/office/drawing/2014/main" id="{00000000-0008-0000-0700-00005C020000}"/>
            </a:ext>
          </a:extLst>
        </xdr:cNvPr>
        <xdr:cNvSpPr/>
      </xdr:nvSpPr>
      <xdr:spPr>
        <a:xfrm>
          <a:off x="16268700" y="1002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167102</xdr:rowOff>
    </xdr:from>
    <xdr:ext cx="534377" cy="259045"/>
    <xdr:sp macro="" textlink="">
      <xdr:nvSpPr>
        <xdr:cNvPr id="605" name="教育費該当値テキスト">
          <a:extLst>
            <a:ext uri="{FF2B5EF4-FFF2-40B4-BE49-F238E27FC236}">
              <a16:creationId xmlns="" xmlns:a16="http://schemas.microsoft.com/office/drawing/2014/main" id="{00000000-0008-0000-0700-00005D020000}"/>
            </a:ext>
          </a:extLst>
        </xdr:cNvPr>
        <xdr:cNvSpPr txBox="1"/>
      </xdr:nvSpPr>
      <xdr:spPr>
        <a:xfrm>
          <a:off x="16370300" y="993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21365</xdr:rowOff>
    </xdr:from>
    <xdr:to>
      <xdr:col>81</xdr:col>
      <xdr:colOff>101600</xdr:colOff>
      <xdr:row>58</xdr:row>
      <xdr:rowOff>122965</xdr:rowOff>
    </xdr:to>
    <xdr:sp macro="" textlink="">
      <xdr:nvSpPr>
        <xdr:cNvPr id="606" name="楕円 605">
          <a:extLst>
            <a:ext uri="{FF2B5EF4-FFF2-40B4-BE49-F238E27FC236}">
              <a16:creationId xmlns="" xmlns:a16="http://schemas.microsoft.com/office/drawing/2014/main" id="{00000000-0008-0000-0700-00005E020000}"/>
            </a:ext>
          </a:extLst>
        </xdr:cNvPr>
        <xdr:cNvSpPr/>
      </xdr:nvSpPr>
      <xdr:spPr>
        <a:xfrm>
          <a:off x="15430500" y="996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114092</xdr:rowOff>
    </xdr:from>
    <xdr:ext cx="534377" cy="259045"/>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5214111" y="1005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109692</xdr:rowOff>
    </xdr:from>
    <xdr:to>
      <xdr:col>76</xdr:col>
      <xdr:colOff>165100</xdr:colOff>
      <xdr:row>58</xdr:row>
      <xdr:rowOff>39842</xdr:rowOff>
    </xdr:to>
    <xdr:sp macro="" textlink="">
      <xdr:nvSpPr>
        <xdr:cNvPr id="608" name="楕円 607">
          <a:extLst>
            <a:ext uri="{FF2B5EF4-FFF2-40B4-BE49-F238E27FC236}">
              <a16:creationId xmlns="" xmlns:a16="http://schemas.microsoft.com/office/drawing/2014/main" id="{00000000-0008-0000-0700-000060020000}"/>
            </a:ext>
          </a:extLst>
        </xdr:cNvPr>
        <xdr:cNvSpPr/>
      </xdr:nvSpPr>
      <xdr:spPr>
        <a:xfrm>
          <a:off x="14541500" y="988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30969</xdr:rowOff>
    </xdr:from>
    <xdr:ext cx="534377" cy="259045"/>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4325111" y="997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158688</xdr:rowOff>
    </xdr:from>
    <xdr:to>
      <xdr:col>72</xdr:col>
      <xdr:colOff>38100</xdr:colOff>
      <xdr:row>51</xdr:row>
      <xdr:rowOff>88838</xdr:rowOff>
    </xdr:to>
    <xdr:sp macro="" textlink="">
      <xdr:nvSpPr>
        <xdr:cNvPr id="610" name="楕円 609">
          <a:extLst>
            <a:ext uri="{FF2B5EF4-FFF2-40B4-BE49-F238E27FC236}">
              <a16:creationId xmlns="" xmlns:a16="http://schemas.microsoft.com/office/drawing/2014/main" id="{00000000-0008-0000-0700-000062020000}"/>
            </a:ext>
          </a:extLst>
        </xdr:cNvPr>
        <xdr:cNvSpPr/>
      </xdr:nvSpPr>
      <xdr:spPr>
        <a:xfrm>
          <a:off x="13652500" y="873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105365</xdr:rowOff>
    </xdr:from>
    <xdr:ext cx="599010" cy="259045"/>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3403795" y="850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22911</xdr:rowOff>
    </xdr:from>
    <xdr:to>
      <xdr:col>67</xdr:col>
      <xdr:colOff>101600</xdr:colOff>
      <xdr:row>57</xdr:row>
      <xdr:rowOff>124511</xdr:rowOff>
    </xdr:to>
    <xdr:sp macro="" textlink="">
      <xdr:nvSpPr>
        <xdr:cNvPr id="612" name="楕円 611">
          <a:extLst>
            <a:ext uri="{FF2B5EF4-FFF2-40B4-BE49-F238E27FC236}">
              <a16:creationId xmlns="" xmlns:a16="http://schemas.microsoft.com/office/drawing/2014/main" id="{00000000-0008-0000-0700-000064020000}"/>
            </a:ext>
          </a:extLst>
        </xdr:cNvPr>
        <xdr:cNvSpPr/>
      </xdr:nvSpPr>
      <xdr:spPr>
        <a:xfrm>
          <a:off x="12763500" y="979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141038</xdr:rowOff>
    </xdr:from>
    <xdr:ext cx="534377"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2547111" y="957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9" name="テキスト ボックス 628">
          <a:extLst>
            <a:ext uri="{FF2B5EF4-FFF2-40B4-BE49-F238E27FC236}">
              <a16:creationId xmlns="" xmlns:a16="http://schemas.microsoft.com/office/drawing/2014/main" id="{00000000-0008-0000-0700-00007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1" name="テキスト ボックス 630">
          <a:extLst>
            <a:ext uri="{FF2B5EF4-FFF2-40B4-BE49-F238E27FC236}">
              <a16:creationId xmlns="" xmlns:a16="http://schemas.microsoft.com/office/drawing/2014/main" id="{00000000-0008-0000-0700-00007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3" name="テキスト ボックス 632">
          <a:extLst>
            <a:ext uri="{FF2B5EF4-FFF2-40B4-BE49-F238E27FC236}">
              <a16:creationId xmlns="" xmlns:a16="http://schemas.microsoft.com/office/drawing/2014/main" id="{00000000-0008-0000-0700-00007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8" name="災害復旧費最小値テキスト">
          <a:extLst>
            <a:ext uri="{FF2B5EF4-FFF2-40B4-BE49-F238E27FC236}">
              <a16:creationId xmlns="" xmlns:a16="http://schemas.microsoft.com/office/drawing/2014/main" id="{00000000-0008-0000-0700-00007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40" name="災害復旧費最大値テキスト">
          <a:extLst>
            <a:ext uri="{FF2B5EF4-FFF2-40B4-BE49-F238E27FC236}">
              <a16:creationId xmlns="" xmlns:a16="http://schemas.microsoft.com/office/drawing/2014/main" id="{00000000-0008-0000-0700-000080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41" name="直線コネクタ 640">
          <a:extLst>
            <a:ext uri="{FF2B5EF4-FFF2-40B4-BE49-F238E27FC236}">
              <a16:creationId xmlns="" xmlns:a16="http://schemas.microsoft.com/office/drawing/2014/main" id="{00000000-0008-0000-0700-000081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59322</xdr:rowOff>
    </xdr:from>
    <xdr:to>
      <xdr:col>85</xdr:col>
      <xdr:colOff>127000</xdr:colOff>
      <xdr:row>79</xdr:row>
      <xdr:rowOff>7632</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flipV="1">
          <a:off x="15481300" y="13432422"/>
          <a:ext cx="838200" cy="11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87177</xdr:rowOff>
    </xdr:from>
    <xdr:ext cx="469744" cy="259045"/>
    <xdr:sp macro="" textlink="">
      <xdr:nvSpPr>
        <xdr:cNvPr id="643" name="災害復旧費平均値テキスト">
          <a:extLst>
            <a:ext uri="{FF2B5EF4-FFF2-40B4-BE49-F238E27FC236}">
              <a16:creationId xmlns="" xmlns:a16="http://schemas.microsoft.com/office/drawing/2014/main" id="{00000000-0008-0000-0700-000083020000}"/>
            </a:ext>
          </a:extLst>
        </xdr:cNvPr>
        <xdr:cNvSpPr txBox="1"/>
      </xdr:nvSpPr>
      <xdr:spPr>
        <a:xfrm>
          <a:off x="16370300" y="13460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4" name="フローチャート: 判断 643">
          <a:extLst>
            <a:ext uri="{FF2B5EF4-FFF2-40B4-BE49-F238E27FC236}">
              <a16:creationId xmlns="" xmlns:a16="http://schemas.microsoft.com/office/drawing/2014/main" id="{00000000-0008-0000-0700-000084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7632</xdr:rowOff>
    </xdr:from>
    <xdr:to>
      <xdr:col>81</xdr:col>
      <xdr:colOff>50800</xdr:colOff>
      <xdr:row>79</xdr:row>
      <xdr:rowOff>20752</xdr:rowOff>
    </xdr:to>
    <xdr:cxnSp macro="">
      <xdr:nvCxnSpPr>
        <xdr:cNvPr id="645" name="直線コネクタ 644">
          <a:extLst>
            <a:ext uri="{FF2B5EF4-FFF2-40B4-BE49-F238E27FC236}">
              <a16:creationId xmlns="" xmlns:a16="http://schemas.microsoft.com/office/drawing/2014/main" id="{00000000-0008-0000-0700-000085020000}"/>
            </a:ext>
          </a:extLst>
        </xdr:cNvPr>
        <xdr:cNvCxnSpPr/>
      </xdr:nvCxnSpPr>
      <xdr:spPr>
        <a:xfrm flipV="1">
          <a:off x="14592300" y="13552182"/>
          <a:ext cx="889000" cy="1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6" name="フローチャート: 判断 645">
          <a:extLst>
            <a:ext uri="{FF2B5EF4-FFF2-40B4-BE49-F238E27FC236}">
              <a16:creationId xmlns="" xmlns:a16="http://schemas.microsoft.com/office/drawing/2014/main" id="{00000000-0008-0000-0700-000086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44222</xdr:rowOff>
    </xdr:from>
    <xdr:to>
      <xdr:col>76</xdr:col>
      <xdr:colOff>114300</xdr:colOff>
      <xdr:row>79</xdr:row>
      <xdr:rowOff>20752</xdr:rowOff>
    </xdr:to>
    <xdr:cxnSp macro="">
      <xdr:nvCxnSpPr>
        <xdr:cNvPr id="648" name="直線コネクタ 647">
          <a:extLst>
            <a:ext uri="{FF2B5EF4-FFF2-40B4-BE49-F238E27FC236}">
              <a16:creationId xmlns="" xmlns:a16="http://schemas.microsoft.com/office/drawing/2014/main" id="{00000000-0008-0000-0700-000088020000}"/>
            </a:ext>
          </a:extLst>
        </xdr:cNvPr>
        <xdr:cNvCxnSpPr/>
      </xdr:nvCxnSpPr>
      <xdr:spPr>
        <a:xfrm>
          <a:off x="13703300" y="13417322"/>
          <a:ext cx="889000" cy="14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9" name="フローチャート: 判断 648">
          <a:extLst>
            <a:ext uri="{FF2B5EF4-FFF2-40B4-BE49-F238E27FC236}">
              <a16:creationId xmlns="" xmlns:a16="http://schemas.microsoft.com/office/drawing/2014/main" id="{00000000-0008-0000-0700-000089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44222</xdr:rowOff>
    </xdr:from>
    <xdr:to>
      <xdr:col>71</xdr:col>
      <xdr:colOff>177800</xdr:colOff>
      <xdr:row>78</xdr:row>
      <xdr:rowOff>130493</xdr:rowOff>
    </xdr:to>
    <xdr:cxnSp macro="">
      <xdr:nvCxnSpPr>
        <xdr:cNvPr id="651" name="直線コネクタ 650">
          <a:extLst>
            <a:ext uri="{FF2B5EF4-FFF2-40B4-BE49-F238E27FC236}">
              <a16:creationId xmlns="" xmlns:a16="http://schemas.microsoft.com/office/drawing/2014/main" id="{00000000-0008-0000-0700-00008B020000}"/>
            </a:ext>
          </a:extLst>
        </xdr:cNvPr>
        <xdr:cNvCxnSpPr/>
      </xdr:nvCxnSpPr>
      <xdr:spPr>
        <a:xfrm flipV="1">
          <a:off x="12814300" y="13417322"/>
          <a:ext cx="889000" cy="8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52" name="フローチャート: 判断 651">
          <a:extLst>
            <a:ext uri="{FF2B5EF4-FFF2-40B4-BE49-F238E27FC236}">
              <a16:creationId xmlns="" xmlns:a16="http://schemas.microsoft.com/office/drawing/2014/main" id="{00000000-0008-0000-0700-00008C020000}"/>
            </a:ext>
          </a:extLst>
        </xdr:cNvPr>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9301</xdr:rowOff>
    </xdr:from>
    <xdr:ext cx="469744"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3468428" y="135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4" name="フローチャート: 判断 653">
          <a:extLst>
            <a:ext uri="{FF2B5EF4-FFF2-40B4-BE49-F238E27FC236}">
              <a16:creationId xmlns="" xmlns:a16="http://schemas.microsoft.com/office/drawing/2014/main" id="{00000000-0008-0000-0700-00008E020000}"/>
            </a:ext>
          </a:extLst>
        </xdr:cNvPr>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38092</xdr:rowOff>
    </xdr:from>
    <xdr:ext cx="469744"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2579428" y="1358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8522</xdr:rowOff>
    </xdr:from>
    <xdr:to>
      <xdr:col>85</xdr:col>
      <xdr:colOff>177800</xdr:colOff>
      <xdr:row>78</xdr:row>
      <xdr:rowOff>110122</xdr:rowOff>
    </xdr:to>
    <xdr:sp macro="" textlink="">
      <xdr:nvSpPr>
        <xdr:cNvPr id="661" name="楕円 660">
          <a:extLst>
            <a:ext uri="{FF2B5EF4-FFF2-40B4-BE49-F238E27FC236}">
              <a16:creationId xmlns="" xmlns:a16="http://schemas.microsoft.com/office/drawing/2014/main" id="{00000000-0008-0000-0700-000095020000}"/>
            </a:ext>
          </a:extLst>
        </xdr:cNvPr>
        <xdr:cNvSpPr/>
      </xdr:nvSpPr>
      <xdr:spPr>
        <a:xfrm>
          <a:off x="16268700" y="133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31399</xdr:rowOff>
    </xdr:from>
    <xdr:ext cx="534377" cy="259045"/>
    <xdr:sp macro="" textlink="">
      <xdr:nvSpPr>
        <xdr:cNvPr id="662" name="災害復旧費該当値テキスト">
          <a:extLst>
            <a:ext uri="{FF2B5EF4-FFF2-40B4-BE49-F238E27FC236}">
              <a16:creationId xmlns="" xmlns:a16="http://schemas.microsoft.com/office/drawing/2014/main" id="{00000000-0008-0000-0700-000096020000}"/>
            </a:ext>
          </a:extLst>
        </xdr:cNvPr>
        <xdr:cNvSpPr txBox="1"/>
      </xdr:nvSpPr>
      <xdr:spPr>
        <a:xfrm>
          <a:off x="16370300" y="1323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128282</xdr:rowOff>
    </xdr:from>
    <xdr:to>
      <xdr:col>81</xdr:col>
      <xdr:colOff>101600</xdr:colOff>
      <xdr:row>79</xdr:row>
      <xdr:rowOff>58432</xdr:rowOff>
    </xdr:to>
    <xdr:sp macro="" textlink="">
      <xdr:nvSpPr>
        <xdr:cNvPr id="663" name="楕円 662">
          <a:extLst>
            <a:ext uri="{FF2B5EF4-FFF2-40B4-BE49-F238E27FC236}">
              <a16:creationId xmlns="" xmlns:a16="http://schemas.microsoft.com/office/drawing/2014/main" id="{00000000-0008-0000-0700-000097020000}"/>
            </a:ext>
          </a:extLst>
        </xdr:cNvPr>
        <xdr:cNvSpPr/>
      </xdr:nvSpPr>
      <xdr:spPr>
        <a:xfrm>
          <a:off x="15430500" y="1350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49559</xdr:rowOff>
    </xdr:from>
    <xdr:ext cx="469744"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5246428" y="1359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141402</xdr:rowOff>
    </xdr:from>
    <xdr:to>
      <xdr:col>76</xdr:col>
      <xdr:colOff>165100</xdr:colOff>
      <xdr:row>79</xdr:row>
      <xdr:rowOff>71552</xdr:rowOff>
    </xdr:to>
    <xdr:sp macro="" textlink="">
      <xdr:nvSpPr>
        <xdr:cNvPr id="665" name="楕円 664">
          <a:extLst>
            <a:ext uri="{FF2B5EF4-FFF2-40B4-BE49-F238E27FC236}">
              <a16:creationId xmlns="" xmlns:a16="http://schemas.microsoft.com/office/drawing/2014/main" id="{00000000-0008-0000-0700-000099020000}"/>
            </a:ext>
          </a:extLst>
        </xdr:cNvPr>
        <xdr:cNvSpPr/>
      </xdr:nvSpPr>
      <xdr:spPr>
        <a:xfrm>
          <a:off x="14541500" y="1351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62679</xdr:rowOff>
    </xdr:from>
    <xdr:ext cx="469744" cy="259045"/>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4357428" y="1360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164872</xdr:rowOff>
    </xdr:from>
    <xdr:to>
      <xdr:col>72</xdr:col>
      <xdr:colOff>38100</xdr:colOff>
      <xdr:row>78</xdr:row>
      <xdr:rowOff>95022</xdr:rowOff>
    </xdr:to>
    <xdr:sp macro="" textlink="">
      <xdr:nvSpPr>
        <xdr:cNvPr id="667" name="楕円 666">
          <a:extLst>
            <a:ext uri="{FF2B5EF4-FFF2-40B4-BE49-F238E27FC236}">
              <a16:creationId xmlns="" xmlns:a16="http://schemas.microsoft.com/office/drawing/2014/main" id="{00000000-0008-0000-0700-00009B020000}"/>
            </a:ext>
          </a:extLst>
        </xdr:cNvPr>
        <xdr:cNvSpPr/>
      </xdr:nvSpPr>
      <xdr:spPr>
        <a:xfrm>
          <a:off x="13652500" y="13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111549</xdr:rowOff>
    </xdr:from>
    <xdr:ext cx="534377"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3436111" y="131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79693</xdr:rowOff>
    </xdr:from>
    <xdr:to>
      <xdr:col>67</xdr:col>
      <xdr:colOff>101600</xdr:colOff>
      <xdr:row>79</xdr:row>
      <xdr:rowOff>9843</xdr:rowOff>
    </xdr:to>
    <xdr:sp macro="" textlink="">
      <xdr:nvSpPr>
        <xdr:cNvPr id="669" name="楕円 668">
          <a:extLst>
            <a:ext uri="{FF2B5EF4-FFF2-40B4-BE49-F238E27FC236}">
              <a16:creationId xmlns="" xmlns:a16="http://schemas.microsoft.com/office/drawing/2014/main" id="{00000000-0008-0000-0700-00009D020000}"/>
            </a:ext>
          </a:extLst>
        </xdr:cNvPr>
        <xdr:cNvSpPr/>
      </xdr:nvSpPr>
      <xdr:spPr>
        <a:xfrm>
          <a:off x="12763500" y="1345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26370</xdr:rowOff>
    </xdr:from>
    <xdr:ext cx="469744"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2579428" y="13228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6" name="テキスト ボックス 685">
          <a:extLst>
            <a:ext uri="{FF2B5EF4-FFF2-40B4-BE49-F238E27FC236}">
              <a16:creationId xmlns="" xmlns:a16="http://schemas.microsoft.com/office/drawing/2014/main" id="{00000000-0008-0000-0700-0000A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8" name="テキスト ボックス 687">
          <a:extLst>
            <a:ext uri="{FF2B5EF4-FFF2-40B4-BE49-F238E27FC236}">
              <a16:creationId xmlns="" xmlns:a16="http://schemas.microsoft.com/office/drawing/2014/main" id="{00000000-0008-0000-0700-0000B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a:extLst>
            <a:ext uri="{FF2B5EF4-FFF2-40B4-BE49-F238E27FC236}">
              <a16:creationId xmlns="" xmlns:a16="http://schemas.microsoft.com/office/drawing/2014/main" id="{00000000-0008-0000-0700-0000B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5" name="公債費最小値テキスト">
          <a:extLst>
            <a:ext uri="{FF2B5EF4-FFF2-40B4-BE49-F238E27FC236}">
              <a16:creationId xmlns="" xmlns:a16="http://schemas.microsoft.com/office/drawing/2014/main" id="{00000000-0008-0000-0700-0000B7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7" name="公債費最大値テキスト">
          <a:extLst>
            <a:ext uri="{FF2B5EF4-FFF2-40B4-BE49-F238E27FC236}">
              <a16:creationId xmlns="" xmlns:a16="http://schemas.microsoft.com/office/drawing/2014/main" id="{00000000-0008-0000-0700-0000B9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8" name="直線コネクタ 697">
          <a:extLst>
            <a:ext uri="{FF2B5EF4-FFF2-40B4-BE49-F238E27FC236}">
              <a16:creationId xmlns="" xmlns:a16="http://schemas.microsoft.com/office/drawing/2014/main" id="{00000000-0008-0000-0700-0000BA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74222</xdr:rowOff>
    </xdr:from>
    <xdr:to>
      <xdr:col>85</xdr:col>
      <xdr:colOff>127000</xdr:colOff>
      <xdr:row>95</xdr:row>
      <xdr:rowOff>111635</xdr:rowOff>
    </xdr:to>
    <xdr:cxnSp macro="">
      <xdr:nvCxnSpPr>
        <xdr:cNvPr id="699" name="直線コネクタ 698">
          <a:extLst>
            <a:ext uri="{FF2B5EF4-FFF2-40B4-BE49-F238E27FC236}">
              <a16:creationId xmlns="" xmlns:a16="http://schemas.microsoft.com/office/drawing/2014/main" id="{00000000-0008-0000-0700-0000BB020000}"/>
            </a:ext>
          </a:extLst>
        </xdr:cNvPr>
        <xdr:cNvCxnSpPr/>
      </xdr:nvCxnSpPr>
      <xdr:spPr>
        <a:xfrm flipV="1">
          <a:off x="15481300" y="16190522"/>
          <a:ext cx="838200" cy="20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53314</xdr:rowOff>
    </xdr:from>
    <xdr:ext cx="534377" cy="259045"/>
    <xdr:sp macro="" textlink="">
      <xdr:nvSpPr>
        <xdr:cNvPr id="700" name="公債費平均値テキスト">
          <a:extLst>
            <a:ext uri="{FF2B5EF4-FFF2-40B4-BE49-F238E27FC236}">
              <a16:creationId xmlns="" xmlns:a16="http://schemas.microsoft.com/office/drawing/2014/main" id="{00000000-0008-0000-0700-0000BC020000}"/>
            </a:ext>
          </a:extLst>
        </xdr:cNvPr>
        <xdr:cNvSpPr txBox="1"/>
      </xdr:nvSpPr>
      <xdr:spPr>
        <a:xfrm>
          <a:off x="16370300" y="16512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701" name="フローチャート: 判断 700">
          <a:extLst>
            <a:ext uri="{FF2B5EF4-FFF2-40B4-BE49-F238E27FC236}">
              <a16:creationId xmlns="" xmlns:a16="http://schemas.microsoft.com/office/drawing/2014/main" id="{00000000-0008-0000-0700-0000BD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111635</xdr:rowOff>
    </xdr:from>
    <xdr:to>
      <xdr:col>81</xdr:col>
      <xdr:colOff>50800</xdr:colOff>
      <xdr:row>95</xdr:row>
      <xdr:rowOff>118250</xdr:rowOff>
    </xdr:to>
    <xdr:cxnSp macro="">
      <xdr:nvCxnSpPr>
        <xdr:cNvPr id="702" name="直線コネクタ 701">
          <a:extLst>
            <a:ext uri="{FF2B5EF4-FFF2-40B4-BE49-F238E27FC236}">
              <a16:creationId xmlns="" xmlns:a16="http://schemas.microsoft.com/office/drawing/2014/main" id="{00000000-0008-0000-0700-0000BE020000}"/>
            </a:ext>
          </a:extLst>
        </xdr:cNvPr>
        <xdr:cNvCxnSpPr/>
      </xdr:nvCxnSpPr>
      <xdr:spPr>
        <a:xfrm flipV="1">
          <a:off x="14592300" y="16399385"/>
          <a:ext cx="889000" cy="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3" name="フローチャート: 判断 702">
          <a:extLst>
            <a:ext uri="{FF2B5EF4-FFF2-40B4-BE49-F238E27FC236}">
              <a16:creationId xmlns="" xmlns:a16="http://schemas.microsoft.com/office/drawing/2014/main" id="{00000000-0008-0000-0700-0000BF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13377</xdr:rowOff>
    </xdr:from>
    <xdr:ext cx="534377"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5214111" y="1664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102011</xdr:rowOff>
    </xdr:from>
    <xdr:to>
      <xdr:col>76</xdr:col>
      <xdr:colOff>114300</xdr:colOff>
      <xdr:row>95</xdr:row>
      <xdr:rowOff>118250</xdr:rowOff>
    </xdr:to>
    <xdr:cxnSp macro="">
      <xdr:nvCxnSpPr>
        <xdr:cNvPr id="705" name="直線コネクタ 704">
          <a:extLst>
            <a:ext uri="{FF2B5EF4-FFF2-40B4-BE49-F238E27FC236}">
              <a16:creationId xmlns="" xmlns:a16="http://schemas.microsoft.com/office/drawing/2014/main" id="{00000000-0008-0000-0700-0000C1020000}"/>
            </a:ext>
          </a:extLst>
        </xdr:cNvPr>
        <xdr:cNvCxnSpPr/>
      </xdr:nvCxnSpPr>
      <xdr:spPr>
        <a:xfrm>
          <a:off x="13703300" y="16389761"/>
          <a:ext cx="889000" cy="1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6" name="フローチャート: 判断 705">
          <a:extLst>
            <a:ext uri="{FF2B5EF4-FFF2-40B4-BE49-F238E27FC236}">
              <a16:creationId xmlns="" xmlns:a16="http://schemas.microsoft.com/office/drawing/2014/main" id="{00000000-0008-0000-0700-0000C2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32321</xdr:rowOff>
    </xdr:from>
    <xdr:ext cx="534377"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4325111" y="166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102011</xdr:rowOff>
    </xdr:from>
    <xdr:to>
      <xdr:col>71</xdr:col>
      <xdr:colOff>177800</xdr:colOff>
      <xdr:row>95</xdr:row>
      <xdr:rowOff>163147</xdr:rowOff>
    </xdr:to>
    <xdr:cxnSp macro="">
      <xdr:nvCxnSpPr>
        <xdr:cNvPr id="708" name="直線コネクタ 707">
          <a:extLst>
            <a:ext uri="{FF2B5EF4-FFF2-40B4-BE49-F238E27FC236}">
              <a16:creationId xmlns="" xmlns:a16="http://schemas.microsoft.com/office/drawing/2014/main" id="{00000000-0008-0000-0700-0000C4020000}"/>
            </a:ext>
          </a:extLst>
        </xdr:cNvPr>
        <xdr:cNvCxnSpPr/>
      </xdr:nvCxnSpPr>
      <xdr:spPr>
        <a:xfrm flipV="1">
          <a:off x="12814300" y="16389761"/>
          <a:ext cx="889000" cy="6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9" name="フローチャート: 判断 708">
          <a:extLst>
            <a:ext uri="{FF2B5EF4-FFF2-40B4-BE49-F238E27FC236}">
              <a16:creationId xmlns="" xmlns:a16="http://schemas.microsoft.com/office/drawing/2014/main" id="{00000000-0008-0000-0700-0000C5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31376</xdr:rowOff>
    </xdr:from>
    <xdr:ext cx="534377"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3436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11" name="フローチャート: 判断 710">
          <a:extLst>
            <a:ext uri="{FF2B5EF4-FFF2-40B4-BE49-F238E27FC236}">
              <a16:creationId xmlns="" xmlns:a16="http://schemas.microsoft.com/office/drawing/2014/main" id="{00000000-0008-0000-0700-0000C7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24601</xdr:rowOff>
    </xdr:from>
    <xdr:ext cx="534377"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2547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23422</xdr:rowOff>
    </xdr:from>
    <xdr:to>
      <xdr:col>85</xdr:col>
      <xdr:colOff>177800</xdr:colOff>
      <xdr:row>94</xdr:row>
      <xdr:rowOff>125022</xdr:rowOff>
    </xdr:to>
    <xdr:sp macro="" textlink="">
      <xdr:nvSpPr>
        <xdr:cNvPr id="718" name="楕円 717">
          <a:extLst>
            <a:ext uri="{FF2B5EF4-FFF2-40B4-BE49-F238E27FC236}">
              <a16:creationId xmlns="" xmlns:a16="http://schemas.microsoft.com/office/drawing/2014/main" id="{00000000-0008-0000-0700-0000CE020000}"/>
            </a:ext>
          </a:extLst>
        </xdr:cNvPr>
        <xdr:cNvSpPr/>
      </xdr:nvSpPr>
      <xdr:spPr>
        <a:xfrm>
          <a:off x="16268700" y="1613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46299</xdr:rowOff>
    </xdr:from>
    <xdr:ext cx="599010" cy="259045"/>
    <xdr:sp macro="" textlink="">
      <xdr:nvSpPr>
        <xdr:cNvPr id="719" name="公債費該当値テキスト">
          <a:extLst>
            <a:ext uri="{FF2B5EF4-FFF2-40B4-BE49-F238E27FC236}">
              <a16:creationId xmlns="" xmlns:a16="http://schemas.microsoft.com/office/drawing/2014/main" id="{00000000-0008-0000-0700-0000CF020000}"/>
            </a:ext>
          </a:extLst>
        </xdr:cNvPr>
        <xdr:cNvSpPr txBox="1"/>
      </xdr:nvSpPr>
      <xdr:spPr>
        <a:xfrm>
          <a:off x="16370300" y="1599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60835</xdr:rowOff>
    </xdr:from>
    <xdr:to>
      <xdr:col>81</xdr:col>
      <xdr:colOff>101600</xdr:colOff>
      <xdr:row>95</xdr:row>
      <xdr:rowOff>162435</xdr:rowOff>
    </xdr:to>
    <xdr:sp macro="" textlink="">
      <xdr:nvSpPr>
        <xdr:cNvPr id="720" name="楕円 719">
          <a:extLst>
            <a:ext uri="{FF2B5EF4-FFF2-40B4-BE49-F238E27FC236}">
              <a16:creationId xmlns="" xmlns:a16="http://schemas.microsoft.com/office/drawing/2014/main" id="{00000000-0008-0000-0700-0000D0020000}"/>
            </a:ext>
          </a:extLst>
        </xdr:cNvPr>
        <xdr:cNvSpPr/>
      </xdr:nvSpPr>
      <xdr:spPr>
        <a:xfrm>
          <a:off x="15430500" y="1634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7512</xdr:rowOff>
    </xdr:from>
    <xdr:ext cx="534377"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5214111" y="1612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67450</xdr:rowOff>
    </xdr:from>
    <xdr:to>
      <xdr:col>76</xdr:col>
      <xdr:colOff>165100</xdr:colOff>
      <xdr:row>95</xdr:row>
      <xdr:rowOff>169050</xdr:rowOff>
    </xdr:to>
    <xdr:sp macro="" textlink="">
      <xdr:nvSpPr>
        <xdr:cNvPr id="722" name="楕円 721">
          <a:extLst>
            <a:ext uri="{FF2B5EF4-FFF2-40B4-BE49-F238E27FC236}">
              <a16:creationId xmlns="" xmlns:a16="http://schemas.microsoft.com/office/drawing/2014/main" id="{00000000-0008-0000-0700-0000D2020000}"/>
            </a:ext>
          </a:extLst>
        </xdr:cNvPr>
        <xdr:cNvSpPr/>
      </xdr:nvSpPr>
      <xdr:spPr>
        <a:xfrm>
          <a:off x="14541500" y="163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14127</xdr:rowOff>
    </xdr:from>
    <xdr:ext cx="534377"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4325111" y="1613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51211</xdr:rowOff>
    </xdr:from>
    <xdr:to>
      <xdr:col>72</xdr:col>
      <xdr:colOff>38100</xdr:colOff>
      <xdr:row>95</xdr:row>
      <xdr:rowOff>152811</xdr:rowOff>
    </xdr:to>
    <xdr:sp macro="" textlink="">
      <xdr:nvSpPr>
        <xdr:cNvPr id="724" name="楕円 723">
          <a:extLst>
            <a:ext uri="{FF2B5EF4-FFF2-40B4-BE49-F238E27FC236}">
              <a16:creationId xmlns="" xmlns:a16="http://schemas.microsoft.com/office/drawing/2014/main" id="{00000000-0008-0000-0700-0000D4020000}"/>
            </a:ext>
          </a:extLst>
        </xdr:cNvPr>
        <xdr:cNvSpPr/>
      </xdr:nvSpPr>
      <xdr:spPr>
        <a:xfrm>
          <a:off x="13652500" y="1633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169338</xdr:rowOff>
    </xdr:from>
    <xdr:ext cx="534377"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3436111" y="161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112347</xdr:rowOff>
    </xdr:from>
    <xdr:to>
      <xdr:col>67</xdr:col>
      <xdr:colOff>101600</xdr:colOff>
      <xdr:row>96</xdr:row>
      <xdr:rowOff>42497</xdr:rowOff>
    </xdr:to>
    <xdr:sp macro="" textlink="">
      <xdr:nvSpPr>
        <xdr:cNvPr id="726" name="楕円 725">
          <a:extLst>
            <a:ext uri="{FF2B5EF4-FFF2-40B4-BE49-F238E27FC236}">
              <a16:creationId xmlns="" xmlns:a16="http://schemas.microsoft.com/office/drawing/2014/main" id="{00000000-0008-0000-0700-0000D6020000}"/>
            </a:ext>
          </a:extLst>
        </xdr:cNvPr>
        <xdr:cNvSpPr/>
      </xdr:nvSpPr>
      <xdr:spPr>
        <a:xfrm>
          <a:off x="12763500" y="1640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59024</xdr:rowOff>
    </xdr:from>
    <xdr:ext cx="534377"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2547111" y="1617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1" name="テキスト ボックス 740">
          <a:extLst>
            <a:ext uri="{FF2B5EF4-FFF2-40B4-BE49-F238E27FC236}">
              <a16:creationId xmlns="" xmlns:a16="http://schemas.microsoft.com/office/drawing/2014/main" id="{00000000-0008-0000-0700-0000E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a:extLst>
            <a:ext uri="{FF2B5EF4-FFF2-40B4-BE49-F238E27FC236}">
              <a16:creationId xmlns="" xmlns:a16="http://schemas.microsoft.com/office/drawing/2014/main" id="{00000000-0008-0000-0700-0000E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a:extLst>
            <a:ext uri="{FF2B5EF4-FFF2-40B4-BE49-F238E27FC236}">
              <a16:creationId xmlns="" xmlns:a16="http://schemas.microsoft.com/office/drawing/2014/main" id="{00000000-0008-0000-0700-0000E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50" name="諸支出金最小値テキスト">
          <a:extLst>
            <a:ext uri="{FF2B5EF4-FFF2-40B4-BE49-F238E27FC236}">
              <a16:creationId xmlns="" xmlns:a16="http://schemas.microsoft.com/office/drawing/2014/main" id="{00000000-0008-0000-0700-0000EE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a:extLst>
            <a:ext uri="{FF2B5EF4-FFF2-40B4-BE49-F238E27FC236}">
              <a16:creationId xmlns="" xmlns:a16="http://schemas.microsoft.com/office/drawing/2014/main" id="{00000000-0008-0000-0700-0000E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2" name="諸支出金最大値テキスト">
          <a:extLst>
            <a:ext uri="{FF2B5EF4-FFF2-40B4-BE49-F238E27FC236}">
              <a16:creationId xmlns="" xmlns:a16="http://schemas.microsoft.com/office/drawing/2014/main" id="{00000000-0008-0000-0700-0000F0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5" name="諸支出金平均値テキスト">
          <a:extLst>
            <a:ext uri="{FF2B5EF4-FFF2-40B4-BE49-F238E27FC236}">
              <a16:creationId xmlns="" xmlns:a16="http://schemas.microsoft.com/office/drawing/2014/main" id="{00000000-0008-0000-0700-0000F3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6" name="フローチャート: 判断 755">
          <a:extLst>
            <a:ext uri="{FF2B5EF4-FFF2-40B4-BE49-F238E27FC236}">
              <a16:creationId xmlns="" xmlns:a16="http://schemas.microsoft.com/office/drawing/2014/main" id="{00000000-0008-0000-0700-0000F4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7" name="直線コネクタ 756">
          <a:extLst>
            <a:ext uri="{FF2B5EF4-FFF2-40B4-BE49-F238E27FC236}">
              <a16:creationId xmlns="" xmlns:a16="http://schemas.microsoft.com/office/drawing/2014/main" id="{00000000-0008-0000-0700-0000F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8" name="フローチャート: 判断 757">
          <a:extLst>
            <a:ext uri="{FF2B5EF4-FFF2-40B4-BE49-F238E27FC236}">
              <a16:creationId xmlns="" xmlns:a16="http://schemas.microsoft.com/office/drawing/2014/main" id="{00000000-0008-0000-0700-0000F6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a:extLst>
            <a:ext uri="{FF2B5EF4-FFF2-40B4-BE49-F238E27FC236}">
              <a16:creationId xmlns="" xmlns:a16="http://schemas.microsoft.com/office/drawing/2014/main" id="{00000000-0008-0000-0700-0000F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61" name="フローチャート: 判断 760">
          <a:extLst>
            <a:ext uri="{FF2B5EF4-FFF2-40B4-BE49-F238E27FC236}">
              <a16:creationId xmlns="" xmlns:a16="http://schemas.microsoft.com/office/drawing/2014/main" id="{00000000-0008-0000-0700-0000F9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a:extLst>
            <a:ext uri="{FF2B5EF4-FFF2-40B4-BE49-F238E27FC236}">
              <a16:creationId xmlns="" xmlns:a16="http://schemas.microsoft.com/office/drawing/2014/main" id="{00000000-0008-0000-0700-0000F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4" name="フローチャート: 判断 763">
          <a:extLst>
            <a:ext uri="{FF2B5EF4-FFF2-40B4-BE49-F238E27FC236}">
              <a16:creationId xmlns="" xmlns:a16="http://schemas.microsoft.com/office/drawing/2014/main" id="{00000000-0008-0000-0700-0000FC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6" name="フローチャート: 判断 765">
          <a:extLst>
            <a:ext uri="{FF2B5EF4-FFF2-40B4-BE49-F238E27FC236}">
              <a16:creationId xmlns="" xmlns:a16="http://schemas.microsoft.com/office/drawing/2014/main" id="{00000000-0008-0000-0700-0000FE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a:extLst>
            <a:ext uri="{FF2B5EF4-FFF2-40B4-BE49-F238E27FC236}">
              <a16:creationId xmlns="" xmlns:a16="http://schemas.microsoft.com/office/drawing/2014/main" id="{00000000-0008-0000-0700-000005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4" name="諸支出金該当値テキスト">
          <a:extLst>
            <a:ext uri="{FF2B5EF4-FFF2-40B4-BE49-F238E27FC236}">
              <a16:creationId xmlns="" xmlns:a16="http://schemas.microsoft.com/office/drawing/2014/main" id="{00000000-0008-0000-0700-000006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5" name="楕円 774">
          <a:extLst>
            <a:ext uri="{FF2B5EF4-FFF2-40B4-BE49-F238E27FC236}">
              <a16:creationId xmlns="" xmlns:a16="http://schemas.microsoft.com/office/drawing/2014/main" id="{00000000-0008-0000-0700-000007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a:extLst>
            <a:ext uri="{FF2B5EF4-FFF2-40B4-BE49-F238E27FC236}">
              <a16:creationId xmlns="" xmlns:a16="http://schemas.microsoft.com/office/drawing/2014/main" id="{00000000-0008-0000-0700-000009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a:extLst>
            <a:ext uri="{FF2B5EF4-FFF2-40B4-BE49-F238E27FC236}">
              <a16:creationId xmlns="" xmlns:a16="http://schemas.microsoft.com/office/drawing/2014/main" id="{00000000-0008-0000-0700-00000B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a:extLst>
            <a:ext uri="{FF2B5EF4-FFF2-40B4-BE49-F238E27FC236}">
              <a16:creationId xmlns="" xmlns:a16="http://schemas.microsoft.com/office/drawing/2014/main" id="{00000000-0008-0000-0700-00000C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a:extLst>
            <a:ext uri="{FF2B5EF4-FFF2-40B4-BE49-F238E27FC236}">
              <a16:creationId xmlns="" xmlns:a16="http://schemas.microsoft.com/office/drawing/2014/main" id="{00000000-0008-0000-0700-00000D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a:extLst>
            <a:ext uri="{FF2B5EF4-FFF2-40B4-BE49-F238E27FC236}">
              <a16:creationId xmlns="" xmlns:a16="http://schemas.microsoft.com/office/drawing/2014/main" id="{00000000-0008-0000-0700-00000E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議会費が類似団体比較で住民一人当たり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円多くなっている主な要因として、議員数が挙げられる。議員定数については改選時期に定数減を行ってきており、今後も議論されていく見込みである。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総務費が類似団体比較で住民一人当たり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122,814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円多くなっている主な要因は役場庁舎空調設備整備事業を行ったことである。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災害復旧費が類似団体比較で住民一人当たり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円多くなっている主な要因は令和３年８月豪雨災害復旧事業の繰越によるもので一時的な増額となっている。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民生費は、決算額全体の構成比は、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28.9</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を占めており、住民一人当たり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249,213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ている。要因としては、障害者支援給付費、障害者更生医療給付費が年々増加している影響もあるが、老人ホーム、保育所等に職員を配置した直営施設を運営しており人件費の割合が高いのも要因の一つである。今後は、民間でも実施可能な部分については、指定管理者制度の導入検討を始めており、コストの低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福岡県川崎町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実施した財政健全化計画に基づいた、人件費、公債費等の抑制をおこなってきたことにより、実質収支額は継続的に黒字を確保している。財政調整基金残高についても大幅な取崩しを回避することに努めており、今後も、事務事業の見直しを行い人件費や緊急度・住民ニーズを的確に把握した事業の選択により、健全な行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福岡県川崎町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連結実質赤字比率に係る赤字の会計は、令和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年度までは住宅新築資金等貸付事業特別会計が主であったが、令和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特別会計を閉鎖した。それに伴い、住宅新築資金等貸付事業特別会計の累積赤字解消分として財源を一般会計から繰出した。今後については、一般会計において、収納強化を行い債権管理・回収に最大限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年度まで特に国民健康保険事業勘定会計は累積赤字をかかえたままであったが、平成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の県単位の保険制度に移行後、単年度黒字の見込みが立ったことから、令和元年度に累積赤字解消として財源を一般会計より繰出した。国保会計については、現在実施している健康診断の無料化や保健指導等を充実させ、病気の予防、早期発見、早期治療につなげ健康づくりを推進していき、より一層医療費の増加の抑制に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なお、今後も各会計毎の適正な予算執行を行い、連結赤字とならないよう努める。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3&#34892;&#36001;&#25919;&#25903;&#25588;&#35506;/00.&#19968;&#26178;&#20445;&#23384;&#12501;&#12457;&#12523;&#12480;&#65288;&#20196;&#21644;&#65301;&#24180;&#24230;&#65289;/M_&#22320;&#26041;&#36001;&#25919;/M4_&#36001;&#25919;&#35386;&#26029;/M409_&#36001;&#25919;&#29366;&#27841;&#36039;&#26009;&#38598;/04&#12288;&#20196;&#21644;&#65300;&#24180;&#24230;&#36001;&#25919;&#29366;&#27841;&#36039;&#26009;&#38598;&#12398;&#20316;&#25104;&#31561;&#12395;&#12388;&#12356;&#12390;/03&#12288;&#24066;&#30010;&#26449;&#8594;&#30476;/&#9733;&#65314;&#65316;/&#9313;&#38306;&#20418;&#12377;&#12427;&#19968;&#37096;&#20107;&#21209;&#32068;&#21512;&#31561;&#12398;&#36001;&#25919;&#29366;&#278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百万円単位"/>
      <sheetName val="千円単位"/>
      <sheetName val="円単位"/>
    </sheetNames>
    <sheetDataSet>
      <sheetData sheetId="0">
        <row r="81">
          <cell r="D81">
            <v>739</v>
          </cell>
          <cell r="E81">
            <v>715</v>
          </cell>
          <cell r="F81">
            <v>23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13590023</v>
      </c>
      <c r="BO4" s="371"/>
      <c r="BP4" s="371"/>
      <c r="BQ4" s="371"/>
      <c r="BR4" s="371"/>
      <c r="BS4" s="371"/>
      <c r="BT4" s="371"/>
      <c r="BU4" s="372"/>
      <c r="BV4" s="370">
        <v>11992707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2.2000000000000002</v>
      </c>
      <c r="CU4" s="377"/>
      <c r="CV4" s="377"/>
      <c r="CW4" s="377"/>
      <c r="CX4" s="377"/>
      <c r="CY4" s="377"/>
      <c r="CZ4" s="377"/>
      <c r="DA4" s="378"/>
      <c r="DB4" s="376">
        <v>3.1</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13440902</v>
      </c>
      <c r="BO5" s="408"/>
      <c r="BP5" s="408"/>
      <c r="BQ5" s="408"/>
      <c r="BR5" s="408"/>
      <c r="BS5" s="408"/>
      <c r="BT5" s="408"/>
      <c r="BU5" s="409"/>
      <c r="BV5" s="407">
        <v>11702274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89.8</v>
      </c>
      <c r="CU5" s="405"/>
      <c r="CV5" s="405"/>
      <c r="CW5" s="405"/>
      <c r="CX5" s="405"/>
      <c r="CY5" s="405"/>
      <c r="CZ5" s="405"/>
      <c r="DA5" s="406"/>
      <c r="DB5" s="404">
        <v>89</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149121</v>
      </c>
      <c r="BO6" s="408"/>
      <c r="BP6" s="408"/>
      <c r="BQ6" s="408"/>
      <c r="BR6" s="408"/>
      <c r="BS6" s="408"/>
      <c r="BT6" s="408"/>
      <c r="BU6" s="409"/>
      <c r="BV6" s="407">
        <v>290433</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90.8</v>
      </c>
      <c r="CU6" s="445"/>
      <c r="CV6" s="445"/>
      <c r="CW6" s="445"/>
      <c r="CX6" s="445"/>
      <c r="CY6" s="445"/>
      <c r="CZ6" s="445"/>
      <c r="DA6" s="446"/>
      <c r="DB6" s="444">
        <v>91.5</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34724</v>
      </c>
      <c r="BO7" s="408"/>
      <c r="BP7" s="408"/>
      <c r="BQ7" s="408"/>
      <c r="BR7" s="408"/>
      <c r="BS7" s="408"/>
      <c r="BT7" s="408"/>
      <c r="BU7" s="409"/>
      <c r="BV7" s="407">
        <v>122977</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5269066</v>
      </c>
      <c r="CU7" s="408"/>
      <c r="CV7" s="408"/>
      <c r="CW7" s="408"/>
      <c r="CX7" s="408"/>
      <c r="CY7" s="408"/>
      <c r="CZ7" s="408"/>
      <c r="DA7" s="409"/>
      <c r="DB7" s="407">
        <v>5332966</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96</v>
      </c>
      <c r="AV8" s="440"/>
      <c r="AW8" s="440"/>
      <c r="AX8" s="440"/>
      <c r="AY8" s="441" t="s">
        <v>111</v>
      </c>
      <c r="AZ8" s="442"/>
      <c r="BA8" s="442"/>
      <c r="BB8" s="442"/>
      <c r="BC8" s="442"/>
      <c r="BD8" s="442"/>
      <c r="BE8" s="442"/>
      <c r="BF8" s="442"/>
      <c r="BG8" s="442"/>
      <c r="BH8" s="442"/>
      <c r="BI8" s="442"/>
      <c r="BJ8" s="442"/>
      <c r="BK8" s="442"/>
      <c r="BL8" s="442"/>
      <c r="BM8" s="443"/>
      <c r="BN8" s="407">
        <v>114397</v>
      </c>
      <c r="BO8" s="408"/>
      <c r="BP8" s="408"/>
      <c r="BQ8" s="408"/>
      <c r="BR8" s="408"/>
      <c r="BS8" s="408"/>
      <c r="BT8" s="408"/>
      <c r="BU8" s="409"/>
      <c r="BV8" s="407">
        <v>167456</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0.3</v>
      </c>
      <c r="CU8" s="448"/>
      <c r="CV8" s="448"/>
      <c r="CW8" s="448"/>
      <c r="CX8" s="448"/>
      <c r="CY8" s="448"/>
      <c r="CZ8" s="448"/>
      <c r="DA8" s="449"/>
      <c r="DB8" s="447">
        <v>0.31</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15176</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-53059</v>
      </c>
      <c r="BO9" s="408"/>
      <c r="BP9" s="408"/>
      <c r="BQ9" s="408"/>
      <c r="BR9" s="408"/>
      <c r="BS9" s="408"/>
      <c r="BT9" s="408"/>
      <c r="BU9" s="409"/>
      <c r="BV9" s="407">
        <v>115763</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23.1</v>
      </c>
      <c r="CU9" s="405"/>
      <c r="CV9" s="405"/>
      <c r="CW9" s="405"/>
      <c r="CX9" s="405"/>
      <c r="CY9" s="405"/>
      <c r="CZ9" s="405"/>
      <c r="DA9" s="406"/>
      <c r="DB9" s="404">
        <v>18.5</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120</v>
      </c>
      <c r="M10" s="437"/>
      <c r="N10" s="437"/>
      <c r="O10" s="437"/>
      <c r="P10" s="437"/>
      <c r="Q10" s="438"/>
      <c r="R10" s="458">
        <v>16789</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6563</v>
      </c>
      <c r="BO10" s="408"/>
      <c r="BP10" s="408"/>
      <c r="BQ10" s="408"/>
      <c r="BR10" s="408"/>
      <c r="BS10" s="408"/>
      <c r="BT10" s="408"/>
      <c r="BU10" s="409"/>
      <c r="BV10" s="407">
        <v>250000</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385523</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c r="A12" s="181"/>
      <c r="B12" s="467" t="s">
        <v>133</v>
      </c>
      <c r="C12" s="468"/>
      <c r="D12" s="468"/>
      <c r="E12" s="468"/>
      <c r="F12" s="468"/>
      <c r="G12" s="468"/>
      <c r="H12" s="468"/>
      <c r="I12" s="468"/>
      <c r="J12" s="468"/>
      <c r="K12" s="469"/>
      <c r="L12" s="476" t="s">
        <v>134</v>
      </c>
      <c r="M12" s="477"/>
      <c r="N12" s="477"/>
      <c r="O12" s="477"/>
      <c r="P12" s="477"/>
      <c r="Q12" s="478"/>
      <c r="R12" s="479">
        <v>15606</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96</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140</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141</v>
      </c>
      <c r="N13" s="499"/>
      <c r="O13" s="499"/>
      <c r="P13" s="499"/>
      <c r="Q13" s="500"/>
      <c r="R13" s="491">
        <v>15491</v>
      </c>
      <c r="S13" s="492"/>
      <c r="T13" s="492"/>
      <c r="U13" s="492"/>
      <c r="V13" s="493"/>
      <c r="W13" s="423" t="s">
        <v>142</v>
      </c>
      <c r="X13" s="424"/>
      <c r="Y13" s="424"/>
      <c r="Z13" s="424"/>
      <c r="AA13" s="424"/>
      <c r="AB13" s="414"/>
      <c r="AC13" s="458">
        <v>123</v>
      </c>
      <c r="AD13" s="459"/>
      <c r="AE13" s="459"/>
      <c r="AF13" s="459"/>
      <c r="AG13" s="501"/>
      <c r="AH13" s="458">
        <v>150</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339027</v>
      </c>
      <c r="BO13" s="408"/>
      <c r="BP13" s="408"/>
      <c r="BQ13" s="408"/>
      <c r="BR13" s="408"/>
      <c r="BS13" s="408"/>
      <c r="BT13" s="408"/>
      <c r="BU13" s="409"/>
      <c r="BV13" s="407">
        <v>365763</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8.6999999999999993</v>
      </c>
      <c r="CU13" s="405"/>
      <c r="CV13" s="405"/>
      <c r="CW13" s="405"/>
      <c r="CX13" s="405"/>
      <c r="CY13" s="405"/>
      <c r="CZ13" s="405"/>
      <c r="DA13" s="406"/>
      <c r="DB13" s="404">
        <v>8.6999999999999993</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147</v>
      </c>
      <c r="M14" s="489"/>
      <c r="N14" s="489"/>
      <c r="O14" s="489"/>
      <c r="P14" s="489"/>
      <c r="Q14" s="490"/>
      <c r="R14" s="491">
        <v>15893</v>
      </c>
      <c r="S14" s="492"/>
      <c r="T14" s="492"/>
      <c r="U14" s="492"/>
      <c r="V14" s="493"/>
      <c r="W14" s="397"/>
      <c r="X14" s="398"/>
      <c r="Y14" s="398"/>
      <c r="Z14" s="398"/>
      <c r="AA14" s="398"/>
      <c r="AB14" s="387"/>
      <c r="AC14" s="494">
        <v>2.1</v>
      </c>
      <c r="AD14" s="495"/>
      <c r="AE14" s="495"/>
      <c r="AF14" s="495"/>
      <c r="AG14" s="496"/>
      <c r="AH14" s="494">
        <v>2.5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38.799999999999997</v>
      </c>
      <c r="CU14" s="506"/>
      <c r="CV14" s="506"/>
      <c r="CW14" s="506"/>
      <c r="CX14" s="506"/>
      <c r="CY14" s="506"/>
      <c r="CZ14" s="506"/>
      <c r="DA14" s="507"/>
      <c r="DB14" s="505">
        <v>42.8</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141</v>
      </c>
      <c r="N15" s="499"/>
      <c r="O15" s="499"/>
      <c r="P15" s="499"/>
      <c r="Q15" s="500"/>
      <c r="R15" s="491">
        <v>15782</v>
      </c>
      <c r="S15" s="492"/>
      <c r="T15" s="492"/>
      <c r="U15" s="492"/>
      <c r="V15" s="493"/>
      <c r="W15" s="423" t="s">
        <v>149</v>
      </c>
      <c r="X15" s="424"/>
      <c r="Y15" s="424"/>
      <c r="Z15" s="424"/>
      <c r="AA15" s="424"/>
      <c r="AB15" s="414"/>
      <c r="AC15" s="458">
        <v>1678</v>
      </c>
      <c r="AD15" s="459"/>
      <c r="AE15" s="459"/>
      <c r="AF15" s="459"/>
      <c r="AG15" s="501"/>
      <c r="AH15" s="458">
        <v>1585</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1427508</v>
      </c>
      <c r="BO15" s="371"/>
      <c r="BP15" s="371"/>
      <c r="BQ15" s="371"/>
      <c r="BR15" s="371"/>
      <c r="BS15" s="371"/>
      <c r="BT15" s="371"/>
      <c r="BU15" s="372"/>
      <c r="BV15" s="370">
        <v>1390259</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28</v>
      </c>
      <c r="AD16" s="495"/>
      <c r="AE16" s="495"/>
      <c r="AF16" s="495"/>
      <c r="AG16" s="496"/>
      <c r="AH16" s="494">
        <v>26.5</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4852437</v>
      </c>
      <c r="BO16" s="408"/>
      <c r="BP16" s="408"/>
      <c r="BQ16" s="408"/>
      <c r="BR16" s="408"/>
      <c r="BS16" s="408"/>
      <c r="BT16" s="408"/>
      <c r="BU16" s="409"/>
      <c r="BV16" s="407">
        <v>4792361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4192</v>
      </c>
      <c r="AD17" s="459"/>
      <c r="AE17" s="459"/>
      <c r="AF17" s="459"/>
      <c r="AG17" s="501"/>
      <c r="AH17" s="458">
        <v>4254</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1776997</v>
      </c>
      <c r="BO17" s="408"/>
      <c r="BP17" s="408"/>
      <c r="BQ17" s="408"/>
      <c r="BR17" s="408"/>
      <c r="BS17" s="408"/>
      <c r="BT17" s="408"/>
      <c r="BU17" s="409"/>
      <c r="BV17" s="407">
        <v>1724177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159</v>
      </c>
      <c r="C18" s="450"/>
      <c r="D18" s="450"/>
      <c r="E18" s="530"/>
      <c r="F18" s="530"/>
      <c r="G18" s="530"/>
      <c r="H18" s="530"/>
      <c r="I18" s="530"/>
      <c r="J18" s="530"/>
      <c r="K18" s="530"/>
      <c r="L18" s="531">
        <v>36.14</v>
      </c>
      <c r="M18" s="531"/>
      <c r="N18" s="531"/>
      <c r="O18" s="531"/>
      <c r="P18" s="531"/>
      <c r="Q18" s="531"/>
      <c r="R18" s="532"/>
      <c r="S18" s="532"/>
      <c r="T18" s="532"/>
      <c r="U18" s="532"/>
      <c r="V18" s="533"/>
      <c r="W18" s="425"/>
      <c r="X18" s="426"/>
      <c r="Y18" s="426"/>
      <c r="Z18" s="426"/>
      <c r="AA18" s="426"/>
      <c r="AB18" s="417"/>
      <c r="AC18" s="534">
        <v>69.900000000000006</v>
      </c>
      <c r="AD18" s="535"/>
      <c r="AE18" s="535"/>
      <c r="AF18" s="535"/>
      <c r="AG18" s="536"/>
      <c r="AH18" s="534">
        <v>71</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4809358</v>
      </c>
      <c r="BO18" s="408"/>
      <c r="BP18" s="408"/>
      <c r="BQ18" s="408"/>
      <c r="BR18" s="408"/>
      <c r="BS18" s="408"/>
      <c r="BT18" s="408"/>
      <c r="BU18" s="409"/>
      <c r="BV18" s="407">
        <v>4798934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161</v>
      </c>
      <c r="C19" s="450"/>
      <c r="D19" s="450"/>
      <c r="E19" s="530"/>
      <c r="F19" s="530"/>
      <c r="G19" s="530"/>
      <c r="H19" s="530"/>
      <c r="I19" s="530"/>
      <c r="J19" s="530"/>
      <c r="K19" s="530"/>
      <c r="L19" s="538">
        <v>420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6955106</v>
      </c>
      <c r="BO19" s="408"/>
      <c r="BP19" s="408"/>
      <c r="BQ19" s="408"/>
      <c r="BR19" s="408"/>
      <c r="BS19" s="408"/>
      <c r="BT19" s="408"/>
      <c r="BU19" s="409"/>
      <c r="BV19" s="407">
        <v>6374579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163</v>
      </c>
      <c r="C20" s="450"/>
      <c r="D20" s="450"/>
      <c r="E20" s="530"/>
      <c r="F20" s="530"/>
      <c r="G20" s="530"/>
      <c r="H20" s="530"/>
      <c r="I20" s="530"/>
      <c r="J20" s="530"/>
      <c r="K20" s="530"/>
      <c r="L20" s="538">
        <v>6921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13530078</v>
      </c>
      <c r="BO22" s="371"/>
      <c r="BP22" s="371"/>
      <c r="BQ22" s="371"/>
      <c r="BR22" s="371"/>
      <c r="BS22" s="371"/>
      <c r="BT22" s="371"/>
      <c r="BU22" s="372"/>
      <c r="BV22" s="370">
        <v>13755867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13116490</v>
      </c>
      <c r="BO23" s="408"/>
      <c r="BP23" s="408"/>
      <c r="BQ23" s="408"/>
      <c r="BR23" s="408"/>
      <c r="BS23" s="408"/>
      <c r="BT23" s="408"/>
      <c r="BU23" s="409"/>
      <c r="BV23" s="407">
        <v>12969313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173</v>
      </c>
      <c r="F24" s="437"/>
      <c r="G24" s="437"/>
      <c r="H24" s="437"/>
      <c r="I24" s="437"/>
      <c r="J24" s="437"/>
      <c r="K24" s="438"/>
      <c r="L24" s="458">
        <v>1</v>
      </c>
      <c r="M24" s="459"/>
      <c r="N24" s="459"/>
      <c r="O24" s="459"/>
      <c r="P24" s="501"/>
      <c r="Q24" s="458">
        <v>7050</v>
      </c>
      <c r="R24" s="459"/>
      <c r="S24" s="459"/>
      <c r="T24" s="459"/>
      <c r="U24" s="459"/>
      <c r="V24" s="501"/>
      <c r="W24" s="553"/>
      <c r="X24" s="554"/>
      <c r="Y24" s="555"/>
      <c r="Z24" s="457" t="s">
        <v>174</v>
      </c>
      <c r="AA24" s="437"/>
      <c r="AB24" s="437"/>
      <c r="AC24" s="437"/>
      <c r="AD24" s="437"/>
      <c r="AE24" s="437"/>
      <c r="AF24" s="437"/>
      <c r="AG24" s="438"/>
      <c r="AH24" s="458">
        <v>198</v>
      </c>
      <c r="AI24" s="459"/>
      <c r="AJ24" s="459"/>
      <c r="AK24" s="459"/>
      <c r="AL24" s="501"/>
      <c r="AM24" s="458">
        <v>584100</v>
      </c>
      <c r="AN24" s="459"/>
      <c r="AO24" s="459"/>
      <c r="AP24" s="459"/>
      <c r="AQ24" s="459"/>
      <c r="AR24" s="501"/>
      <c r="AS24" s="458">
        <v>2950</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10962759</v>
      </c>
      <c r="BO24" s="408"/>
      <c r="BP24" s="408"/>
      <c r="BQ24" s="408"/>
      <c r="BR24" s="408"/>
      <c r="BS24" s="408"/>
      <c r="BT24" s="408"/>
      <c r="BU24" s="409"/>
      <c r="BV24" s="407">
        <v>10971999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176</v>
      </c>
      <c r="F25" s="437"/>
      <c r="G25" s="437"/>
      <c r="H25" s="437"/>
      <c r="I25" s="437"/>
      <c r="J25" s="437"/>
      <c r="K25" s="438"/>
      <c r="L25" s="458">
        <v>1</v>
      </c>
      <c r="M25" s="459"/>
      <c r="N25" s="459"/>
      <c r="O25" s="459"/>
      <c r="P25" s="501"/>
      <c r="Q25" s="458">
        <v>5720</v>
      </c>
      <c r="R25" s="459"/>
      <c r="S25" s="459"/>
      <c r="T25" s="459"/>
      <c r="U25" s="459"/>
      <c r="V25" s="501"/>
      <c r="W25" s="553"/>
      <c r="X25" s="554"/>
      <c r="Y25" s="555"/>
      <c r="Z25" s="457" t="s">
        <v>177</v>
      </c>
      <c r="AA25" s="437"/>
      <c r="AB25" s="437"/>
      <c r="AC25" s="437"/>
      <c r="AD25" s="437"/>
      <c r="AE25" s="437"/>
      <c r="AF25" s="437"/>
      <c r="AG25" s="438"/>
      <c r="AH25" s="458" t="s">
        <v>140</v>
      </c>
      <c r="AI25" s="459"/>
      <c r="AJ25" s="459"/>
      <c r="AK25" s="459"/>
      <c r="AL25" s="501"/>
      <c r="AM25" s="458" t="s">
        <v>140</v>
      </c>
      <c r="AN25" s="459"/>
      <c r="AO25" s="459"/>
      <c r="AP25" s="459"/>
      <c r="AQ25" s="459"/>
      <c r="AR25" s="501"/>
      <c r="AS25" s="458" t="s">
        <v>140</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615440</v>
      </c>
      <c r="BO25" s="371"/>
      <c r="BP25" s="371"/>
      <c r="BQ25" s="371"/>
      <c r="BR25" s="371"/>
      <c r="BS25" s="371"/>
      <c r="BT25" s="371"/>
      <c r="BU25" s="372"/>
      <c r="BV25" s="370">
        <v>559698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179</v>
      </c>
      <c r="F26" s="437"/>
      <c r="G26" s="437"/>
      <c r="H26" s="437"/>
      <c r="I26" s="437"/>
      <c r="J26" s="437"/>
      <c r="K26" s="438"/>
      <c r="L26" s="458">
        <v>1</v>
      </c>
      <c r="M26" s="459"/>
      <c r="N26" s="459"/>
      <c r="O26" s="459"/>
      <c r="P26" s="501"/>
      <c r="Q26" s="458">
        <v>5150</v>
      </c>
      <c r="R26" s="459"/>
      <c r="S26" s="459"/>
      <c r="T26" s="459"/>
      <c r="U26" s="459"/>
      <c r="V26" s="501"/>
      <c r="W26" s="553"/>
      <c r="X26" s="554"/>
      <c r="Y26" s="555"/>
      <c r="Z26" s="457" t="s">
        <v>180</v>
      </c>
      <c r="AA26" s="559"/>
      <c r="AB26" s="559"/>
      <c r="AC26" s="559"/>
      <c r="AD26" s="559"/>
      <c r="AE26" s="559"/>
      <c r="AF26" s="559"/>
      <c r="AG26" s="560"/>
      <c r="AH26" s="458">
        <v>9</v>
      </c>
      <c r="AI26" s="459"/>
      <c r="AJ26" s="459"/>
      <c r="AK26" s="459"/>
      <c r="AL26" s="501"/>
      <c r="AM26" s="458">
        <v>27063</v>
      </c>
      <c r="AN26" s="459"/>
      <c r="AO26" s="459"/>
      <c r="AP26" s="459"/>
      <c r="AQ26" s="459"/>
      <c r="AR26" s="501"/>
      <c r="AS26" s="458">
        <v>3007</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140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182</v>
      </c>
      <c r="F27" s="437"/>
      <c r="G27" s="437"/>
      <c r="H27" s="437"/>
      <c r="I27" s="437"/>
      <c r="J27" s="437"/>
      <c r="K27" s="438"/>
      <c r="L27" s="458">
        <v>1</v>
      </c>
      <c r="M27" s="459"/>
      <c r="N27" s="459"/>
      <c r="O27" s="459"/>
      <c r="P27" s="501"/>
      <c r="Q27" s="458">
        <v>2985</v>
      </c>
      <c r="R27" s="459"/>
      <c r="S27" s="459"/>
      <c r="T27" s="459"/>
      <c r="U27" s="459"/>
      <c r="V27" s="501"/>
      <c r="W27" s="553"/>
      <c r="X27" s="554"/>
      <c r="Y27" s="555"/>
      <c r="Z27" s="457" t="s">
        <v>183</v>
      </c>
      <c r="AA27" s="437"/>
      <c r="AB27" s="437"/>
      <c r="AC27" s="437"/>
      <c r="AD27" s="437"/>
      <c r="AE27" s="437"/>
      <c r="AF27" s="437"/>
      <c r="AG27" s="438"/>
      <c r="AH27" s="458">
        <v>4</v>
      </c>
      <c r="AI27" s="459"/>
      <c r="AJ27" s="459"/>
      <c r="AK27" s="459"/>
      <c r="AL27" s="501"/>
      <c r="AM27" s="458">
        <v>12216</v>
      </c>
      <c r="AN27" s="459"/>
      <c r="AO27" s="459"/>
      <c r="AP27" s="459"/>
      <c r="AQ27" s="459"/>
      <c r="AR27" s="501"/>
      <c r="AS27" s="458">
        <v>3054</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t="s">
        <v>140</v>
      </c>
      <c r="BO27" s="527"/>
      <c r="BP27" s="527"/>
      <c r="BQ27" s="527"/>
      <c r="BR27" s="527"/>
      <c r="BS27" s="527"/>
      <c r="BT27" s="527"/>
      <c r="BU27" s="528"/>
      <c r="BV27" s="526" t="s">
        <v>132</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185</v>
      </c>
      <c r="F28" s="437"/>
      <c r="G28" s="437"/>
      <c r="H28" s="437"/>
      <c r="I28" s="437"/>
      <c r="J28" s="437"/>
      <c r="K28" s="438"/>
      <c r="L28" s="458">
        <v>1</v>
      </c>
      <c r="M28" s="459"/>
      <c r="N28" s="459"/>
      <c r="O28" s="459"/>
      <c r="P28" s="501"/>
      <c r="Q28" s="458">
        <v>2643</v>
      </c>
      <c r="R28" s="459"/>
      <c r="S28" s="459"/>
      <c r="T28" s="459"/>
      <c r="U28" s="459"/>
      <c r="V28" s="501"/>
      <c r="W28" s="553"/>
      <c r="X28" s="554"/>
      <c r="Y28" s="555"/>
      <c r="Z28" s="457" t="s">
        <v>186</v>
      </c>
      <c r="AA28" s="437"/>
      <c r="AB28" s="437"/>
      <c r="AC28" s="437"/>
      <c r="AD28" s="437"/>
      <c r="AE28" s="437"/>
      <c r="AF28" s="437"/>
      <c r="AG28" s="438"/>
      <c r="AH28" s="458" t="s">
        <v>140</v>
      </c>
      <c r="AI28" s="459"/>
      <c r="AJ28" s="459"/>
      <c r="AK28" s="459"/>
      <c r="AL28" s="501"/>
      <c r="AM28" s="458" t="s">
        <v>140</v>
      </c>
      <c r="AN28" s="459"/>
      <c r="AO28" s="459"/>
      <c r="AP28" s="459"/>
      <c r="AQ28" s="459"/>
      <c r="AR28" s="501"/>
      <c r="AS28" s="458" t="s">
        <v>132</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1533402</v>
      </c>
      <c r="BO28" s="371"/>
      <c r="BP28" s="371"/>
      <c r="BQ28" s="371"/>
      <c r="BR28" s="371"/>
      <c r="BS28" s="371"/>
      <c r="BT28" s="371"/>
      <c r="BU28" s="372"/>
      <c r="BV28" s="370">
        <v>1526839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188</v>
      </c>
      <c r="F29" s="437"/>
      <c r="G29" s="437"/>
      <c r="H29" s="437"/>
      <c r="I29" s="437"/>
      <c r="J29" s="437"/>
      <c r="K29" s="438"/>
      <c r="L29" s="458">
        <v>14</v>
      </c>
      <c r="M29" s="459"/>
      <c r="N29" s="459"/>
      <c r="O29" s="459"/>
      <c r="P29" s="501"/>
      <c r="Q29" s="458">
        <v>2450</v>
      </c>
      <c r="R29" s="459"/>
      <c r="S29" s="459"/>
      <c r="T29" s="459"/>
      <c r="U29" s="459"/>
      <c r="V29" s="501"/>
      <c r="W29" s="556"/>
      <c r="X29" s="557"/>
      <c r="Y29" s="558"/>
      <c r="Z29" s="457" t="s">
        <v>189</v>
      </c>
      <c r="AA29" s="437"/>
      <c r="AB29" s="437"/>
      <c r="AC29" s="437"/>
      <c r="AD29" s="437"/>
      <c r="AE29" s="437"/>
      <c r="AF29" s="437"/>
      <c r="AG29" s="438"/>
      <c r="AH29" s="458">
        <v>202</v>
      </c>
      <c r="AI29" s="459"/>
      <c r="AJ29" s="459"/>
      <c r="AK29" s="459"/>
      <c r="AL29" s="501"/>
      <c r="AM29" s="458">
        <v>596316</v>
      </c>
      <c r="AN29" s="459"/>
      <c r="AO29" s="459"/>
      <c r="AP29" s="459"/>
      <c r="AQ29" s="459"/>
      <c r="AR29" s="501"/>
      <c r="AS29" s="458">
        <v>2952</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420772</v>
      </c>
      <c r="BO29" s="408"/>
      <c r="BP29" s="408"/>
      <c r="BQ29" s="408"/>
      <c r="BR29" s="408"/>
      <c r="BS29" s="408"/>
      <c r="BT29" s="408"/>
      <c r="BU29" s="409"/>
      <c r="BV29" s="407">
        <v>400367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94.3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1985461</v>
      </c>
      <c r="BO30" s="527"/>
      <c r="BP30" s="527"/>
      <c r="BQ30" s="527"/>
      <c r="BR30" s="527"/>
      <c r="BS30" s="527"/>
      <c r="BT30" s="527"/>
      <c r="BU30" s="528"/>
      <c r="BV30" s="526">
        <v>1864051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199</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198</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国民健康保険事業勘定特別会計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5</v>
      </c>
      <c r="BX34" s="597"/>
      <c r="BY34" s="598" t="str">
        <f>IF('各会計、関係団体の財政状況及び健全化判断比率'!B68="","",'各会計、関係団体の財政状況及び健全化判断比率'!B68)</f>
        <v>福岡県市町村消防団員等公務災害補償組合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川崎町立病院</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学校給食センター特別会計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6</v>
      </c>
      <c r="BX35" s="597"/>
      <c r="BY35" s="598" t="str">
        <f>IF('各会計、関係団体の財政状況及び健全化判断比率'!B69="","",'各会計、関係団体の財政状況及び健全化判断比率'!B69)</f>
        <v>福岡県市町村職員退職手当組合（一般会計）</v>
      </c>
      <c r="BZ35" s="598"/>
      <c r="CA35" s="598"/>
      <c r="CB35" s="598"/>
      <c r="CC35" s="598"/>
      <c r="CD35" s="598"/>
      <c r="CE35" s="598"/>
      <c r="CF35" s="598"/>
      <c r="CG35" s="598"/>
      <c r="CH35" s="598"/>
      <c r="CI35" s="598"/>
      <c r="CJ35" s="598"/>
      <c r="CK35" s="598"/>
      <c r="CL35" s="598"/>
      <c r="CM35" s="598"/>
      <c r="CN35" s="181"/>
      <c r="CO35" s="597">
        <f t="shared" ref="CO35:CO43" si="3">IF(CQ35="","",CO34+1)</f>
        <v>16</v>
      </c>
      <c r="CP35" s="597"/>
      <c r="CQ35" s="598" t="str">
        <f>IF('各会計、関係団体の財政状況及び健全化判断比率'!BS8="","",'各会計、関係団体の財政状況及び健全化判断比率'!BS8)</f>
        <v>川崎アグリ</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〇</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7</v>
      </c>
      <c r="BX36" s="597"/>
      <c r="BY36" s="598" t="str">
        <f>IF('各会計、関係団体の財政状況及び健全化判断比率'!B70="","",'各会計、関係団体の財政状況及び健全化判断比率'!B70)</f>
        <v>福岡県市町村職員退職手当組合（基金特別会計）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8</v>
      </c>
      <c r="BX37" s="597"/>
      <c r="BY37" s="598" t="str">
        <f>IF('各会計、関係団体の財政状況及び健全化判断比率'!B71="","",'各会計、関係団体の財政状況及び健全化判断比率'!B71)</f>
        <v>福岡県自治会館管理組合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9</v>
      </c>
      <c r="BX38" s="597"/>
      <c r="BY38" s="598" t="str">
        <f>IF('各会計、関係団体の財政状況及び健全化判断比率'!B72="","",'各会計、関係団体の財政状況及び健全化判断比率'!B72)</f>
        <v>福岡県田川地区消防組合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10</v>
      </c>
      <c r="BX39" s="597"/>
      <c r="BY39" s="598" t="str">
        <f>IF('各会計、関係団体の財政状況及び健全化判断比率'!B73="","",'各会計、関係団体の財政状況及び健全化判断比率'!B73)</f>
        <v>田川郡東部環境衛生施設組合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11</v>
      </c>
      <c r="BX40" s="597"/>
      <c r="BY40" s="598" t="str">
        <f>IF('各会計、関係団体の財政状況及び健全化判断比率'!B74="","",'各会計、関係団体の財政状況及び健全化判断比率'!B74)</f>
        <v>田川地区斎場組合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12</v>
      </c>
      <c r="BX41" s="597"/>
      <c r="BY41" s="598" t="str">
        <f>IF('各会計、関係団体の財政状況及び健全化判断比率'!B75="","",'各会計、関係団体の財政状況及び健全化判断比率'!B75)</f>
        <v>福岡県自治振興組合（一般会計）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13</v>
      </c>
      <c r="BX42" s="597"/>
      <c r="BY42" s="598" t="str">
        <f>IF('各会計、関係団体の財政状況及び健全化判断比率'!B76="","",'各会計、関係団体の財政状況及び健全化判断比率'!B76)</f>
        <v>福岡県自治振興組合（公文書館事業特別会計）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14</v>
      </c>
      <c r="BX43" s="597"/>
      <c r="BY43" s="598" t="str">
        <f>IF('各会計、関係団体の財政状況及び健全化判断比率'!B77="","",'各会計、関係団体の財政状況及び健全化判断比率'!B77)</f>
        <v>田川広域水道企業団</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V2h8HMMgtvVvV4gnx6+kAJ/BWO85UwXokOIiNWrL9WiBlFQp3MbP5a2Ff8ozXQ8+BxEqtV/H7kY44Bzb1bFL1A==" saltValue="qBdgDFUobjbb4Emlg86CC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155" t="s">
        <v>565</v>
      </c>
      <c r="D34" s="1155"/>
      <c r="E34" s="1156"/>
      <c r="F34" s="32" t="s">
        <v>566</v>
      </c>
      <c r="G34" s="33" t="s">
        <v>567</v>
      </c>
      <c r="H34" s="33" t="s">
        <v>568</v>
      </c>
      <c r="I34" s="33" t="s">
        <v>569</v>
      </c>
      <c r="J34" s="34" t="s">
        <v>569</v>
      </c>
      <c r="K34" s="22"/>
      <c r="L34" s="22"/>
      <c r="M34" s="22"/>
      <c r="N34" s="22"/>
      <c r="O34" s="22"/>
      <c r="P34" s="22"/>
    </row>
    <row r="35" spans="1:16" ht="39" customHeight="1">
      <c r="A35" s="22"/>
      <c r="B35" s="35"/>
      <c r="C35" s="1149" t="s">
        <v>570</v>
      </c>
      <c r="D35" s="1150"/>
      <c r="E35" s="1151"/>
      <c r="F35" s="36">
        <v>18.37</v>
      </c>
      <c r="G35" s="37">
        <v>11.71</v>
      </c>
      <c r="H35" s="37">
        <v>11.42</v>
      </c>
      <c r="I35" s="37">
        <v>3.15</v>
      </c>
      <c r="J35" s="38">
        <v>2.1800000000000002</v>
      </c>
      <c r="K35" s="22"/>
      <c r="L35" s="22"/>
      <c r="M35" s="22"/>
      <c r="N35" s="22"/>
      <c r="O35" s="22"/>
      <c r="P35" s="22"/>
    </row>
    <row r="36" spans="1:16" ht="39" customHeight="1">
      <c r="A36" s="22"/>
      <c r="B36" s="35"/>
      <c r="C36" s="1149" t="s">
        <v>571</v>
      </c>
      <c r="D36" s="1150"/>
      <c r="E36" s="1151"/>
      <c r="F36" s="36" t="s">
        <v>572</v>
      </c>
      <c r="G36" s="37">
        <v>1.32</v>
      </c>
      <c r="H36" s="37">
        <v>0.31</v>
      </c>
      <c r="I36" s="37">
        <v>1.1499999999999999</v>
      </c>
      <c r="J36" s="38">
        <v>0.17</v>
      </c>
      <c r="K36" s="22"/>
      <c r="L36" s="22"/>
      <c r="M36" s="22"/>
      <c r="N36" s="22"/>
      <c r="O36" s="22"/>
      <c r="P36" s="22"/>
    </row>
    <row r="37" spans="1:16" ht="39" customHeight="1">
      <c r="A37" s="22"/>
      <c r="B37" s="35"/>
      <c r="C37" s="1149" t="s">
        <v>573</v>
      </c>
      <c r="D37" s="1150"/>
      <c r="E37" s="1151"/>
      <c r="F37" s="36">
        <v>7.0000000000000007E-2</v>
      </c>
      <c r="G37" s="37">
        <v>7.0000000000000007E-2</v>
      </c>
      <c r="H37" s="37">
        <v>0.05</v>
      </c>
      <c r="I37" s="37">
        <v>0.05</v>
      </c>
      <c r="J37" s="38">
        <v>0.08</v>
      </c>
      <c r="K37" s="22"/>
      <c r="L37" s="22"/>
      <c r="M37" s="22"/>
      <c r="N37" s="22"/>
      <c r="O37" s="22"/>
      <c r="P37" s="22"/>
    </row>
    <row r="38" spans="1:16" ht="39" customHeight="1">
      <c r="A38" s="22"/>
      <c r="B38" s="35"/>
      <c r="C38" s="1149"/>
      <c r="D38" s="1150"/>
      <c r="E38" s="1151"/>
      <c r="F38" s="36"/>
      <c r="G38" s="37"/>
      <c r="H38" s="37"/>
      <c r="I38" s="37"/>
      <c r="J38" s="38"/>
      <c r="K38" s="22"/>
      <c r="L38" s="22"/>
      <c r="M38" s="22"/>
      <c r="N38" s="22"/>
      <c r="O38" s="22"/>
      <c r="P38" s="22"/>
    </row>
    <row r="39" spans="1:16" ht="39" customHeight="1">
      <c r="A39" s="22"/>
      <c r="B39" s="35"/>
      <c r="C39" s="1149"/>
      <c r="D39" s="1150"/>
      <c r="E39" s="1151"/>
      <c r="F39" s="36"/>
      <c r="G39" s="37"/>
      <c r="H39" s="37"/>
      <c r="I39" s="37"/>
      <c r="J39" s="38"/>
      <c r="K39" s="22"/>
      <c r="L39" s="22"/>
      <c r="M39" s="22"/>
      <c r="N39" s="22"/>
      <c r="O39" s="22"/>
      <c r="P39" s="22"/>
    </row>
    <row r="40" spans="1:16" ht="39" customHeight="1">
      <c r="A40" s="22"/>
      <c r="B40" s="35"/>
      <c r="C40" s="1149"/>
      <c r="D40" s="1150"/>
      <c r="E40" s="1151"/>
      <c r="F40" s="36"/>
      <c r="G40" s="37"/>
      <c r="H40" s="37"/>
      <c r="I40" s="37"/>
      <c r="J40" s="38"/>
      <c r="K40" s="22"/>
      <c r="L40" s="22"/>
      <c r="M40" s="22"/>
      <c r="N40" s="22"/>
      <c r="O40" s="22"/>
      <c r="P40" s="22"/>
    </row>
    <row r="41" spans="1:16" ht="39" customHeight="1">
      <c r="A41" s="22"/>
      <c r="B41" s="35"/>
      <c r="C41" s="1149"/>
      <c r="D41" s="1150"/>
      <c r="E41" s="1151"/>
      <c r="F41" s="36"/>
      <c r="G41" s="37"/>
      <c r="H41" s="37"/>
      <c r="I41" s="37"/>
      <c r="J41" s="38"/>
      <c r="K41" s="22"/>
      <c r="L41" s="22"/>
      <c r="M41" s="22"/>
      <c r="N41" s="22"/>
      <c r="O41" s="22"/>
      <c r="P41" s="22"/>
    </row>
    <row r="42" spans="1:16" ht="39" customHeight="1">
      <c r="A42" s="22"/>
      <c r="B42" s="39"/>
      <c r="C42" s="1149" t="s">
        <v>574</v>
      </c>
      <c r="D42" s="1150"/>
      <c r="E42" s="1151"/>
      <c r="F42" s="36" t="s">
        <v>575</v>
      </c>
      <c r="G42" s="37" t="s">
        <v>576</v>
      </c>
      <c r="H42" s="37" t="s">
        <v>577</v>
      </c>
      <c r="I42" s="37" t="s">
        <v>517</v>
      </c>
      <c r="J42" s="38" t="s">
        <v>517</v>
      </c>
      <c r="K42" s="22"/>
      <c r="L42" s="22"/>
      <c r="M42" s="22"/>
      <c r="N42" s="22"/>
      <c r="O42" s="22"/>
      <c r="P42" s="22"/>
    </row>
    <row r="43" spans="1:16" ht="39" customHeight="1" thickBot="1">
      <c r="A43" s="22"/>
      <c r="B43" s="40"/>
      <c r="C43" s="1152" t="s">
        <v>578</v>
      </c>
      <c r="D43" s="1153"/>
      <c r="E43" s="1154"/>
      <c r="F43" s="41">
        <v>3.87</v>
      </c>
      <c r="G43" s="42" t="s">
        <v>517</v>
      </c>
      <c r="H43" s="42" t="s">
        <v>517</v>
      </c>
      <c r="I43" s="42">
        <v>0</v>
      </c>
      <c r="J43" s="43" t="s">
        <v>517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iykGwXk4zxb0fA0Y5ckC/S4/fd6MXhnORemn3ZQIf9nLdoaUCZUoSHFlNPP3q2rEHWfB3EOH1l2yrxOgv7eCCA==" saltValue="2Ucr5ZViDeggqzhplNKW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157" t="s">
        <v>11</v>
      </c>
      <c r="C45" s="1158"/>
      <c r="D45" s="58"/>
      <c r="E45" s="1163" t="s">
        <v>12</v>
      </c>
      <c r="F45" s="1163"/>
      <c r="G45" s="1163"/>
      <c r="H45" s="1163"/>
      <c r="I45" s="1163"/>
      <c r="J45" s="1164"/>
      <c r="K45" s="59">
        <v>1359</v>
      </c>
      <c r="L45" s="60">
        <v>1461</v>
      </c>
      <c r="M45" s="60">
        <v>1408</v>
      </c>
      <c r="N45" s="60">
        <v>1399</v>
      </c>
      <c r="O45" s="61">
        <v>1413</v>
      </c>
      <c r="P45" s="48"/>
      <c r="Q45" s="48"/>
      <c r="R45" s="48"/>
      <c r="S45" s="48"/>
      <c r="T45" s="48"/>
      <c r="U45" s="48"/>
    </row>
    <row r="46" spans="1:21" ht="30.75" customHeight="1">
      <c r="A46" s="48"/>
      <c r="B46" s="1159"/>
      <c r="C46" s="1160"/>
      <c r="D46" s="62"/>
      <c r="E46" s="1165" t="s">
        <v>13</v>
      </c>
      <c r="F46" s="1165"/>
      <c r="G46" s="1165"/>
      <c r="H46" s="1165"/>
      <c r="I46" s="1165"/>
      <c r="J46" s="1166"/>
      <c r="K46" s="63" t="s">
        <v>517</v>
      </c>
      <c r="L46" s="64" t="s">
        <v>517</v>
      </c>
      <c r="M46" s="64" t="s">
        <v>517</v>
      </c>
      <c r="N46" s="64" t="s">
        <v>517</v>
      </c>
      <c r="O46" s="65" t="s">
        <v>517</v>
      </c>
      <c r="P46" s="48"/>
      <c r="Q46" s="48"/>
      <c r="R46" s="48"/>
      <c r="S46" s="48"/>
      <c r="T46" s="48"/>
      <c r="U46" s="48"/>
    </row>
    <row r="47" spans="1:21" ht="30.75" customHeight="1">
      <c r="A47" s="48"/>
      <c r="B47" s="1159"/>
      <c r="C47" s="1160"/>
      <c r="D47" s="62"/>
      <c r="E47" s="1165" t="s">
        <v>14</v>
      </c>
      <c r="F47" s="1165"/>
      <c r="G47" s="1165"/>
      <c r="H47" s="1165"/>
      <c r="I47" s="1165"/>
      <c r="J47" s="1166"/>
      <c r="K47" s="63" t="s">
        <v>517</v>
      </c>
      <c r="L47" s="64" t="s">
        <v>517</v>
      </c>
      <c r="M47" s="64" t="s">
        <v>517</v>
      </c>
      <c r="N47" s="64" t="s">
        <v>517</v>
      </c>
      <c r="O47" s="65" t="s">
        <v>517</v>
      </c>
      <c r="P47" s="48"/>
      <c r="Q47" s="48"/>
      <c r="R47" s="48"/>
      <c r="S47" s="48"/>
      <c r="T47" s="48"/>
      <c r="U47" s="48"/>
    </row>
    <row r="48" spans="1:21" ht="30.75" customHeight="1">
      <c r="A48" s="48"/>
      <c r="B48" s="1159"/>
      <c r="C48" s="1160"/>
      <c r="D48" s="62"/>
      <c r="E48" s="1165" t="s">
        <v>15</v>
      </c>
      <c r="F48" s="1165"/>
      <c r="G48" s="1165"/>
      <c r="H48" s="1165"/>
      <c r="I48" s="1165"/>
      <c r="J48" s="1166"/>
      <c r="K48" s="63">
        <v>27</v>
      </c>
      <c r="L48" s="64" t="s">
        <v>517</v>
      </c>
      <c r="M48" s="64" t="s">
        <v>517</v>
      </c>
      <c r="N48" s="64" t="s">
        <v>517</v>
      </c>
      <c r="O48" s="65" t="s">
        <v>517</v>
      </c>
      <c r="P48" s="48"/>
      <c r="Q48" s="48"/>
      <c r="R48" s="48"/>
      <c r="S48" s="48"/>
      <c r="T48" s="48"/>
      <c r="U48" s="48"/>
    </row>
    <row r="49" spans="1:21" ht="30.75" customHeight="1">
      <c r="A49" s="48"/>
      <c r="B49" s="1159"/>
      <c r="C49" s="1160"/>
      <c r="D49" s="62"/>
      <c r="E49" s="1165" t="s">
        <v>16</v>
      </c>
      <c r="F49" s="1165"/>
      <c r="G49" s="1165"/>
      <c r="H49" s="1165"/>
      <c r="I49" s="1165"/>
      <c r="J49" s="1166"/>
      <c r="K49" s="63">
        <v>62</v>
      </c>
      <c r="L49" s="64">
        <v>63</v>
      </c>
      <c r="M49" s="64">
        <v>67</v>
      </c>
      <c r="N49" s="64">
        <v>62</v>
      </c>
      <c r="O49" s="65">
        <v>67</v>
      </c>
      <c r="P49" s="48"/>
      <c r="Q49" s="48"/>
      <c r="R49" s="48"/>
      <c r="S49" s="48"/>
      <c r="T49" s="48"/>
      <c r="U49" s="48"/>
    </row>
    <row r="50" spans="1:21" ht="30.75" customHeight="1">
      <c r="A50" s="48"/>
      <c r="B50" s="1159"/>
      <c r="C50" s="1160"/>
      <c r="D50" s="62"/>
      <c r="E50" s="1165" t="s">
        <v>17</v>
      </c>
      <c r="F50" s="1165"/>
      <c r="G50" s="1165"/>
      <c r="H50" s="1165"/>
      <c r="I50" s="1165"/>
      <c r="J50" s="1166"/>
      <c r="K50" s="63" t="s">
        <v>517</v>
      </c>
      <c r="L50" s="64" t="s">
        <v>517</v>
      </c>
      <c r="M50" s="64" t="s">
        <v>517</v>
      </c>
      <c r="N50" s="64" t="s">
        <v>517</v>
      </c>
      <c r="O50" s="65" t="s">
        <v>517</v>
      </c>
      <c r="P50" s="48"/>
      <c r="Q50" s="48"/>
      <c r="R50" s="48"/>
      <c r="S50" s="48"/>
      <c r="T50" s="48"/>
      <c r="U50" s="48"/>
    </row>
    <row r="51" spans="1:21" ht="30.75" customHeight="1">
      <c r="A51" s="48"/>
      <c r="B51" s="1161"/>
      <c r="C51" s="1162"/>
      <c r="D51" s="66"/>
      <c r="E51" s="1165" t="s">
        <v>18</v>
      </c>
      <c r="F51" s="1165"/>
      <c r="G51" s="1165"/>
      <c r="H51" s="1165"/>
      <c r="I51" s="1165"/>
      <c r="J51" s="1166"/>
      <c r="K51" s="63">
        <v>1</v>
      </c>
      <c r="L51" s="64">
        <v>0</v>
      </c>
      <c r="M51" s="64">
        <v>0</v>
      </c>
      <c r="N51" s="64" t="s">
        <v>517</v>
      </c>
      <c r="O51" s="65" t="s">
        <v>517</v>
      </c>
      <c r="P51" s="48"/>
      <c r="Q51" s="48"/>
      <c r="R51" s="48"/>
      <c r="S51" s="48"/>
      <c r="T51" s="48"/>
      <c r="U51" s="48"/>
    </row>
    <row r="52" spans="1:21" ht="30.75" customHeight="1">
      <c r="A52" s="48"/>
      <c r="B52" s="1167" t="s">
        <v>19</v>
      </c>
      <c r="C52" s="1168"/>
      <c r="D52" s="66"/>
      <c r="E52" s="1165" t="s">
        <v>20</v>
      </c>
      <c r="F52" s="1165"/>
      <c r="G52" s="1165"/>
      <c r="H52" s="1165"/>
      <c r="I52" s="1165"/>
      <c r="J52" s="1166"/>
      <c r="K52" s="63">
        <v>1110</v>
      </c>
      <c r="L52" s="64">
        <v>1174</v>
      </c>
      <c r="M52" s="64">
        <v>1118</v>
      </c>
      <c r="N52" s="64">
        <v>1090</v>
      </c>
      <c r="O52" s="65">
        <v>1086</v>
      </c>
      <c r="P52" s="48"/>
      <c r="Q52" s="48"/>
      <c r="R52" s="48"/>
      <c r="S52" s="48"/>
      <c r="T52" s="48"/>
      <c r="U52" s="48"/>
    </row>
    <row r="53" spans="1:21" ht="30.75" customHeight="1" thickBot="1">
      <c r="A53" s="48"/>
      <c r="B53" s="1169" t="s">
        <v>21</v>
      </c>
      <c r="C53" s="1170"/>
      <c r="D53" s="67"/>
      <c r="E53" s="1171" t="s">
        <v>22</v>
      </c>
      <c r="F53" s="1171"/>
      <c r="G53" s="1171"/>
      <c r="H53" s="1171"/>
      <c r="I53" s="1171"/>
      <c r="J53" s="1172"/>
      <c r="K53" s="68">
        <v>339</v>
      </c>
      <c r="L53" s="69">
        <v>350</v>
      </c>
      <c r="M53" s="69">
        <v>357</v>
      </c>
      <c r="N53" s="69">
        <v>371</v>
      </c>
      <c r="O53" s="70">
        <v>394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c r="B58" s="1173" t="s">
        <v>26</v>
      </c>
      <c r="C58" s="1174"/>
      <c r="D58" s="1179" t="s">
        <v>27</v>
      </c>
      <c r="E58" s="1180"/>
      <c r="F58" s="1180"/>
      <c r="G58" s="1180"/>
      <c r="H58" s="1180"/>
      <c r="I58" s="1180"/>
      <c r="J58" s="1181"/>
      <c r="K58" s="83"/>
      <c r="L58" s="84"/>
      <c r="M58" s="84"/>
      <c r="N58" s="84"/>
      <c r="O58" s="85"/>
    </row>
    <row r="59" spans="1:21" ht="31.5" customHeight="1">
      <c r="B59" s="1175"/>
      <c r="C59" s="1176"/>
      <c r="D59" s="1182" t="s">
        <v>28</v>
      </c>
      <c r="E59" s="1183"/>
      <c r="F59" s="1183"/>
      <c r="G59" s="1183"/>
      <c r="H59" s="1183"/>
      <c r="I59" s="1183"/>
      <c r="J59" s="1184"/>
      <c r="K59" s="86"/>
      <c r="L59" s="87"/>
      <c r="M59" s="87"/>
      <c r="N59" s="87"/>
      <c r="O59" s="88"/>
    </row>
    <row r="60" spans="1:21" ht="31.5" customHeight="1" thickBot="1">
      <c r="B60" s="1177"/>
      <c r="C60" s="1178"/>
      <c r="D60" s="1185" t="s">
        <v>29</v>
      </c>
      <c r="E60" s="1186"/>
      <c r="F60" s="1186"/>
      <c r="G60" s="1186"/>
      <c r="H60" s="1186"/>
      <c r="I60" s="1186"/>
      <c r="J60" s="1187"/>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BCWrFo9iQjyagqXxKEQEg7MPqWL/gznARMaQF+zEkOPEUMcaW4Q0ITmthjaxNQahfKo91x9H8i4Ef+pkapfCA==" saltValue="Bq3uM5lJLONuAI8Uufodd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558</v>
      </c>
      <c r="J40" s="103" t="s">
        <v>559</v>
      </c>
      <c r="K40" s="103" t="s">
        <v>560</v>
      </c>
      <c r="L40" s="103" t="s">
        <v>561</v>
      </c>
      <c r="M40" s="104" t="s">
        <v>562</v>
      </c>
    </row>
    <row r="41" spans="2:13" ht="27.75" customHeight="1">
      <c r="B41" s="1188" t="s">
        <v>32</v>
      </c>
      <c r="C41" s="1189"/>
      <c r="D41" s="105"/>
      <c r="E41" s="1194" t="s">
        <v>33</v>
      </c>
      <c r="F41" s="1194"/>
      <c r="G41" s="1194"/>
      <c r="H41" s="1195"/>
      <c r="I41" s="355">
        <v>13605</v>
      </c>
      <c r="J41" s="356">
        <v>14473</v>
      </c>
      <c r="K41" s="356">
        <v>14125</v>
      </c>
      <c r="L41" s="356">
        <v>13856</v>
      </c>
      <c r="M41" s="357">
        <v>13631</v>
      </c>
    </row>
    <row r="42" spans="2:13" ht="27.75" customHeight="1">
      <c r="B42" s="1190"/>
      <c r="C42" s="1191"/>
      <c r="D42" s="106"/>
      <c r="E42" s="1196" t="s">
        <v>34</v>
      </c>
      <c r="F42" s="1196"/>
      <c r="G42" s="1196"/>
      <c r="H42" s="1197"/>
      <c r="I42" s="358" t="s">
        <v>517</v>
      </c>
      <c r="J42" s="359" t="s">
        <v>517</v>
      </c>
      <c r="K42" s="359" t="s">
        <v>517</v>
      </c>
      <c r="L42" s="359" t="s">
        <v>517</v>
      </c>
      <c r="M42" s="360" t="s">
        <v>517</v>
      </c>
    </row>
    <row r="43" spans="2:13" ht="27.75" customHeight="1">
      <c r="B43" s="1190"/>
      <c r="C43" s="1191"/>
      <c r="D43" s="106"/>
      <c r="E43" s="1196" t="s">
        <v>35</v>
      </c>
      <c r="F43" s="1196"/>
      <c r="G43" s="1196"/>
      <c r="H43" s="1197"/>
      <c r="I43" s="358">
        <v>57</v>
      </c>
      <c r="J43" s="359" t="s">
        <v>517</v>
      </c>
      <c r="K43" s="359" t="s">
        <v>517</v>
      </c>
      <c r="L43" s="359" t="s">
        <v>517</v>
      </c>
      <c r="M43" s="360" t="s">
        <v>517</v>
      </c>
    </row>
    <row r="44" spans="2:13" ht="27.75" customHeight="1">
      <c r="B44" s="1190"/>
      <c r="C44" s="1191"/>
      <c r="D44" s="106"/>
      <c r="E44" s="1196" t="s">
        <v>36</v>
      </c>
      <c r="F44" s="1196"/>
      <c r="G44" s="1196"/>
      <c r="H44" s="1197"/>
      <c r="I44" s="358">
        <v>286</v>
      </c>
      <c r="J44" s="359">
        <v>282</v>
      </c>
      <c r="K44" s="359">
        <v>285</v>
      </c>
      <c r="L44" s="359">
        <v>216</v>
      </c>
      <c r="M44" s="360">
        <v>147</v>
      </c>
    </row>
    <row r="45" spans="2:13" ht="27.75" customHeight="1">
      <c r="B45" s="1190"/>
      <c r="C45" s="1191"/>
      <c r="D45" s="106"/>
      <c r="E45" s="1196" t="s">
        <v>37</v>
      </c>
      <c r="F45" s="1196"/>
      <c r="G45" s="1196"/>
      <c r="H45" s="1197"/>
      <c r="I45" s="358">
        <v>2204</v>
      </c>
      <c r="J45" s="359">
        <v>2329</v>
      </c>
      <c r="K45" s="359">
        <v>2355</v>
      </c>
      <c r="L45" s="359">
        <v>2341</v>
      </c>
      <c r="M45" s="360">
        <v>2354</v>
      </c>
    </row>
    <row r="46" spans="2:13" ht="27.75" customHeight="1">
      <c r="B46" s="1190"/>
      <c r="C46" s="1191"/>
      <c r="D46" s="107"/>
      <c r="E46" s="1196" t="s">
        <v>38</v>
      </c>
      <c r="F46" s="1196"/>
      <c r="G46" s="1196"/>
      <c r="H46" s="1197"/>
      <c r="I46" s="358" t="s">
        <v>517</v>
      </c>
      <c r="J46" s="359" t="s">
        <v>517</v>
      </c>
      <c r="K46" s="359" t="s">
        <v>517</v>
      </c>
      <c r="L46" s="359">
        <v>86</v>
      </c>
      <c r="M46" s="360">
        <v>85</v>
      </c>
    </row>
    <row r="47" spans="2:13" ht="27.75" customHeight="1">
      <c r="B47" s="1190"/>
      <c r="C47" s="1191"/>
      <c r="D47" s="108"/>
      <c r="E47" s="1198" t="s">
        <v>39</v>
      </c>
      <c r="F47" s="1199"/>
      <c r="G47" s="1199"/>
      <c r="H47" s="1200"/>
      <c r="I47" s="358" t="s">
        <v>517</v>
      </c>
      <c r="J47" s="359" t="s">
        <v>517</v>
      </c>
      <c r="K47" s="359" t="s">
        <v>517</v>
      </c>
      <c r="L47" s="359" t="s">
        <v>517</v>
      </c>
      <c r="M47" s="360" t="s">
        <v>517</v>
      </c>
    </row>
    <row r="48" spans="2:13" ht="27.75" customHeight="1">
      <c r="B48" s="1190"/>
      <c r="C48" s="1191"/>
      <c r="D48" s="106"/>
      <c r="E48" s="1196" t="s">
        <v>40</v>
      </c>
      <c r="F48" s="1196"/>
      <c r="G48" s="1196"/>
      <c r="H48" s="1197"/>
      <c r="I48" s="358" t="s">
        <v>517</v>
      </c>
      <c r="J48" s="359" t="s">
        <v>517</v>
      </c>
      <c r="K48" s="359" t="s">
        <v>517</v>
      </c>
      <c r="L48" s="359" t="s">
        <v>517</v>
      </c>
      <c r="M48" s="360" t="s">
        <v>517</v>
      </c>
    </row>
    <row r="49" spans="2:13" ht="27.75" customHeight="1">
      <c r="B49" s="1192"/>
      <c r="C49" s="1193"/>
      <c r="D49" s="106"/>
      <c r="E49" s="1196" t="s">
        <v>41</v>
      </c>
      <c r="F49" s="1196"/>
      <c r="G49" s="1196"/>
      <c r="H49" s="1197"/>
      <c r="I49" s="358" t="s">
        <v>517</v>
      </c>
      <c r="J49" s="359" t="s">
        <v>517</v>
      </c>
      <c r="K49" s="359" t="s">
        <v>517</v>
      </c>
      <c r="L49" s="359" t="s">
        <v>517</v>
      </c>
      <c r="M49" s="360" t="s">
        <v>517</v>
      </c>
    </row>
    <row r="50" spans="2:13" ht="27.75" customHeight="1">
      <c r="B50" s="1201" t="s">
        <v>42</v>
      </c>
      <c r="C50" s="1202"/>
      <c r="D50" s="109"/>
      <c r="E50" s="1196" t="s">
        <v>43</v>
      </c>
      <c r="F50" s="1196"/>
      <c r="G50" s="1196"/>
      <c r="H50" s="1197"/>
      <c r="I50" s="358">
        <v>2858</v>
      </c>
      <c r="J50" s="359">
        <v>2763</v>
      </c>
      <c r="K50" s="359">
        <v>3103</v>
      </c>
      <c r="L50" s="359">
        <v>3786</v>
      </c>
      <c r="M50" s="360">
        <v>3930</v>
      </c>
    </row>
    <row r="51" spans="2:13" ht="27.75" customHeight="1">
      <c r="B51" s="1190"/>
      <c r="C51" s="1191"/>
      <c r="D51" s="106"/>
      <c r="E51" s="1196" t="s">
        <v>44</v>
      </c>
      <c r="F51" s="1196"/>
      <c r="G51" s="1196"/>
      <c r="H51" s="1197"/>
      <c r="I51" s="358">
        <v>1568</v>
      </c>
      <c r="J51" s="359">
        <v>1498</v>
      </c>
      <c r="K51" s="359">
        <v>1378</v>
      </c>
      <c r="L51" s="359">
        <v>1307</v>
      </c>
      <c r="M51" s="360">
        <v>1440</v>
      </c>
    </row>
    <row r="52" spans="2:13" ht="27.75" customHeight="1">
      <c r="B52" s="1192"/>
      <c r="C52" s="1193"/>
      <c r="D52" s="106"/>
      <c r="E52" s="1196" t="s">
        <v>45</v>
      </c>
      <c r="F52" s="1196"/>
      <c r="G52" s="1196"/>
      <c r="H52" s="1197"/>
      <c r="I52" s="358">
        <v>9169</v>
      </c>
      <c r="J52" s="359">
        <v>9914</v>
      </c>
      <c r="K52" s="359">
        <v>9749</v>
      </c>
      <c r="L52" s="359">
        <v>9525</v>
      </c>
      <c r="M52" s="360">
        <v>9173</v>
      </c>
    </row>
    <row r="53" spans="2:13" ht="27.75" customHeight="1" thickBot="1">
      <c r="B53" s="1203" t="s">
        <v>46</v>
      </c>
      <c r="C53" s="1204"/>
      <c r="D53" s="110"/>
      <c r="E53" s="1205" t="s">
        <v>47</v>
      </c>
      <c r="F53" s="1205"/>
      <c r="G53" s="1205"/>
      <c r="H53" s="1206"/>
      <c r="I53" s="361">
        <v>2556</v>
      </c>
      <c r="J53" s="362">
        <v>2909</v>
      </c>
      <c r="K53" s="362">
        <v>2535</v>
      </c>
      <c r="L53" s="362">
        <v>1881</v>
      </c>
      <c r="M53" s="363">
        <v>1673</v>
      </c>
    </row>
    <row r="54" spans="2:13" ht="27.75" customHeight="1">
      <c r="B54" s="111" t="s">
        <v>48</v>
      </c>
      <c r="C54" s="112"/>
      <c r="D54" s="112"/>
      <c r="E54" s="113"/>
      <c r="F54" s="113"/>
      <c r="G54" s="113"/>
      <c r="H54" s="113"/>
      <c r="I54" s="114"/>
      <c r="J54" s="114"/>
      <c r="K54" s="114"/>
      <c r="L54" s="114"/>
      <c r="M54" s="114"/>
    </row>
    <row r="55" spans="2:13"/>
  </sheetData>
  <sheetProtection algorithmName="SHA-512" hashValue="tVE0A3nfTXhqWGy1sehQJddW7ahjTFh8oiPRDd+3dWMYs3Zx6OhTJXGG1XJz8WlAEuhqya2NwHwqOae1955AXg==" saltValue="XJNvkzL3/QwcRo46JiVbD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560</v>
      </c>
      <c r="G54" s="119" t="s">
        <v>561</v>
      </c>
      <c r="H54" s="120" t="s">
        <v>562</v>
      </c>
    </row>
    <row r="55" spans="2:8" ht="52.5" customHeight="1">
      <c r="B55" s="121"/>
      <c r="C55" s="1215" t="s">
        <v>50</v>
      </c>
      <c r="D55" s="1215"/>
      <c r="E55" s="1216"/>
      <c r="F55" s="122">
        <v>1277</v>
      </c>
      <c r="G55" s="122">
        <v>1527</v>
      </c>
      <c r="H55" s="123">
        <v>1533</v>
      </c>
    </row>
    <row r="56" spans="2:8" ht="52.5" customHeight="1">
      <c r="B56" s="124"/>
      <c r="C56" s="1217" t="s">
        <v>51</v>
      </c>
      <c r="D56" s="1217"/>
      <c r="E56" s="1218"/>
      <c r="F56" s="125">
        <v>299</v>
      </c>
      <c r="G56" s="125">
        <v>400</v>
      </c>
      <c r="H56" s="126">
        <v>421</v>
      </c>
    </row>
    <row r="57" spans="2:8" ht="53.25" customHeight="1">
      <c r="B57" s="124"/>
      <c r="C57" s="1219" t="s">
        <v>52</v>
      </c>
      <c r="D57" s="1219"/>
      <c r="E57" s="1220"/>
      <c r="F57" s="127">
        <v>1529</v>
      </c>
      <c r="G57" s="127">
        <v>1864</v>
      </c>
      <c r="H57" s="128">
        <v>1985</v>
      </c>
    </row>
    <row r="58" spans="2:8" ht="45.75" customHeight="1">
      <c r="B58" s="129"/>
      <c r="C58" s="1207" t="s">
        <v>585</v>
      </c>
      <c r="D58" s="1208"/>
      <c r="E58" s="1209"/>
      <c r="F58" s="130" t="s">
        <v>517</v>
      </c>
      <c r="G58" s="130">
        <v>508</v>
      </c>
      <c r="H58" s="131">
        <v>644</v>
      </c>
    </row>
    <row r="59" spans="2:8" ht="45.75" customHeight="1">
      <c r="B59" s="129"/>
      <c r="C59" s="1207" t="s">
        <v>586</v>
      </c>
      <c r="D59" s="1208"/>
      <c r="E59" s="1209"/>
      <c r="F59" s="130">
        <v>427</v>
      </c>
      <c r="G59" s="130">
        <v>485</v>
      </c>
      <c r="H59" s="131">
        <v>472</v>
      </c>
    </row>
    <row r="60" spans="2:8" ht="45.75" customHeight="1">
      <c r="B60" s="129"/>
      <c r="C60" s="1207" t="s">
        <v>587</v>
      </c>
      <c r="D60" s="1208"/>
      <c r="E60" s="1209"/>
      <c r="F60" s="130">
        <v>456</v>
      </c>
      <c r="G60" s="130">
        <v>454</v>
      </c>
      <c r="H60" s="131">
        <v>453</v>
      </c>
    </row>
    <row r="61" spans="2:8" ht="45.75" customHeight="1">
      <c r="B61" s="129"/>
      <c r="C61" s="1207" t="s">
        <v>588</v>
      </c>
      <c r="D61" s="1208"/>
      <c r="E61" s="1209"/>
      <c r="F61" s="130">
        <v>299</v>
      </c>
      <c r="G61" s="130">
        <v>339</v>
      </c>
      <c r="H61" s="131">
        <v>334</v>
      </c>
    </row>
    <row r="62" spans="2:8" ht="45.75" customHeight="1" thickBot="1">
      <c r="B62" s="132"/>
      <c r="C62" s="1210" t="s">
        <v>589</v>
      </c>
      <c r="D62" s="1211"/>
      <c r="E62" s="1212"/>
      <c r="F62" s="133" t="s">
        <v>517</v>
      </c>
      <c r="G62" s="133">
        <v>68</v>
      </c>
      <c r="H62" s="134">
        <v>69</v>
      </c>
    </row>
    <row r="63" spans="2:8" ht="52.5" customHeight="1" thickBot="1">
      <c r="B63" s="135"/>
      <c r="C63" s="1213" t="s">
        <v>53</v>
      </c>
      <c r="D63" s="1213"/>
      <c r="E63" s="1214"/>
      <c r="F63" s="136">
        <v>3105</v>
      </c>
      <c r="G63" s="136">
        <v>3791</v>
      </c>
      <c r="H63" s="137">
        <v>3940</v>
      </c>
    </row>
    <row r="64" spans="2:8"/>
  </sheetData>
  <sheetProtection algorithmName="SHA-512" hashValue="N85tv4XT0fvOwz60ioRxVPBWnz4qyLjqAAWQwsVkMW2d+HKpeYHO2EC3YttP8K+Nr/nhQgcjFxaX+BiRaXPk4g==" saltValue="W0i1fVomH2Hlq1NPxFPB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555</v>
      </c>
      <c r="G2" s="151"/>
      <c r="H2" s="152"/>
    </row>
    <row r="3" spans="1:8">
      <c r="A3" s="148" t="s">
        <v>548</v>
      </c>
      <c r="B3" s="153"/>
      <c r="C3" s="154"/>
      <c r="D3" s="155">
        <v>69200</v>
      </c>
      <c r="E3" s="156"/>
      <c r="F3" s="157">
        <v>73475</v>
      </c>
      <c r="G3" s="158"/>
      <c r="H3" s="159"/>
    </row>
    <row r="4" spans="1:8">
      <c r="A4" s="160"/>
      <c r="B4" s="161"/>
      <c r="C4" s="162"/>
      <c r="D4" s="163">
        <v>41894</v>
      </c>
      <c r="E4" s="164"/>
      <c r="F4" s="165">
        <v>43072</v>
      </c>
      <c r="G4" s="166"/>
      <c r="H4" s="167"/>
    </row>
    <row r="5" spans="1:8">
      <c r="A5" s="148" t="s">
        <v>550</v>
      </c>
      <c r="B5" s="153"/>
      <c r="C5" s="154"/>
      <c r="D5" s="155">
        <v>181507</v>
      </c>
      <c r="E5" s="156"/>
      <c r="F5" s="157">
        <v>87464</v>
      </c>
      <c r="G5" s="158"/>
      <c r="H5" s="159"/>
    </row>
    <row r="6" spans="1:8">
      <c r="A6" s="160"/>
      <c r="B6" s="161"/>
      <c r="C6" s="162"/>
      <c r="D6" s="163">
        <v>69407</v>
      </c>
      <c r="E6" s="164"/>
      <c r="F6" s="165">
        <v>47479</v>
      </c>
      <c r="G6" s="166"/>
      <c r="H6" s="167"/>
    </row>
    <row r="7" spans="1:8">
      <c r="A7" s="148" t="s">
        <v>551</v>
      </c>
      <c r="B7" s="153"/>
      <c r="C7" s="154"/>
      <c r="D7" s="155">
        <v>52250</v>
      </c>
      <c r="E7" s="156"/>
      <c r="F7" s="157">
        <v>96248</v>
      </c>
      <c r="G7" s="158"/>
      <c r="H7" s="159"/>
    </row>
    <row r="8" spans="1:8">
      <c r="A8" s="160"/>
      <c r="B8" s="161"/>
      <c r="C8" s="162"/>
      <c r="D8" s="163">
        <v>39736</v>
      </c>
      <c r="E8" s="164"/>
      <c r="F8" s="165">
        <v>55768</v>
      </c>
      <c r="G8" s="166"/>
      <c r="H8" s="167"/>
    </row>
    <row r="9" spans="1:8">
      <c r="A9" s="148" t="s">
        <v>552</v>
      </c>
      <c r="B9" s="153"/>
      <c r="C9" s="154"/>
      <c r="D9" s="155">
        <v>61773</v>
      </c>
      <c r="E9" s="156"/>
      <c r="F9" s="157">
        <v>76413</v>
      </c>
      <c r="G9" s="158"/>
      <c r="H9" s="159"/>
    </row>
    <row r="10" spans="1:8">
      <c r="A10" s="160"/>
      <c r="B10" s="161"/>
      <c r="C10" s="162"/>
      <c r="D10" s="163">
        <v>37339</v>
      </c>
      <c r="E10" s="164"/>
      <c r="F10" s="165">
        <v>39658</v>
      </c>
      <c r="G10" s="166"/>
      <c r="H10" s="167"/>
    </row>
    <row r="11" spans="1:8">
      <c r="A11" s="148" t="s">
        <v>553</v>
      </c>
      <c r="B11" s="153"/>
      <c r="C11" s="154"/>
      <c r="D11" s="155">
        <v>135654</v>
      </c>
      <c r="E11" s="156"/>
      <c r="F11" s="157">
        <v>66481</v>
      </c>
      <c r="G11" s="158"/>
      <c r="H11" s="159"/>
    </row>
    <row r="12" spans="1:8">
      <c r="A12" s="160"/>
      <c r="B12" s="161"/>
      <c r="C12" s="168"/>
      <c r="D12" s="163">
        <v>41088</v>
      </c>
      <c r="E12" s="164"/>
      <c r="F12" s="165">
        <v>36120</v>
      </c>
      <c r="G12" s="166"/>
      <c r="H12" s="167"/>
    </row>
    <row r="13" spans="1:8">
      <c r="A13" s="148"/>
      <c r="B13" s="153"/>
      <c r="C13" s="169"/>
      <c r="D13" s="170">
        <v>100077</v>
      </c>
      <c r="E13" s="171"/>
      <c r="F13" s="172">
        <v>80016</v>
      </c>
      <c r="G13" s="173"/>
      <c r="H13" s="159"/>
    </row>
    <row r="14" spans="1:8">
      <c r="A14" s="160"/>
      <c r="B14" s="161"/>
      <c r="C14" s="162"/>
      <c r="D14" s="163">
        <v>45893</v>
      </c>
      <c r="E14" s="164"/>
      <c r="F14" s="165">
        <v>44419</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7.2</v>
      </c>
      <c r="C19" s="174">
        <f>ROUND(VALUE(SUBSTITUTE(実質収支比率等に係る経年分析!G$48,"▲","-")),2)</f>
        <v>0.81</v>
      </c>
      <c r="D19" s="174">
        <f>ROUND(VALUE(SUBSTITUTE(実質収支比率等に係る経年分析!H$48,"▲","-")),2)</f>
        <v>1.03</v>
      </c>
      <c r="E19" s="174">
        <f>ROUND(VALUE(SUBSTITUTE(実質収支比率等に係る経年分析!I$48,"▲","-")),2)</f>
        <v>3.14</v>
      </c>
      <c r="F19" s="174">
        <f>ROUND(VALUE(SUBSTITUTE(実質収支比率等に係る経年分析!J$48,"▲","-")),2)</f>
        <v>2.17</v>
      </c>
    </row>
    <row r="20" spans="1:11">
      <c r="A20" s="174" t="s">
        <v>57</v>
      </c>
      <c r="B20" s="174">
        <f>ROUND(VALUE(SUBSTITUTE(実質収支比率等に係る経年分析!F$47,"▲","-")),2)</f>
        <v>27.62</v>
      </c>
      <c r="C20" s="174">
        <f>ROUND(VALUE(SUBSTITUTE(実質収支比率等に係る経年分析!G$47,"▲","-")),2)</f>
        <v>21.64</v>
      </c>
      <c r="D20" s="174">
        <f>ROUND(VALUE(SUBSTITUTE(実質収支比率等に係る経年分析!H$47,"▲","-")),2)</f>
        <v>25.43</v>
      </c>
      <c r="E20" s="174">
        <f>ROUND(VALUE(SUBSTITUTE(実質収支比率等に係る経年分析!I$47,"▲","-")),2)</f>
        <v>28.63</v>
      </c>
      <c r="F20" s="174">
        <f>ROUND(VALUE(SUBSTITUTE(実質収支比率等に係る経年分析!J$47,"▲","-")),2)</f>
        <v>29.1</v>
      </c>
    </row>
    <row r="21" spans="1:11">
      <c r="A21" s="174" t="s">
        <v>58</v>
      </c>
      <c r="B21" s="174">
        <f>IF(ISNUMBER(VALUE(SUBSTITUTE(実質収支比率等に係る経年分析!F$49,"▲","-"))),ROUND(VALUE(SUBSTITUTE(実質収支比率等に係る経年分析!F$49,"▲","-")),2),NA())</f>
        <v>-7.76</v>
      </c>
      <c r="C21" s="174">
        <f>IF(ISNUMBER(VALUE(SUBSTITUTE(実質収支比率等に係る経年分析!G$49,"▲","-"))),ROUND(VALUE(SUBSTITUTE(実質収支比率等に係る経年分析!G$49,"▲","-")),2),NA())</f>
        <v>-11.88</v>
      </c>
      <c r="D21" s="174">
        <f>IF(ISNUMBER(VALUE(SUBSTITUTE(実質収支比率等に係る経年分析!H$49,"▲","-"))),ROUND(VALUE(SUBSTITUTE(実質収支比率等に係る経年分析!H$49,"▲","-")),2),NA())</f>
        <v>4.68</v>
      </c>
      <c r="E21" s="174">
        <f>IF(ISNUMBER(VALUE(SUBSTITUTE(実質収支比率等に係る経年分析!I$49,"▲","-"))),ROUND(VALUE(SUBSTITUTE(実質収支比率等に係る経年分析!I$49,"▲","-")),2),NA())</f>
        <v>6.86</v>
      </c>
      <c r="F21" s="174">
        <f>IF(ISNUMBER(VALUE(SUBSTITUTE(実質収支比率等に係る経年分析!J$49,"▲","-"))),ROUND(VALUE(SUBSTITUTE(実質収支比率等に係る経年分析!J$49,"▲","-")),2),NA())</f>
        <v>6.43</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3.87</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f>IF(ROUND(VALUE(SUBSTITUTE(連結実質赤字比率に係る赤字・黒字の構成分析!F$42,"▲", "-")), 2) &lt; 0, ABS(ROUND(VALUE(SUBSTITUTE(連結実質赤字比率に係る赤字・黒字の構成分析!F$42,"▲", "-")), 2)), NA())</f>
        <v>11.13</v>
      </c>
      <c r="C28" s="175" t="e">
        <f>IF(ROUND(VALUE(SUBSTITUTE(連結実質赤字比率に係る赤字・黒字の構成分析!F$42,"▲", "-")), 2) &gt;= 0, ABS(ROUND(VALUE(SUBSTITUTE(連結実質赤字比率に係る赤字・黒字の構成分析!F$42,"▲", "-")), 2)), NA())</f>
        <v>#N/A</v>
      </c>
      <c r="D28" s="175">
        <f>IF(ROUND(VALUE(SUBSTITUTE(連結実質赤字比率に係る赤字・黒字の構成分析!G$42,"▲", "-")), 2) &lt; 0, ABS(ROUND(VALUE(SUBSTITUTE(連結実質赤字比率に係る赤字・黒字の構成分析!G$42,"▲", "-")), 2)), NA())</f>
        <v>10.86</v>
      </c>
      <c r="E28" s="175" t="e">
        <f>IF(ROUND(VALUE(SUBSTITUTE(連結実質赤字比率に係る赤字・黒字の構成分析!G$42,"▲", "-")), 2) &gt;= 0, ABS(ROUND(VALUE(SUBSTITUTE(連結実質赤字比率に係る赤字・黒字の構成分析!G$42,"▲", "-")), 2)), NA())</f>
        <v>#N/A</v>
      </c>
      <c r="F28" s="175">
        <f>IF(ROUND(VALUE(SUBSTITUTE(連結実質赤字比率に係る赤字・黒字の構成分析!H$42,"▲", "-")), 2) &lt; 0, ABS(ROUND(VALUE(SUBSTITUTE(連結実質赤字比率に係る赤字・黒字の構成分析!H$42,"▲", "-")), 2)), NA())</f>
        <v>10.36</v>
      </c>
      <c r="G28" s="175" t="e">
        <f>IF(ROUND(VALUE(SUBSTITUTE(連結実質赤字比率に係る赤字・黒字の構成分析!H$42,"▲", "-")), 2) &gt;= 0, ABS(ROUND(VALUE(SUBSTITUTE(連結実質赤字比率に係る赤字・黒字の構成分析!H$42,"▲", "-")), 2)), NA())</f>
        <v>#N/A</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c r="A32" s="175" t="e">
        <f>IF(連結実質赤字比率に係る赤字・黒字の構成分析!C$38="",NA(),連結実質赤字比率に係る赤字・黒字の構成分析!C$38)</f>
        <v>#N/A</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#VALUE!</v>
      </c>
      <c r="I32" s="175" t="e">
        <f>IF(ROUND(VALUE(SUBSTITUTE(連結実質赤字比率に係る赤字・黒字の構成分析!I$38,"▲", "-")), 2) &gt;= 0, ABS(ROUND(VALUE(SUBSTITUTE(連結実質赤字比率に係る赤字・黒字の構成分析!I$38,"▲", "-")), 2)), NA())</f>
        <v>#VALUE!</v>
      </c>
      <c r="J32" s="175" t="e">
        <f>IF(ROUND(VALUE(SUBSTITUTE(連結実質赤字比率に係る赤字・黒字の構成分析!J$38,"▲", "-")), 2) &lt; 0, ABS(ROUND(VALUE(SUBSTITUTE(連結実質赤字比率に係る赤字・黒字の構成分析!J$38,"▲", "-")), 2)), NA())</f>
        <v>#VALUE!</v>
      </c>
      <c r="K32" s="175" t="e">
        <f>IF(ROUND(VALUE(SUBSTITUTE(連結実質赤字比率に係る赤字・黒字の構成分析!J$38,"▲", "-")), 2) &gt;= 0, ABS(ROUND(VALUE(SUBSTITUTE(連結実質赤字比率に係る赤字・黒字の構成分析!J$38,"▲", "-")), 2)), NA())</f>
        <v>#VALUE!</v>
      </c>
    </row>
    <row r="33" spans="1:16">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7.0000000000000007E-2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7.0000000000000007E-2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0.08</v>
      </c>
    </row>
    <row r="34" spans="1:16">
      <c r="A34" s="175" t="str">
        <f>IF(連結実質赤字比率に係る赤字・黒字の構成分析!C$36="",NA(),連結実質赤字比率に係る赤字・黒字の構成分析!C$36)</f>
        <v>国民健康保険事業勘定特別会計</v>
      </c>
      <c r="B34" s="175">
        <f>IF(ROUND(VALUE(SUBSTITUTE(連結実質赤字比率に係る赤字・黒字の構成分析!F$36,"▲", "-")), 2) &lt; 0, ABS(ROUND(VALUE(SUBSTITUTE(連結実質赤字比率に係る赤字・黒字の構成分析!F$36,"▲", "-")), 2)), NA())</f>
        <v>10.9</v>
      </c>
      <c r="C34" s="175" t="e">
        <f>IF(ROUND(VALUE(SUBSTITUTE(連結実質赤字比率に係る赤字・黒字の構成分析!F$36,"▲", "-")), 2) &gt;= 0, ABS(ROUND(VALUE(SUBSTITUTE(連結実質赤字比率に係る赤字・黒字の構成分析!F$36,"▲", "-")), 2)), NA())</f>
        <v>#N/A</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1.32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1.1499999999999999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0.17</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18.37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11.71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11.42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3.15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2.1800000000000002</v>
      </c>
    </row>
    <row r="36" spans="1:16">
      <c r="A36" s="175" t="str">
        <f>IF(連結実質赤字比率に係る赤字・黒字の構成分析!C$34="",NA(),連結実質赤字比率に係る赤字・黒字の構成分析!C$34)</f>
        <v>学校給食センター特別会計</v>
      </c>
      <c r="B36" s="175">
        <f>IF(ROUND(VALUE(SUBSTITUTE(連結実質赤字比率に係る赤字・黒字の構成分析!F$34,"▲", "-")), 2) &lt; 0, ABS(ROUND(VALUE(SUBSTITUTE(連結実質赤字比率に係る赤字・黒字の構成分析!F$34,"▲", "-")), 2)), NA())</f>
        <v>0.04</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0.03</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0.02</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0.01</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0.01</v>
      </c>
      <c r="K36" s="175" t="e">
        <f>IF(ROUND(VALUE(SUBSTITUTE(連結実質赤字比率に係る赤字・黒字の構成分析!J$34,"▲", "-")), 2) &gt;= 0, ABS(ROUND(VALUE(SUBSTITUTE(連結実質赤字比率に係る赤字・黒字の構成分析!J$34,"▲", "-")), 2)), NA())</f>
        <v>#N/A</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1110</v>
      </c>
      <c r="E42" s="176"/>
      <c r="F42" s="176"/>
      <c r="G42" s="176">
        <f>'実質公債費比率（分子）の構造'!L$52</f>
        <v>1174</v>
      </c>
      <c r="H42" s="176"/>
      <c r="I42" s="176"/>
      <c r="J42" s="176">
        <f>'実質公債費比率（分子）の構造'!M$52</f>
        <v>1118</v>
      </c>
      <c r="K42" s="176"/>
      <c r="L42" s="176"/>
      <c r="M42" s="176">
        <f>'実質公債費比率（分子）の構造'!N$52</f>
        <v>1090</v>
      </c>
      <c r="N42" s="176"/>
      <c r="O42" s="176"/>
      <c r="P42" s="176">
        <f>'実質公債費比率（分子）の構造'!O$52</f>
        <v>1086</v>
      </c>
    </row>
    <row r="43" spans="1:16">
      <c r="A43" s="176" t="s">
        <v>66</v>
      </c>
      <c r="B43" s="176">
        <f>'実質公債費比率（分子）の構造'!K$51</f>
        <v>1</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f>'実質公債費比率（分子）の構造'!K$49</f>
        <v>62</v>
      </c>
      <c r="C45" s="176"/>
      <c r="D45" s="176"/>
      <c r="E45" s="176">
        <f>'実質公債費比率（分子）の構造'!L$49</f>
        <v>63</v>
      </c>
      <c r="F45" s="176"/>
      <c r="G45" s="176"/>
      <c r="H45" s="176">
        <f>'実質公債費比率（分子）の構造'!M$49</f>
        <v>67</v>
      </c>
      <c r="I45" s="176"/>
      <c r="J45" s="176"/>
      <c r="K45" s="176">
        <f>'実質公債費比率（分子）の構造'!N$49</f>
        <v>62</v>
      </c>
      <c r="L45" s="176"/>
      <c r="M45" s="176"/>
      <c r="N45" s="176">
        <f>'実質公債費比率（分子）の構造'!O$49</f>
        <v>67</v>
      </c>
      <c r="O45" s="176"/>
      <c r="P45" s="176"/>
    </row>
    <row r="46" spans="1:16">
      <c r="A46" s="176" t="s">
        <v>69</v>
      </c>
      <c r="B46" s="176">
        <f>'実質公債費比率（分子）の構造'!K$48</f>
        <v>27</v>
      </c>
      <c r="C46" s="176"/>
      <c r="D46" s="176"/>
      <c r="E46" s="176" t="str">
        <f>'実質公債費比率（分子）の構造'!L$48</f>
        <v>-</v>
      </c>
      <c r="F46" s="176"/>
      <c r="G46" s="176"/>
      <c r="H46" s="176" t="str">
        <f>'実質公債費比率（分子）の構造'!M$48</f>
        <v>-</v>
      </c>
      <c r="I46" s="176"/>
      <c r="J46" s="176"/>
      <c r="K46" s="176" t="str">
        <f>'実質公債費比率（分子）の構造'!N$48</f>
        <v>-</v>
      </c>
      <c r="L46" s="176"/>
      <c r="M46" s="176"/>
      <c r="N46" s="176" t="str">
        <f>'実質公債費比率（分子）の構造'!O$48</f>
        <v>-</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1359</v>
      </c>
      <c r="C49" s="176"/>
      <c r="D49" s="176"/>
      <c r="E49" s="176">
        <f>'実質公債費比率（分子）の構造'!L$45</f>
        <v>1461</v>
      </c>
      <c r="F49" s="176"/>
      <c r="G49" s="176"/>
      <c r="H49" s="176">
        <f>'実質公債費比率（分子）の構造'!M$45</f>
        <v>1408</v>
      </c>
      <c r="I49" s="176"/>
      <c r="J49" s="176"/>
      <c r="K49" s="176">
        <f>'実質公債費比率（分子）の構造'!N$45</f>
        <v>1399</v>
      </c>
      <c r="L49" s="176"/>
      <c r="M49" s="176"/>
      <c r="N49" s="176">
        <f>'実質公債費比率（分子）の構造'!O$45</f>
        <v>1413</v>
      </c>
      <c r="O49" s="176"/>
      <c r="P49" s="176"/>
    </row>
    <row r="50" spans="1:16">
      <c r="A50" s="176" t="s">
        <v>73</v>
      </c>
      <c r="B50" s="176" t="e">
        <f>NA()</f>
        <v>#N/A</v>
      </c>
      <c r="C50" s="176">
        <f>IF(ISNUMBER('実質公債費比率（分子）の構造'!K$53),'実質公債費比率（分子）の構造'!K$53,NA())</f>
        <v>339</v>
      </c>
      <c r="D50" s="176" t="e">
        <f>NA()</f>
        <v>#N/A</v>
      </c>
      <c r="E50" s="176" t="e">
        <f>NA()</f>
        <v>#N/A</v>
      </c>
      <c r="F50" s="176">
        <f>IF(ISNUMBER('実質公債費比率（分子）の構造'!L$53),'実質公債費比率（分子）の構造'!L$53,NA())</f>
        <v>350</v>
      </c>
      <c r="G50" s="176" t="e">
        <f>NA()</f>
        <v>#N/A</v>
      </c>
      <c r="H50" s="176" t="e">
        <f>NA()</f>
        <v>#N/A</v>
      </c>
      <c r="I50" s="176">
        <f>IF(ISNUMBER('実質公債費比率（分子）の構造'!M$53),'実質公債費比率（分子）の構造'!M$53,NA())</f>
        <v>357</v>
      </c>
      <c r="J50" s="176" t="e">
        <f>NA()</f>
        <v>#N/A</v>
      </c>
      <c r="K50" s="176" t="e">
        <f>NA()</f>
        <v>#N/A</v>
      </c>
      <c r="L50" s="176">
        <f>IF(ISNUMBER('実質公債費比率（分子）の構造'!N$53),'実質公債費比率（分子）の構造'!N$53,NA())</f>
        <v>371</v>
      </c>
      <c r="M50" s="176" t="e">
        <f>NA()</f>
        <v>#N/A</v>
      </c>
      <c r="N50" s="176" t="e">
        <f>NA()</f>
        <v>#N/A</v>
      </c>
      <c r="O50" s="176">
        <f>IF(ISNUMBER('実質公債費比率（分子）の構造'!O$53),'実質公債費比率（分子）の構造'!O$53,NA())</f>
        <v>394</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9169</v>
      </c>
      <c r="E56" s="175"/>
      <c r="F56" s="175"/>
      <c r="G56" s="175">
        <f>'将来負担比率（分子）の構造'!J$52</f>
        <v>9914</v>
      </c>
      <c r="H56" s="175"/>
      <c r="I56" s="175"/>
      <c r="J56" s="175">
        <f>'将来負担比率（分子）の構造'!K$52</f>
        <v>9749</v>
      </c>
      <c r="K56" s="175"/>
      <c r="L56" s="175"/>
      <c r="M56" s="175">
        <f>'将来負担比率（分子）の構造'!L$52</f>
        <v>9525</v>
      </c>
      <c r="N56" s="175"/>
      <c r="O56" s="175"/>
      <c r="P56" s="175">
        <f>'将来負担比率（分子）の構造'!M$52</f>
        <v>9173</v>
      </c>
    </row>
    <row r="57" spans="1:16">
      <c r="A57" s="175" t="s">
        <v>44</v>
      </c>
      <c r="B57" s="175"/>
      <c r="C57" s="175"/>
      <c r="D57" s="175">
        <f>'将来負担比率（分子）の構造'!I$51</f>
        <v>1568</v>
      </c>
      <c r="E57" s="175"/>
      <c r="F57" s="175"/>
      <c r="G57" s="175">
        <f>'将来負担比率（分子）の構造'!J$51</f>
        <v>1498</v>
      </c>
      <c r="H57" s="175"/>
      <c r="I57" s="175"/>
      <c r="J57" s="175">
        <f>'将来負担比率（分子）の構造'!K$51</f>
        <v>1378</v>
      </c>
      <c r="K57" s="175"/>
      <c r="L57" s="175"/>
      <c r="M57" s="175">
        <f>'将来負担比率（分子）の構造'!L$51</f>
        <v>1307</v>
      </c>
      <c r="N57" s="175"/>
      <c r="O57" s="175"/>
      <c r="P57" s="175">
        <f>'将来負担比率（分子）の構造'!M$51</f>
        <v>1440</v>
      </c>
    </row>
    <row r="58" spans="1:16">
      <c r="A58" s="175" t="s">
        <v>43</v>
      </c>
      <c r="B58" s="175"/>
      <c r="C58" s="175"/>
      <c r="D58" s="175">
        <f>'将来負担比率（分子）の構造'!I$50</f>
        <v>2858</v>
      </c>
      <c r="E58" s="175"/>
      <c r="F58" s="175"/>
      <c r="G58" s="175">
        <f>'将来負担比率（分子）の構造'!J$50</f>
        <v>2763</v>
      </c>
      <c r="H58" s="175"/>
      <c r="I58" s="175"/>
      <c r="J58" s="175">
        <f>'将来負担比率（分子）の構造'!K$50</f>
        <v>3103</v>
      </c>
      <c r="K58" s="175"/>
      <c r="L58" s="175"/>
      <c r="M58" s="175">
        <f>'将来負担比率（分子）の構造'!L$50</f>
        <v>3786</v>
      </c>
      <c r="N58" s="175"/>
      <c r="O58" s="175"/>
      <c r="P58" s="175">
        <f>'将来負担比率（分子）の構造'!M$50</f>
        <v>3930</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f>'将来負担比率（分子）の構造'!L$46</f>
        <v>86</v>
      </c>
      <c r="L61" s="175"/>
      <c r="M61" s="175"/>
      <c r="N61" s="175">
        <f>'将来負担比率（分子）の構造'!M$46</f>
        <v>85</v>
      </c>
      <c r="O61" s="175"/>
      <c r="P61" s="175"/>
    </row>
    <row r="62" spans="1:16">
      <c r="A62" s="175" t="s">
        <v>37</v>
      </c>
      <c r="B62" s="175">
        <f>'将来負担比率（分子）の構造'!I$45</f>
        <v>2204</v>
      </c>
      <c r="C62" s="175"/>
      <c r="D62" s="175"/>
      <c r="E62" s="175">
        <f>'将来負担比率（分子）の構造'!J$45</f>
        <v>2329</v>
      </c>
      <c r="F62" s="175"/>
      <c r="G62" s="175"/>
      <c r="H62" s="175">
        <f>'将来負担比率（分子）の構造'!K$45</f>
        <v>2355</v>
      </c>
      <c r="I62" s="175"/>
      <c r="J62" s="175"/>
      <c r="K62" s="175">
        <f>'将来負担比率（分子）の構造'!L$45</f>
        <v>2341</v>
      </c>
      <c r="L62" s="175"/>
      <c r="M62" s="175"/>
      <c r="N62" s="175">
        <f>'将来負担比率（分子）の構造'!M$45</f>
        <v>2354</v>
      </c>
      <c r="O62" s="175"/>
      <c r="P62" s="175"/>
    </row>
    <row r="63" spans="1:16">
      <c r="A63" s="175" t="s">
        <v>36</v>
      </c>
      <c r="B63" s="175">
        <f>'将来負担比率（分子）の構造'!I$44</f>
        <v>286</v>
      </c>
      <c r="C63" s="175"/>
      <c r="D63" s="175"/>
      <c r="E63" s="175">
        <f>'将来負担比率（分子）の構造'!J$44</f>
        <v>282</v>
      </c>
      <c r="F63" s="175"/>
      <c r="G63" s="175"/>
      <c r="H63" s="175">
        <f>'将来負担比率（分子）の構造'!K$44</f>
        <v>285</v>
      </c>
      <c r="I63" s="175"/>
      <c r="J63" s="175"/>
      <c r="K63" s="175">
        <f>'将来負担比率（分子）の構造'!L$44</f>
        <v>216</v>
      </c>
      <c r="L63" s="175"/>
      <c r="M63" s="175"/>
      <c r="N63" s="175">
        <f>'将来負担比率（分子）の構造'!M$44</f>
        <v>147</v>
      </c>
      <c r="O63" s="175"/>
      <c r="P63" s="175"/>
    </row>
    <row r="64" spans="1:16">
      <c r="A64" s="175" t="s">
        <v>35</v>
      </c>
      <c r="B64" s="175">
        <f>'将来負担比率（分子）の構造'!I$43</f>
        <v>57</v>
      </c>
      <c r="C64" s="175"/>
      <c r="D64" s="175"/>
      <c r="E64" s="175" t="str">
        <f>'将来負担比率（分子）の構造'!J$43</f>
        <v>-</v>
      </c>
      <c r="F64" s="175"/>
      <c r="G64" s="175"/>
      <c r="H64" s="175" t="str">
        <f>'将来負担比率（分子）の構造'!K$43</f>
        <v>-</v>
      </c>
      <c r="I64" s="175"/>
      <c r="J64" s="175"/>
      <c r="K64" s="175" t="str">
        <f>'将来負担比率（分子）の構造'!L$43</f>
        <v>-</v>
      </c>
      <c r="L64" s="175"/>
      <c r="M64" s="175"/>
      <c r="N64" s="175" t="str">
        <f>'将来負担比率（分子）の構造'!M$43</f>
        <v>-</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13605</v>
      </c>
      <c r="C66" s="175"/>
      <c r="D66" s="175"/>
      <c r="E66" s="175">
        <f>'将来負担比率（分子）の構造'!J$41</f>
        <v>14473</v>
      </c>
      <c r="F66" s="175"/>
      <c r="G66" s="175"/>
      <c r="H66" s="175">
        <f>'将来負担比率（分子）の構造'!K$41</f>
        <v>14125</v>
      </c>
      <c r="I66" s="175"/>
      <c r="J66" s="175"/>
      <c r="K66" s="175">
        <f>'将来負担比率（分子）の構造'!L$41</f>
        <v>13856</v>
      </c>
      <c r="L66" s="175"/>
      <c r="M66" s="175"/>
      <c r="N66" s="175">
        <f>'将来負担比率（分子）の構造'!M$41</f>
        <v>13631</v>
      </c>
      <c r="O66" s="175"/>
      <c r="P66" s="175"/>
    </row>
    <row r="67" spans="1:16">
      <c r="A67" s="175" t="s">
        <v>77</v>
      </c>
      <c r="B67" s="175" t="e">
        <f>NA()</f>
        <v>#N/A</v>
      </c>
      <c r="C67" s="175">
        <f>IF(ISNUMBER('将来負担比率（分子）の構造'!I$53), IF('将来負担比率（分子）の構造'!I$53 &lt; 0, 0, '将来負担比率（分子）の構造'!I$53), NA())</f>
        <v>2556</v>
      </c>
      <c r="D67" s="175" t="e">
        <f>NA()</f>
        <v>#N/A</v>
      </c>
      <c r="E67" s="175" t="e">
        <f>NA()</f>
        <v>#N/A</v>
      </c>
      <c r="F67" s="175">
        <f>IF(ISNUMBER('将来負担比率（分子）の構造'!J$53), IF('将来負担比率（分子）の構造'!J$53 &lt; 0, 0, '将来負担比率（分子）の構造'!J$53), NA())</f>
        <v>2909</v>
      </c>
      <c r="G67" s="175" t="e">
        <f>NA()</f>
        <v>#N/A</v>
      </c>
      <c r="H67" s="175" t="e">
        <f>NA()</f>
        <v>#N/A</v>
      </c>
      <c r="I67" s="175">
        <f>IF(ISNUMBER('将来負担比率（分子）の構造'!K$53), IF('将来負担比率（分子）の構造'!K$53 &lt; 0, 0, '将来負担比率（分子）の構造'!K$53), NA())</f>
        <v>2535</v>
      </c>
      <c r="J67" s="175" t="e">
        <f>NA()</f>
        <v>#N/A</v>
      </c>
      <c r="K67" s="175" t="e">
        <f>NA()</f>
        <v>#N/A</v>
      </c>
      <c r="L67" s="175">
        <f>IF(ISNUMBER('将来負担比率（分子）の構造'!L$53), IF('将来負担比率（分子）の構造'!L$53 &lt; 0, 0, '将来負担比率（分子）の構造'!L$53), NA())</f>
        <v>1881</v>
      </c>
      <c r="M67" s="175" t="e">
        <f>NA()</f>
        <v>#N/A</v>
      </c>
      <c r="N67" s="175" t="e">
        <f>NA()</f>
        <v>#N/A</v>
      </c>
      <c r="O67" s="175">
        <f>IF(ISNUMBER('将来負担比率（分子）の構造'!M$53), IF('将来負担比率（分子）の構造'!M$53 &lt; 0, 0, '将来負担比率（分子）の構造'!M$53), NA())</f>
        <v>1673</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1277</v>
      </c>
      <c r="C72" s="179">
        <f>基金残高に係る経年分析!G55</f>
        <v>1527</v>
      </c>
      <c r="D72" s="179">
        <f>基金残高に係る経年分析!H55</f>
        <v>1533</v>
      </c>
    </row>
    <row r="73" spans="1:16">
      <c r="A73" s="178" t="s">
        <v>80</v>
      </c>
      <c r="B73" s="179">
        <f>基金残高に係る経年分析!F56</f>
        <v>299</v>
      </c>
      <c r="C73" s="179">
        <f>基金残高に係る経年分析!G56</f>
        <v>400</v>
      </c>
      <c r="D73" s="179">
        <f>基金残高に係る経年分析!H56</f>
        <v>421</v>
      </c>
    </row>
    <row r="74" spans="1:16">
      <c r="A74" s="178" t="s">
        <v>81</v>
      </c>
      <c r="B74" s="179">
        <f>基金残高に係る経年分析!F57</f>
        <v>1529</v>
      </c>
      <c r="C74" s="179">
        <f>基金残高に係る経年分析!G57</f>
        <v>1864</v>
      </c>
      <c r="D74" s="179">
        <f>基金残高に係る経年分析!H57</f>
        <v>1985</v>
      </c>
    </row>
  </sheetData>
  <sheetProtection algorithmName="SHA-512" hashValue="THun9bWLrnuufl3YlmwHmJYeaPr3CbRHmc6f9q7ty+6dRvQ9HTnwcmdDTjLnlnmIxt2xGe/CHvxRcMnsF6EkaA==" saltValue="5gjcGeYloF4IKvGo3hq3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229</v>
      </c>
      <c r="C5" s="610"/>
      <c r="D5" s="610"/>
      <c r="E5" s="610"/>
      <c r="F5" s="610"/>
      <c r="G5" s="610"/>
      <c r="H5" s="610"/>
      <c r="I5" s="610"/>
      <c r="J5" s="610"/>
      <c r="K5" s="610"/>
      <c r="L5" s="610"/>
      <c r="M5" s="610"/>
      <c r="N5" s="610"/>
      <c r="O5" s="610"/>
      <c r="P5" s="610"/>
      <c r="Q5" s="611"/>
      <c r="R5" s="612">
        <v>1333252</v>
      </c>
      <c r="S5" s="613"/>
      <c r="T5" s="613"/>
      <c r="U5" s="613"/>
      <c r="V5" s="613"/>
      <c r="W5" s="613"/>
      <c r="X5" s="613"/>
      <c r="Y5" s="614"/>
      <c r="Z5" s="615">
        <v>9.8000000000000007</v>
      </c>
      <c r="AA5" s="615"/>
      <c r="AB5" s="615"/>
      <c r="AC5" s="615"/>
      <c r="AD5" s="616">
        <v>1333252</v>
      </c>
      <c r="AE5" s="616"/>
      <c r="AF5" s="616"/>
      <c r="AG5" s="616"/>
      <c r="AH5" s="616"/>
      <c r="AI5" s="616"/>
      <c r="AJ5" s="616"/>
      <c r="AK5" s="616"/>
      <c r="AL5" s="617">
        <v>25.2</v>
      </c>
      <c r="AM5" s="618"/>
      <c r="AN5" s="618"/>
      <c r="AO5" s="619"/>
      <c r="AP5" s="609" t="s">
        <v>230</v>
      </c>
      <c r="AQ5" s="610"/>
      <c r="AR5" s="610"/>
      <c r="AS5" s="610"/>
      <c r="AT5" s="610"/>
      <c r="AU5" s="610"/>
      <c r="AV5" s="610"/>
      <c r="AW5" s="610"/>
      <c r="AX5" s="610"/>
      <c r="AY5" s="610"/>
      <c r="AZ5" s="610"/>
      <c r="BA5" s="610"/>
      <c r="BB5" s="610"/>
      <c r="BC5" s="610"/>
      <c r="BD5" s="610"/>
      <c r="BE5" s="610"/>
      <c r="BF5" s="611"/>
      <c r="BG5" s="623">
        <v>1333252</v>
      </c>
      <c r="BH5" s="624"/>
      <c r="BI5" s="624"/>
      <c r="BJ5" s="624"/>
      <c r="BK5" s="624"/>
      <c r="BL5" s="624"/>
      <c r="BM5" s="624"/>
      <c r="BN5" s="625"/>
      <c r="BO5" s="626">
        <v>100</v>
      </c>
      <c r="BP5" s="626"/>
      <c r="BQ5" s="626"/>
      <c r="BR5" s="626"/>
      <c r="BS5" s="627">
        <v>4452</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c r="B6" s="620" t="s">
        <v>234</v>
      </c>
      <c r="C6" s="621"/>
      <c r="D6" s="621"/>
      <c r="E6" s="621"/>
      <c r="F6" s="621"/>
      <c r="G6" s="621"/>
      <c r="H6" s="621"/>
      <c r="I6" s="621"/>
      <c r="J6" s="621"/>
      <c r="K6" s="621"/>
      <c r="L6" s="621"/>
      <c r="M6" s="621"/>
      <c r="N6" s="621"/>
      <c r="O6" s="621"/>
      <c r="P6" s="621"/>
      <c r="Q6" s="622"/>
      <c r="R6" s="623">
        <v>74665</v>
      </c>
      <c r="S6" s="624"/>
      <c r="T6" s="624"/>
      <c r="U6" s="624"/>
      <c r="V6" s="624"/>
      <c r="W6" s="624"/>
      <c r="X6" s="624"/>
      <c r="Y6" s="625"/>
      <c r="Z6" s="626">
        <v>0.5</v>
      </c>
      <c r="AA6" s="626"/>
      <c r="AB6" s="626"/>
      <c r="AC6" s="626"/>
      <c r="AD6" s="627">
        <v>74665</v>
      </c>
      <c r="AE6" s="627"/>
      <c r="AF6" s="627"/>
      <c r="AG6" s="627"/>
      <c r="AH6" s="627"/>
      <c r="AI6" s="627"/>
      <c r="AJ6" s="627"/>
      <c r="AK6" s="627"/>
      <c r="AL6" s="628">
        <v>1.4</v>
      </c>
      <c r="AM6" s="629"/>
      <c r="AN6" s="629"/>
      <c r="AO6" s="630"/>
      <c r="AP6" s="620" t="s">
        <v>235</v>
      </c>
      <c r="AQ6" s="621"/>
      <c r="AR6" s="621"/>
      <c r="AS6" s="621"/>
      <c r="AT6" s="621"/>
      <c r="AU6" s="621"/>
      <c r="AV6" s="621"/>
      <c r="AW6" s="621"/>
      <c r="AX6" s="621"/>
      <c r="AY6" s="621"/>
      <c r="AZ6" s="621"/>
      <c r="BA6" s="621"/>
      <c r="BB6" s="621"/>
      <c r="BC6" s="621"/>
      <c r="BD6" s="621"/>
      <c r="BE6" s="621"/>
      <c r="BF6" s="622"/>
      <c r="BG6" s="623">
        <v>1333252</v>
      </c>
      <c r="BH6" s="624"/>
      <c r="BI6" s="624"/>
      <c r="BJ6" s="624"/>
      <c r="BK6" s="624"/>
      <c r="BL6" s="624"/>
      <c r="BM6" s="624"/>
      <c r="BN6" s="625"/>
      <c r="BO6" s="626">
        <v>100</v>
      </c>
      <c r="BP6" s="626"/>
      <c r="BQ6" s="626"/>
      <c r="BR6" s="626"/>
      <c r="BS6" s="627">
        <v>4452</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106741</v>
      </c>
      <c r="CS6" s="624"/>
      <c r="CT6" s="624"/>
      <c r="CU6" s="624"/>
      <c r="CV6" s="624"/>
      <c r="CW6" s="624"/>
      <c r="CX6" s="624"/>
      <c r="CY6" s="625"/>
      <c r="CZ6" s="617">
        <v>0.8</v>
      </c>
      <c r="DA6" s="618"/>
      <c r="DB6" s="618"/>
      <c r="DC6" s="634"/>
      <c r="DD6" s="632" t="s">
        <v>237</v>
      </c>
      <c r="DE6" s="624"/>
      <c r="DF6" s="624"/>
      <c r="DG6" s="624"/>
      <c r="DH6" s="624"/>
      <c r="DI6" s="624"/>
      <c r="DJ6" s="624"/>
      <c r="DK6" s="624"/>
      <c r="DL6" s="624"/>
      <c r="DM6" s="624"/>
      <c r="DN6" s="624"/>
      <c r="DO6" s="624"/>
      <c r="DP6" s="625"/>
      <c r="DQ6" s="632">
        <v>106741</v>
      </c>
      <c r="DR6" s="624"/>
      <c r="DS6" s="624"/>
      <c r="DT6" s="624"/>
      <c r="DU6" s="624"/>
      <c r="DV6" s="624"/>
      <c r="DW6" s="624"/>
      <c r="DX6" s="624"/>
      <c r="DY6" s="624"/>
      <c r="DZ6" s="624"/>
      <c r="EA6" s="624"/>
      <c r="EB6" s="624"/>
      <c r="EC6" s="633"/>
    </row>
    <row r="7" spans="2:143" ht="11.25" customHeight="1">
      <c r="B7" s="620" t="s">
        <v>238</v>
      </c>
      <c r="C7" s="621"/>
      <c r="D7" s="621"/>
      <c r="E7" s="621"/>
      <c r="F7" s="621"/>
      <c r="G7" s="621"/>
      <c r="H7" s="621"/>
      <c r="I7" s="621"/>
      <c r="J7" s="621"/>
      <c r="K7" s="621"/>
      <c r="L7" s="621"/>
      <c r="M7" s="621"/>
      <c r="N7" s="621"/>
      <c r="O7" s="621"/>
      <c r="P7" s="621"/>
      <c r="Q7" s="622"/>
      <c r="R7" s="623">
        <v>296</v>
      </c>
      <c r="S7" s="624"/>
      <c r="T7" s="624"/>
      <c r="U7" s="624"/>
      <c r="V7" s="624"/>
      <c r="W7" s="624"/>
      <c r="X7" s="624"/>
      <c r="Y7" s="625"/>
      <c r="Z7" s="626">
        <v>0</v>
      </c>
      <c r="AA7" s="626"/>
      <c r="AB7" s="626"/>
      <c r="AC7" s="626"/>
      <c r="AD7" s="627">
        <v>296</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462741</v>
      </c>
      <c r="BH7" s="624"/>
      <c r="BI7" s="624"/>
      <c r="BJ7" s="624"/>
      <c r="BK7" s="624"/>
      <c r="BL7" s="624"/>
      <c r="BM7" s="624"/>
      <c r="BN7" s="625"/>
      <c r="BO7" s="626">
        <v>34.700000000000003</v>
      </c>
      <c r="BP7" s="626"/>
      <c r="BQ7" s="626"/>
      <c r="BR7" s="626"/>
      <c r="BS7" s="627">
        <v>4452</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3780744</v>
      </c>
      <c r="CS7" s="624"/>
      <c r="CT7" s="624"/>
      <c r="CU7" s="624"/>
      <c r="CV7" s="624"/>
      <c r="CW7" s="624"/>
      <c r="CX7" s="624"/>
      <c r="CY7" s="625"/>
      <c r="CZ7" s="626">
        <v>28.1</v>
      </c>
      <c r="DA7" s="626"/>
      <c r="DB7" s="626"/>
      <c r="DC7" s="626"/>
      <c r="DD7" s="632">
        <v>791735</v>
      </c>
      <c r="DE7" s="624"/>
      <c r="DF7" s="624"/>
      <c r="DG7" s="624"/>
      <c r="DH7" s="624"/>
      <c r="DI7" s="624"/>
      <c r="DJ7" s="624"/>
      <c r="DK7" s="624"/>
      <c r="DL7" s="624"/>
      <c r="DM7" s="624"/>
      <c r="DN7" s="624"/>
      <c r="DO7" s="624"/>
      <c r="DP7" s="625"/>
      <c r="DQ7" s="632">
        <v>1517341</v>
      </c>
      <c r="DR7" s="624"/>
      <c r="DS7" s="624"/>
      <c r="DT7" s="624"/>
      <c r="DU7" s="624"/>
      <c r="DV7" s="624"/>
      <c r="DW7" s="624"/>
      <c r="DX7" s="624"/>
      <c r="DY7" s="624"/>
      <c r="DZ7" s="624"/>
      <c r="EA7" s="624"/>
      <c r="EB7" s="624"/>
      <c r="EC7" s="633"/>
    </row>
    <row r="8" spans="2:143" ht="11.25" customHeight="1">
      <c r="B8" s="620" t="s">
        <v>241</v>
      </c>
      <c r="C8" s="621"/>
      <c r="D8" s="621"/>
      <c r="E8" s="621"/>
      <c r="F8" s="621"/>
      <c r="G8" s="621"/>
      <c r="H8" s="621"/>
      <c r="I8" s="621"/>
      <c r="J8" s="621"/>
      <c r="K8" s="621"/>
      <c r="L8" s="621"/>
      <c r="M8" s="621"/>
      <c r="N8" s="621"/>
      <c r="O8" s="621"/>
      <c r="P8" s="621"/>
      <c r="Q8" s="622"/>
      <c r="R8" s="623">
        <v>4782</v>
      </c>
      <c r="S8" s="624"/>
      <c r="T8" s="624"/>
      <c r="U8" s="624"/>
      <c r="V8" s="624"/>
      <c r="W8" s="624"/>
      <c r="X8" s="624"/>
      <c r="Y8" s="625"/>
      <c r="Z8" s="626">
        <v>0</v>
      </c>
      <c r="AA8" s="626"/>
      <c r="AB8" s="626"/>
      <c r="AC8" s="626"/>
      <c r="AD8" s="627">
        <v>4782</v>
      </c>
      <c r="AE8" s="627"/>
      <c r="AF8" s="627"/>
      <c r="AG8" s="627"/>
      <c r="AH8" s="627"/>
      <c r="AI8" s="627"/>
      <c r="AJ8" s="627"/>
      <c r="AK8" s="627"/>
      <c r="AL8" s="628">
        <v>0.1</v>
      </c>
      <c r="AM8" s="629"/>
      <c r="AN8" s="629"/>
      <c r="AO8" s="630"/>
      <c r="AP8" s="620" t="s">
        <v>242</v>
      </c>
      <c r="AQ8" s="621"/>
      <c r="AR8" s="621"/>
      <c r="AS8" s="621"/>
      <c r="AT8" s="621"/>
      <c r="AU8" s="621"/>
      <c r="AV8" s="621"/>
      <c r="AW8" s="621"/>
      <c r="AX8" s="621"/>
      <c r="AY8" s="621"/>
      <c r="AZ8" s="621"/>
      <c r="BA8" s="621"/>
      <c r="BB8" s="621"/>
      <c r="BC8" s="621"/>
      <c r="BD8" s="621"/>
      <c r="BE8" s="621"/>
      <c r="BF8" s="622"/>
      <c r="BG8" s="623">
        <v>20080</v>
      </c>
      <c r="BH8" s="624"/>
      <c r="BI8" s="624"/>
      <c r="BJ8" s="624"/>
      <c r="BK8" s="624"/>
      <c r="BL8" s="624"/>
      <c r="BM8" s="624"/>
      <c r="BN8" s="625"/>
      <c r="BO8" s="626">
        <v>1.5</v>
      </c>
      <c r="BP8" s="626"/>
      <c r="BQ8" s="626"/>
      <c r="BR8" s="626"/>
      <c r="BS8" s="627" t="s">
        <v>237</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3889215</v>
      </c>
      <c r="CS8" s="624"/>
      <c r="CT8" s="624"/>
      <c r="CU8" s="624"/>
      <c r="CV8" s="624"/>
      <c r="CW8" s="624"/>
      <c r="CX8" s="624"/>
      <c r="CY8" s="625"/>
      <c r="CZ8" s="626">
        <v>28.9</v>
      </c>
      <c r="DA8" s="626"/>
      <c r="DB8" s="626"/>
      <c r="DC8" s="626"/>
      <c r="DD8" s="632">
        <v>52441</v>
      </c>
      <c r="DE8" s="624"/>
      <c r="DF8" s="624"/>
      <c r="DG8" s="624"/>
      <c r="DH8" s="624"/>
      <c r="DI8" s="624"/>
      <c r="DJ8" s="624"/>
      <c r="DK8" s="624"/>
      <c r="DL8" s="624"/>
      <c r="DM8" s="624"/>
      <c r="DN8" s="624"/>
      <c r="DO8" s="624"/>
      <c r="DP8" s="625"/>
      <c r="DQ8" s="632">
        <v>1740463</v>
      </c>
      <c r="DR8" s="624"/>
      <c r="DS8" s="624"/>
      <c r="DT8" s="624"/>
      <c r="DU8" s="624"/>
      <c r="DV8" s="624"/>
      <c r="DW8" s="624"/>
      <c r="DX8" s="624"/>
      <c r="DY8" s="624"/>
      <c r="DZ8" s="624"/>
      <c r="EA8" s="624"/>
      <c r="EB8" s="624"/>
      <c r="EC8" s="633"/>
    </row>
    <row r="9" spans="2:143" ht="11.25" customHeight="1">
      <c r="B9" s="620" t="s">
        <v>244</v>
      </c>
      <c r="C9" s="621"/>
      <c r="D9" s="621"/>
      <c r="E9" s="621"/>
      <c r="F9" s="621"/>
      <c r="G9" s="621"/>
      <c r="H9" s="621"/>
      <c r="I9" s="621"/>
      <c r="J9" s="621"/>
      <c r="K9" s="621"/>
      <c r="L9" s="621"/>
      <c r="M9" s="621"/>
      <c r="N9" s="621"/>
      <c r="O9" s="621"/>
      <c r="P9" s="621"/>
      <c r="Q9" s="622"/>
      <c r="R9" s="623">
        <v>3962</v>
      </c>
      <c r="S9" s="624"/>
      <c r="T9" s="624"/>
      <c r="U9" s="624"/>
      <c r="V9" s="624"/>
      <c r="W9" s="624"/>
      <c r="X9" s="624"/>
      <c r="Y9" s="625"/>
      <c r="Z9" s="626">
        <v>0</v>
      </c>
      <c r="AA9" s="626"/>
      <c r="AB9" s="626"/>
      <c r="AC9" s="626"/>
      <c r="AD9" s="627">
        <v>3962</v>
      </c>
      <c r="AE9" s="627"/>
      <c r="AF9" s="627"/>
      <c r="AG9" s="627"/>
      <c r="AH9" s="627"/>
      <c r="AI9" s="627"/>
      <c r="AJ9" s="627"/>
      <c r="AK9" s="627"/>
      <c r="AL9" s="628">
        <v>0.1</v>
      </c>
      <c r="AM9" s="629"/>
      <c r="AN9" s="629"/>
      <c r="AO9" s="630"/>
      <c r="AP9" s="620" t="s">
        <v>245</v>
      </c>
      <c r="AQ9" s="621"/>
      <c r="AR9" s="621"/>
      <c r="AS9" s="621"/>
      <c r="AT9" s="621"/>
      <c r="AU9" s="621"/>
      <c r="AV9" s="621"/>
      <c r="AW9" s="621"/>
      <c r="AX9" s="621"/>
      <c r="AY9" s="621"/>
      <c r="AZ9" s="621"/>
      <c r="BA9" s="621"/>
      <c r="BB9" s="621"/>
      <c r="BC9" s="621"/>
      <c r="BD9" s="621"/>
      <c r="BE9" s="621"/>
      <c r="BF9" s="622"/>
      <c r="BG9" s="623">
        <v>395588</v>
      </c>
      <c r="BH9" s="624"/>
      <c r="BI9" s="624"/>
      <c r="BJ9" s="624"/>
      <c r="BK9" s="624"/>
      <c r="BL9" s="624"/>
      <c r="BM9" s="624"/>
      <c r="BN9" s="625"/>
      <c r="BO9" s="626">
        <v>29.7</v>
      </c>
      <c r="BP9" s="626"/>
      <c r="BQ9" s="626"/>
      <c r="BR9" s="626"/>
      <c r="BS9" s="627" t="s">
        <v>132</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1094914</v>
      </c>
      <c r="CS9" s="624"/>
      <c r="CT9" s="624"/>
      <c r="CU9" s="624"/>
      <c r="CV9" s="624"/>
      <c r="CW9" s="624"/>
      <c r="CX9" s="624"/>
      <c r="CY9" s="625"/>
      <c r="CZ9" s="626">
        <v>8.1</v>
      </c>
      <c r="DA9" s="626"/>
      <c r="DB9" s="626"/>
      <c r="DC9" s="626"/>
      <c r="DD9" s="632">
        <v>52436</v>
      </c>
      <c r="DE9" s="624"/>
      <c r="DF9" s="624"/>
      <c r="DG9" s="624"/>
      <c r="DH9" s="624"/>
      <c r="DI9" s="624"/>
      <c r="DJ9" s="624"/>
      <c r="DK9" s="624"/>
      <c r="DL9" s="624"/>
      <c r="DM9" s="624"/>
      <c r="DN9" s="624"/>
      <c r="DO9" s="624"/>
      <c r="DP9" s="625"/>
      <c r="DQ9" s="632">
        <v>616818</v>
      </c>
      <c r="DR9" s="624"/>
      <c r="DS9" s="624"/>
      <c r="DT9" s="624"/>
      <c r="DU9" s="624"/>
      <c r="DV9" s="624"/>
      <c r="DW9" s="624"/>
      <c r="DX9" s="624"/>
      <c r="DY9" s="624"/>
      <c r="DZ9" s="624"/>
      <c r="EA9" s="624"/>
      <c r="EB9" s="624"/>
      <c r="EC9" s="633"/>
    </row>
    <row r="10" spans="2:143" ht="11.25" customHeight="1">
      <c r="B10" s="620" t="s">
        <v>247</v>
      </c>
      <c r="C10" s="621"/>
      <c r="D10" s="621"/>
      <c r="E10" s="621"/>
      <c r="F10" s="621"/>
      <c r="G10" s="621"/>
      <c r="H10" s="621"/>
      <c r="I10" s="621"/>
      <c r="J10" s="621"/>
      <c r="K10" s="621"/>
      <c r="L10" s="621"/>
      <c r="M10" s="621"/>
      <c r="N10" s="621"/>
      <c r="O10" s="621"/>
      <c r="P10" s="621"/>
      <c r="Q10" s="622"/>
      <c r="R10" s="623" t="s">
        <v>237</v>
      </c>
      <c r="S10" s="624"/>
      <c r="T10" s="624"/>
      <c r="U10" s="624"/>
      <c r="V10" s="624"/>
      <c r="W10" s="624"/>
      <c r="X10" s="624"/>
      <c r="Y10" s="625"/>
      <c r="Z10" s="626" t="s">
        <v>237</v>
      </c>
      <c r="AA10" s="626"/>
      <c r="AB10" s="626"/>
      <c r="AC10" s="626"/>
      <c r="AD10" s="627" t="s">
        <v>132</v>
      </c>
      <c r="AE10" s="627"/>
      <c r="AF10" s="627"/>
      <c r="AG10" s="627"/>
      <c r="AH10" s="627"/>
      <c r="AI10" s="627"/>
      <c r="AJ10" s="627"/>
      <c r="AK10" s="627"/>
      <c r="AL10" s="628" t="s">
        <v>140</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31558</v>
      </c>
      <c r="BH10" s="624"/>
      <c r="BI10" s="624"/>
      <c r="BJ10" s="624"/>
      <c r="BK10" s="624"/>
      <c r="BL10" s="624"/>
      <c r="BM10" s="624"/>
      <c r="BN10" s="625"/>
      <c r="BO10" s="626">
        <v>2.4</v>
      </c>
      <c r="BP10" s="626"/>
      <c r="BQ10" s="626"/>
      <c r="BR10" s="626"/>
      <c r="BS10" s="627" t="s">
        <v>140</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t="s">
        <v>140</v>
      </c>
      <c r="CS10" s="624"/>
      <c r="CT10" s="624"/>
      <c r="CU10" s="624"/>
      <c r="CV10" s="624"/>
      <c r="CW10" s="624"/>
      <c r="CX10" s="624"/>
      <c r="CY10" s="625"/>
      <c r="CZ10" s="626" t="s">
        <v>132</v>
      </c>
      <c r="DA10" s="626"/>
      <c r="DB10" s="626"/>
      <c r="DC10" s="626"/>
      <c r="DD10" s="632" t="s">
        <v>237</v>
      </c>
      <c r="DE10" s="624"/>
      <c r="DF10" s="624"/>
      <c r="DG10" s="624"/>
      <c r="DH10" s="624"/>
      <c r="DI10" s="624"/>
      <c r="DJ10" s="624"/>
      <c r="DK10" s="624"/>
      <c r="DL10" s="624"/>
      <c r="DM10" s="624"/>
      <c r="DN10" s="624"/>
      <c r="DO10" s="624"/>
      <c r="DP10" s="625"/>
      <c r="DQ10" s="632" t="s">
        <v>237</v>
      </c>
      <c r="DR10" s="624"/>
      <c r="DS10" s="624"/>
      <c r="DT10" s="624"/>
      <c r="DU10" s="624"/>
      <c r="DV10" s="624"/>
      <c r="DW10" s="624"/>
      <c r="DX10" s="624"/>
      <c r="DY10" s="624"/>
      <c r="DZ10" s="624"/>
      <c r="EA10" s="624"/>
      <c r="EB10" s="624"/>
      <c r="EC10" s="633"/>
    </row>
    <row r="11" spans="2:143" ht="11.25" customHeight="1">
      <c r="B11" s="620" t="s">
        <v>250</v>
      </c>
      <c r="C11" s="621"/>
      <c r="D11" s="621"/>
      <c r="E11" s="621"/>
      <c r="F11" s="621"/>
      <c r="G11" s="621"/>
      <c r="H11" s="621"/>
      <c r="I11" s="621"/>
      <c r="J11" s="621"/>
      <c r="K11" s="621"/>
      <c r="L11" s="621"/>
      <c r="M11" s="621"/>
      <c r="N11" s="621"/>
      <c r="O11" s="621"/>
      <c r="P11" s="621"/>
      <c r="Q11" s="622"/>
      <c r="R11" s="623">
        <v>352266</v>
      </c>
      <c r="S11" s="624"/>
      <c r="T11" s="624"/>
      <c r="U11" s="624"/>
      <c r="V11" s="624"/>
      <c r="W11" s="624"/>
      <c r="X11" s="624"/>
      <c r="Y11" s="625"/>
      <c r="Z11" s="628">
        <v>2.6</v>
      </c>
      <c r="AA11" s="629"/>
      <c r="AB11" s="629"/>
      <c r="AC11" s="635"/>
      <c r="AD11" s="632">
        <v>352266</v>
      </c>
      <c r="AE11" s="624"/>
      <c r="AF11" s="624"/>
      <c r="AG11" s="624"/>
      <c r="AH11" s="624"/>
      <c r="AI11" s="624"/>
      <c r="AJ11" s="624"/>
      <c r="AK11" s="625"/>
      <c r="AL11" s="628">
        <v>6.6</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15515</v>
      </c>
      <c r="BH11" s="624"/>
      <c r="BI11" s="624"/>
      <c r="BJ11" s="624"/>
      <c r="BK11" s="624"/>
      <c r="BL11" s="624"/>
      <c r="BM11" s="624"/>
      <c r="BN11" s="625"/>
      <c r="BO11" s="626">
        <v>1.2</v>
      </c>
      <c r="BP11" s="626"/>
      <c r="BQ11" s="626"/>
      <c r="BR11" s="626"/>
      <c r="BS11" s="627">
        <v>4452</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114501</v>
      </c>
      <c r="CS11" s="624"/>
      <c r="CT11" s="624"/>
      <c r="CU11" s="624"/>
      <c r="CV11" s="624"/>
      <c r="CW11" s="624"/>
      <c r="CX11" s="624"/>
      <c r="CY11" s="625"/>
      <c r="CZ11" s="626">
        <v>0.9</v>
      </c>
      <c r="DA11" s="626"/>
      <c r="DB11" s="626"/>
      <c r="DC11" s="626"/>
      <c r="DD11" s="632">
        <v>14000</v>
      </c>
      <c r="DE11" s="624"/>
      <c r="DF11" s="624"/>
      <c r="DG11" s="624"/>
      <c r="DH11" s="624"/>
      <c r="DI11" s="624"/>
      <c r="DJ11" s="624"/>
      <c r="DK11" s="624"/>
      <c r="DL11" s="624"/>
      <c r="DM11" s="624"/>
      <c r="DN11" s="624"/>
      <c r="DO11" s="624"/>
      <c r="DP11" s="625"/>
      <c r="DQ11" s="632">
        <v>67196</v>
      </c>
      <c r="DR11" s="624"/>
      <c r="DS11" s="624"/>
      <c r="DT11" s="624"/>
      <c r="DU11" s="624"/>
      <c r="DV11" s="624"/>
      <c r="DW11" s="624"/>
      <c r="DX11" s="624"/>
      <c r="DY11" s="624"/>
      <c r="DZ11" s="624"/>
      <c r="EA11" s="624"/>
      <c r="EB11" s="624"/>
      <c r="EC11" s="633"/>
    </row>
    <row r="12" spans="2:143" ht="11.25" customHeight="1">
      <c r="B12" s="620" t="s">
        <v>253</v>
      </c>
      <c r="C12" s="621"/>
      <c r="D12" s="621"/>
      <c r="E12" s="621"/>
      <c r="F12" s="621"/>
      <c r="G12" s="621"/>
      <c r="H12" s="621"/>
      <c r="I12" s="621"/>
      <c r="J12" s="621"/>
      <c r="K12" s="621"/>
      <c r="L12" s="621"/>
      <c r="M12" s="621"/>
      <c r="N12" s="621"/>
      <c r="O12" s="621"/>
      <c r="P12" s="621"/>
      <c r="Q12" s="622"/>
      <c r="R12" s="623">
        <v>17549</v>
      </c>
      <c r="S12" s="624"/>
      <c r="T12" s="624"/>
      <c r="U12" s="624"/>
      <c r="V12" s="624"/>
      <c r="W12" s="624"/>
      <c r="X12" s="624"/>
      <c r="Y12" s="625"/>
      <c r="Z12" s="626">
        <v>0.1</v>
      </c>
      <c r="AA12" s="626"/>
      <c r="AB12" s="626"/>
      <c r="AC12" s="626"/>
      <c r="AD12" s="627">
        <v>17549</v>
      </c>
      <c r="AE12" s="627"/>
      <c r="AF12" s="627"/>
      <c r="AG12" s="627"/>
      <c r="AH12" s="627"/>
      <c r="AI12" s="627"/>
      <c r="AJ12" s="627"/>
      <c r="AK12" s="627"/>
      <c r="AL12" s="628">
        <v>0.3</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614740</v>
      </c>
      <c r="BH12" s="624"/>
      <c r="BI12" s="624"/>
      <c r="BJ12" s="624"/>
      <c r="BK12" s="624"/>
      <c r="BL12" s="624"/>
      <c r="BM12" s="624"/>
      <c r="BN12" s="625"/>
      <c r="BO12" s="626">
        <v>46.1</v>
      </c>
      <c r="BP12" s="626"/>
      <c r="BQ12" s="626"/>
      <c r="BR12" s="626"/>
      <c r="BS12" s="627" t="s">
        <v>140</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515635</v>
      </c>
      <c r="CS12" s="624"/>
      <c r="CT12" s="624"/>
      <c r="CU12" s="624"/>
      <c r="CV12" s="624"/>
      <c r="CW12" s="624"/>
      <c r="CX12" s="624"/>
      <c r="CY12" s="625"/>
      <c r="CZ12" s="626">
        <v>3.8</v>
      </c>
      <c r="DA12" s="626"/>
      <c r="DB12" s="626"/>
      <c r="DC12" s="626"/>
      <c r="DD12" s="632">
        <v>210455</v>
      </c>
      <c r="DE12" s="624"/>
      <c r="DF12" s="624"/>
      <c r="DG12" s="624"/>
      <c r="DH12" s="624"/>
      <c r="DI12" s="624"/>
      <c r="DJ12" s="624"/>
      <c r="DK12" s="624"/>
      <c r="DL12" s="624"/>
      <c r="DM12" s="624"/>
      <c r="DN12" s="624"/>
      <c r="DO12" s="624"/>
      <c r="DP12" s="625"/>
      <c r="DQ12" s="632">
        <v>298790</v>
      </c>
      <c r="DR12" s="624"/>
      <c r="DS12" s="624"/>
      <c r="DT12" s="624"/>
      <c r="DU12" s="624"/>
      <c r="DV12" s="624"/>
      <c r="DW12" s="624"/>
      <c r="DX12" s="624"/>
      <c r="DY12" s="624"/>
      <c r="DZ12" s="624"/>
      <c r="EA12" s="624"/>
      <c r="EB12" s="624"/>
      <c r="EC12" s="633"/>
    </row>
    <row r="13" spans="2:143" ht="11.25" customHeight="1">
      <c r="B13" s="620" t="s">
        <v>256</v>
      </c>
      <c r="C13" s="621"/>
      <c r="D13" s="621"/>
      <c r="E13" s="621"/>
      <c r="F13" s="621"/>
      <c r="G13" s="621"/>
      <c r="H13" s="621"/>
      <c r="I13" s="621"/>
      <c r="J13" s="621"/>
      <c r="K13" s="621"/>
      <c r="L13" s="621"/>
      <c r="M13" s="621"/>
      <c r="N13" s="621"/>
      <c r="O13" s="621"/>
      <c r="P13" s="621"/>
      <c r="Q13" s="622"/>
      <c r="R13" s="623" t="s">
        <v>140</v>
      </c>
      <c r="S13" s="624"/>
      <c r="T13" s="624"/>
      <c r="U13" s="624"/>
      <c r="V13" s="624"/>
      <c r="W13" s="624"/>
      <c r="X13" s="624"/>
      <c r="Y13" s="625"/>
      <c r="Z13" s="626" t="s">
        <v>237</v>
      </c>
      <c r="AA13" s="626"/>
      <c r="AB13" s="626"/>
      <c r="AC13" s="626"/>
      <c r="AD13" s="627" t="s">
        <v>140</v>
      </c>
      <c r="AE13" s="627"/>
      <c r="AF13" s="627"/>
      <c r="AG13" s="627"/>
      <c r="AH13" s="627"/>
      <c r="AI13" s="627"/>
      <c r="AJ13" s="627"/>
      <c r="AK13" s="627"/>
      <c r="AL13" s="628" t="s">
        <v>132</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596697</v>
      </c>
      <c r="BH13" s="624"/>
      <c r="BI13" s="624"/>
      <c r="BJ13" s="624"/>
      <c r="BK13" s="624"/>
      <c r="BL13" s="624"/>
      <c r="BM13" s="624"/>
      <c r="BN13" s="625"/>
      <c r="BO13" s="626">
        <v>44.8</v>
      </c>
      <c r="BP13" s="626"/>
      <c r="BQ13" s="626"/>
      <c r="BR13" s="626"/>
      <c r="BS13" s="627" t="s">
        <v>140</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1154484</v>
      </c>
      <c r="CS13" s="624"/>
      <c r="CT13" s="624"/>
      <c r="CU13" s="624"/>
      <c r="CV13" s="624"/>
      <c r="CW13" s="624"/>
      <c r="CX13" s="624"/>
      <c r="CY13" s="625"/>
      <c r="CZ13" s="626">
        <v>8.6</v>
      </c>
      <c r="DA13" s="626"/>
      <c r="DB13" s="626"/>
      <c r="DC13" s="626"/>
      <c r="DD13" s="632">
        <v>924832</v>
      </c>
      <c r="DE13" s="624"/>
      <c r="DF13" s="624"/>
      <c r="DG13" s="624"/>
      <c r="DH13" s="624"/>
      <c r="DI13" s="624"/>
      <c r="DJ13" s="624"/>
      <c r="DK13" s="624"/>
      <c r="DL13" s="624"/>
      <c r="DM13" s="624"/>
      <c r="DN13" s="624"/>
      <c r="DO13" s="624"/>
      <c r="DP13" s="625"/>
      <c r="DQ13" s="632">
        <v>155733</v>
      </c>
      <c r="DR13" s="624"/>
      <c r="DS13" s="624"/>
      <c r="DT13" s="624"/>
      <c r="DU13" s="624"/>
      <c r="DV13" s="624"/>
      <c r="DW13" s="624"/>
      <c r="DX13" s="624"/>
      <c r="DY13" s="624"/>
      <c r="DZ13" s="624"/>
      <c r="EA13" s="624"/>
      <c r="EB13" s="624"/>
      <c r="EC13" s="633"/>
    </row>
    <row r="14" spans="2:143" ht="11.25" customHeight="1">
      <c r="B14" s="620" t="s">
        <v>259</v>
      </c>
      <c r="C14" s="621"/>
      <c r="D14" s="621"/>
      <c r="E14" s="621"/>
      <c r="F14" s="621"/>
      <c r="G14" s="621"/>
      <c r="H14" s="621"/>
      <c r="I14" s="621"/>
      <c r="J14" s="621"/>
      <c r="K14" s="621"/>
      <c r="L14" s="621"/>
      <c r="M14" s="621"/>
      <c r="N14" s="621"/>
      <c r="O14" s="621"/>
      <c r="P14" s="621"/>
      <c r="Q14" s="622"/>
      <c r="R14" s="623" t="s">
        <v>140</v>
      </c>
      <c r="S14" s="624"/>
      <c r="T14" s="624"/>
      <c r="U14" s="624"/>
      <c r="V14" s="624"/>
      <c r="W14" s="624"/>
      <c r="X14" s="624"/>
      <c r="Y14" s="625"/>
      <c r="Z14" s="626" t="s">
        <v>132</v>
      </c>
      <c r="AA14" s="626"/>
      <c r="AB14" s="626"/>
      <c r="AC14" s="626"/>
      <c r="AD14" s="627" t="s">
        <v>237</v>
      </c>
      <c r="AE14" s="627"/>
      <c r="AF14" s="627"/>
      <c r="AG14" s="627"/>
      <c r="AH14" s="627"/>
      <c r="AI14" s="627"/>
      <c r="AJ14" s="627"/>
      <c r="AK14" s="627"/>
      <c r="AL14" s="628" t="s">
        <v>132</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64860</v>
      </c>
      <c r="BH14" s="624"/>
      <c r="BI14" s="624"/>
      <c r="BJ14" s="624"/>
      <c r="BK14" s="624"/>
      <c r="BL14" s="624"/>
      <c r="BM14" s="624"/>
      <c r="BN14" s="625"/>
      <c r="BO14" s="626">
        <v>4.9000000000000004</v>
      </c>
      <c r="BP14" s="626"/>
      <c r="BQ14" s="626"/>
      <c r="BR14" s="626"/>
      <c r="BS14" s="627" t="s">
        <v>140</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230370</v>
      </c>
      <c r="CS14" s="624"/>
      <c r="CT14" s="624"/>
      <c r="CU14" s="624"/>
      <c r="CV14" s="624"/>
      <c r="CW14" s="624"/>
      <c r="CX14" s="624"/>
      <c r="CY14" s="625"/>
      <c r="CZ14" s="626">
        <v>1.7</v>
      </c>
      <c r="DA14" s="626"/>
      <c r="DB14" s="626"/>
      <c r="DC14" s="626"/>
      <c r="DD14" s="632">
        <v>1410</v>
      </c>
      <c r="DE14" s="624"/>
      <c r="DF14" s="624"/>
      <c r="DG14" s="624"/>
      <c r="DH14" s="624"/>
      <c r="DI14" s="624"/>
      <c r="DJ14" s="624"/>
      <c r="DK14" s="624"/>
      <c r="DL14" s="624"/>
      <c r="DM14" s="624"/>
      <c r="DN14" s="624"/>
      <c r="DO14" s="624"/>
      <c r="DP14" s="625"/>
      <c r="DQ14" s="632">
        <v>229583</v>
      </c>
      <c r="DR14" s="624"/>
      <c r="DS14" s="624"/>
      <c r="DT14" s="624"/>
      <c r="DU14" s="624"/>
      <c r="DV14" s="624"/>
      <c r="DW14" s="624"/>
      <c r="DX14" s="624"/>
      <c r="DY14" s="624"/>
      <c r="DZ14" s="624"/>
      <c r="EA14" s="624"/>
      <c r="EB14" s="624"/>
      <c r="EC14" s="633"/>
    </row>
    <row r="15" spans="2:143" ht="11.25" customHeight="1">
      <c r="B15" s="620" t="s">
        <v>262</v>
      </c>
      <c r="C15" s="621"/>
      <c r="D15" s="621"/>
      <c r="E15" s="621"/>
      <c r="F15" s="621"/>
      <c r="G15" s="621"/>
      <c r="H15" s="621"/>
      <c r="I15" s="621"/>
      <c r="J15" s="621"/>
      <c r="K15" s="621"/>
      <c r="L15" s="621"/>
      <c r="M15" s="621"/>
      <c r="N15" s="621"/>
      <c r="O15" s="621"/>
      <c r="P15" s="621"/>
      <c r="Q15" s="622"/>
      <c r="R15" s="623" t="s">
        <v>140</v>
      </c>
      <c r="S15" s="624"/>
      <c r="T15" s="624"/>
      <c r="U15" s="624"/>
      <c r="V15" s="624"/>
      <c r="W15" s="624"/>
      <c r="X15" s="624"/>
      <c r="Y15" s="625"/>
      <c r="Z15" s="626" t="s">
        <v>237</v>
      </c>
      <c r="AA15" s="626"/>
      <c r="AB15" s="626"/>
      <c r="AC15" s="626"/>
      <c r="AD15" s="627" t="s">
        <v>132</v>
      </c>
      <c r="AE15" s="627"/>
      <c r="AF15" s="627"/>
      <c r="AG15" s="627"/>
      <c r="AH15" s="627"/>
      <c r="AI15" s="627"/>
      <c r="AJ15" s="627"/>
      <c r="AK15" s="627"/>
      <c r="AL15" s="628" t="s">
        <v>132</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190911</v>
      </c>
      <c r="BH15" s="624"/>
      <c r="BI15" s="624"/>
      <c r="BJ15" s="624"/>
      <c r="BK15" s="624"/>
      <c r="BL15" s="624"/>
      <c r="BM15" s="624"/>
      <c r="BN15" s="625"/>
      <c r="BO15" s="626">
        <v>14.3</v>
      </c>
      <c r="BP15" s="626"/>
      <c r="BQ15" s="626"/>
      <c r="BR15" s="626"/>
      <c r="BS15" s="627" t="s">
        <v>132</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667174</v>
      </c>
      <c r="CS15" s="624"/>
      <c r="CT15" s="624"/>
      <c r="CU15" s="624"/>
      <c r="CV15" s="624"/>
      <c r="CW15" s="624"/>
      <c r="CX15" s="624"/>
      <c r="CY15" s="625"/>
      <c r="CZ15" s="626">
        <v>5</v>
      </c>
      <c r="DA15" s="626"/>
      <c r="DB15" s="626"/>
      <c r="DC15" s="626"/>
      <c r="DD15" s="632">
        <v>69709</v>
      </c>
      <c r="DE15" s="624"/>
      <c r="DF15" s="624"/>
      <c r="DG15" s="624"/>
      <c r="DH15" s="624"/>
      <c r="DI15" s="624"/>
      <c r="DJ15" s="624"/>
      <c r="DK15" s="624"/>
      <c r="DL15" s="624"/>
      <c r="DM15" s="624"/>
      <c r="DN15" s="624"/>
      <c r="DO15" s="624"/>
      <c r="DP15" s="625"/>
      <c r="DQ15" s="632">
        <v>477532</v>
      </c>
      <c r="DR15" s="624"/>
      <c r="DS15" s="624"/>
      <c r="DT15" s="624"/>
      <c r="DU15" s="624"/>
      <c r="DV15" s="624"/>
      <c r="DW15" s="624"/>
      <c r="DX15" s="624"/>
      <c r="DY15" s="624"/>
      <c r="DZ15" s="624"/>
      <c r="EA15" s="624"/>
      <c r="EB15" s="624"/>
      <c r="EC15" s="633"/>
    </row>
    <row r="16" spans="2:143" ht="11.25" customHeight="1">
      <c r="B16" s="620" t="s">
        <v>265</v>
      </c>
      <c r="C16" s="621"/>
      <c r="D16" s="621"/>
      <c r="E16" s="621"/>
      <c r="F16" s="621"/>
      <c r="G16" s="621"/>
      <c r="H16" s="621"/>
      <c r="I16" s="621"/>
      <c r="J16" s="621"/>
      <c r="K16" s="621"/>
      <c r="L16" s="621"/>
      <c r="M16" s="621"/>
      <c r="N16" s="621"/>
      <c r="O16" s="621"/>
      <c r="P16" s="621"/>
      <c r="Q16" s="622"/>
      <c r="R16" s="623">
        <v>10727</v>
      </c>
      <c r="S16" s="624"/>
      <c r="T16" s="624"/>
      <c r="U16" s="624"/>
      <c r="V16" s="624"/>
      <c r="W16" s="624"/>
      <c r="X16" s="624"/>
      <c r="Y16" s="625"/>
      <c r="Z16" s="626">
        <v>0.1</v>
      </c>
      <c r="AA16" s="626"/>
      <c r="AB16" s="626"/>
      <c r="AC16" s="626"/>
      <c r="AD16" s="627">
        <v>10727</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132</v>
      </c>
      <c r="BH16" s="624"/>
      <c r="BI16" s="624"/>
      <c r="BJ16" s="624"/>
      <c r="BK16" s="624"/>
      <c r="BL16" s="624"/>
      <c r="BM16" s="624"/>
      <c r="BN16" s="625"/>
      <c r="BO16" s="626" t="s">
        <v>237</v>
      </c>
      <c r="BP16" s="626"/>
      <c r="BQ16" s="626"/>
      <c r="BR16" s="626"/>
      <c r="BS16" s="627" t="s">
        <v>132</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192414</v>
      </c>
      <c r="CS16" s="624"/>
      <c r="CT16" s="624"/>
      <c r="CU16" s="624"/>
      <c r="CV16" s="624"/>
      <c r="CW16" s="624"/>
      <c r="CX16" s="624"/>
      <c r="CY16" s="625"/>
      <c r="CZ16" s="626">
        <v>1.4</v>
      </c>
      <c r="DA16" s="626"/>
      <c r="DB16" s="626"/>
      <c r="DC16" s="626"/>
      <c r="DD16" s="632" t="s">
        <v>132</v>
      </c>
      <c r="DE16" s="624"/>
      <c r="DF16" s="624"/>
      <c r="DG16" s="624"/>
      <c r="DH16" s="624"/>
      <c r="DI16" s="624"/>
      <c r="DJ16" s="624"/>
      <c r="DK16" s="624"/>
      <c r="DL16" s="624"/>
      <c r="DM16" s="624"/>
      <c r="DN16" s="624"/>
      <c r="DO16" s="624"/>
      <c r="DP16" s="625"/>
      <c r="DQ16" s="632">
        <v>12156</v>
      </c>
      <c r="DR16" s="624"/>
      <c r="DS16" s="624"/>
      <c r="DT16" s="624"/>
      <c r="DU16" s="624"/>
      <c r="DV16" s="624"/>
      <c r="DW16" s="624"/>
      <c r="DX16" s="624"/>
      <c r="DY16" s="624"/>
      <c r="DZ16" s="624"/>
      <c r="EA16" s="624"/>
      <c r="EB16" s="624"/>
      <c r="EC16" s="633"/>
    </row>
    <row r="17" spans="2:133" ht="11.25" customHeight="1">
      <c r="B17" s="620" t="s">
        <v>268</v>
      </c>
      <c r="C17" s="621"/>
      <c r="D17" s="621"/>
      <c r="E17" s="621"/>
      <c r="F17" s="621"/>
      <c r="G17" s="621"/>
      <c r="H17" s="621"/>
      <c r="I17" s="621"/>
      <c r="J17" s="621"/>
      <c r="K17" s="621"/>
      <c r="L17" s="621"/>
      <c r="M17" s="621"/>
      <c r="N17" s="621"/>
      <c r="O17" s="621"/>
      <c r="P17" s="621"/>
      <c r="Q17" s="622"/>
      <c r="R17" s="623">
        <v>21134</v>
      </c>
      <c r="S17" s="624"/>
      <c r="T17" s="624"/>
      <c r="U17" s="624"/>
      <c r="V17" s="624"/>
      <c r="W17" s="624"/>
      <c r="X17" s="624"/>
      <c r="Y17" s="625"/>
      <c r="Z17" s="626">
        <v>0.2</v>
      </c>
      <c r="AA17" s="626"/>
      <c r="AB17" s="626"/>
      <c r="AC17" s="626"/>
      <c r="AD17" s="627">
        <v>21134</v>
      </c>
      <c r="AE17" s="627"/>
      <c r="AF17" s="627"/>
      <c r="AG17" s="627"/>
      <c r="AH17" s="627"/>
      <c r="AI17" s="627"/>
      <c r="AJ17" s="627"/>
      <c r="AK17" s="627"/>
      <c r="AL17" s="628">
        <v>0.4</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237</v>
      </c>
      <c r="BH17" s="624"/>
      <c r="BI17" s="624"/>
      <c r="BJ17" s="624"/>
      <c r="BK17" s="624"/>
      <c r="BL17" s="624"/>
      <c r="BM17" s="624"/>
      <c r="BN17" s="625"/>
      <c r="BO17" s="626" t="s">
        <v>140</v>
      </c>
      <c r="BP17" s="626"/>
      <c r="BQ17" s="626"/>
      <c r="BR17" s="626"/>
      <c r="BS17" s="627" t="s">
        <v>132</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1694710</v>
      </c>
      <c r="CS17" s="624"/>
      <c r="CT17" s="624"/>
      <c r="CU17" s="624"/>
      <c r="CV17" s="624"/>
      <c r="CW17" s="624"/>
      <c r="CX17" s="624"/>
      <c r="CY17" s="625"/>
      <c r="CZ17" s="626">
        <v>12.6</v>
      </c>
      <c r="DA17" s="626"/>
      <c r="DB17" s="626"/>
      <c r="DC17" s="626"/>
      <c r="DD17" s="632" t="s">
        <v>140</v>
      </c>
      <c r="DE17" s="624"/>
      <c r="DF17" s="624"/>
      <c r="DG17" s="624"/>
      <c r="DH17" s="624"/>
      <c r="DI17" s="624"/>
      <c r="DJ17" s="624"/>
      <c r="DK17" s="624"/>
      <c r="DL17" s="624"/>
      <c r="DM17" s="624"/>
      <c r="DN17" s="624"/>
      <c r="DO17" s="624"/>
      <c r="DP17" s="625"/>
      <c r="DQ17" s="632">
        <v>1608632</v>
      </c>
      <c r="DR17" s="624"/>
      <c r="DS17" s="624"/>
      <c r="DT17" s="624"/>
      <c r="DU17" s="624"/>
      <c r="DV17" s="624"/>
      <c r="DW17" s="624"/>
      <c r="DX17" s="624"/>
      <c r="DY17" s="624"/>
      <c r="DZ17" s="624"/>
      <c r="EA17" s="624"/>
      <c r="EB17" s="624"/>
      <c r="EC17" s="633"/>
    </row>
    <row r="18" spans="2:133" ht="11.25" customHeight="1">
      <c r="B18" s="620" t="s">
        <v>271</v>
      </c>
      <c r="C18" s="621"/>
      <c r="D18" s="621"/>
      <c r="E18" s="621"/>
      <c r="F18" s="621"/>
      <c r="G18" s="621"/>
      <c r="H18" s="621"/>
      <c r="I18" s="621"/>
      <c r="J18" s="621"/>
      <c r="K18" s="621"/>
      <c r="L18" s="621"/>
      <c r="M18" s="621"/>
      <c r="N18" s="621"/>
      <c r="O18" s="621"/>
      <c r="P18" s="621"/>
      <c r="Q18" s="622"/>
      <c r="R18" s="623">
        <v>4608</v>
      </c>
      <c r="S18" s="624"/>
      <c r="T18" s="624"/>
      <c r="U18" s="624"/>
      <c r="V18" s="624"/>
      <c r="W18" s="624"/>
      <c r="X18" s="624"/>
      <c r="Y18" s="625"/>
      <c r="Z18" s="626">
        <v>0</v>
      </c>
      <c r="AA18" s="626"/>
      <c r="AB18" s="626"/>
      <c r="AC18" s="626"/>
      <c r="AD18" s="627">
        <v>4608</v>
      </c>
      <c r="AE18" s="627"/>
      <c r="AF18" s="627"/>
      <c r="AG18" s="627"/>
      <c r="AH18" s="627"/>
      <c r="AI18" s="627"/>
      <c r="AJ18" s="627"/>
      <c r="AK18" s="627"/>
      <c r="AL18" s="628">
        <v>0.1</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140</v>
      </c>
      <c r="BH18" s="624"/>
      <c r="BI18" s="624"/>
      <c r="BJ18" s="624"/>
      <c r="BK18" s="624"/>
      <c r="BL18" s="624"/>
      <c r="BM18" s="624"/>
      <c r="BN18" s="625"/>
      <c r="BO18" s="626" t="s">
        <v>140</v>
      </c>
      <c r="BP18" s="626"/>
      <c r="BQ18" s="626"/>
      <c r="BR18" s="626"/>
      <c r="BS18" s="627" t="s">
        <v>132</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237</v>
      </c>
      <c r="CS18" s="624"/>
      <c r="CT18" s="624"/>
      <c r="CU18" s="624"/>
      <c r="CV18" s="624"/>
      <c r="CW18" s="624"/>
      <c r="CX18" s="624"/>
      <c r="CY18" s="625"/>
      <c r="CZ18" s="626" t="s">
        <v>132</v>
      </c>
      <c r="DA18" s="626"/>
      <c r="DB18" s="626"/>
      <c r="DC18" s="626"/>
      <c r="DD18" s="632" t="s">
        <v>132</v>
      </c>
      <c r="DE18" s="624"/>
      <c r="DF18" s="624"/>
      <c r="DG18" s="624"/>
      <c r="DH18" s="624"/>
      <c r="DI18" s="624"/>
      <c r="DJ18" s="624"/>
      <c r="DK18" s="624"/>
      <c r="DL18" s="624"/>
      <c r="DM18" s="624"/>
      <c r="DN18" s="624"/>
      <c r="DO18" s="624"/>
      <c r="DP18" s="625"/>
      <c r="DQ18" s="632" t="s">
        <v>132</v>
      </c>
      <c r="DR18" s="624"/>
      <c r="DS18" s="624"/>
      <c r="DT18" s="624"/>
      <c r="DU18" s="624"/>
      <c r="DV18" s="624"/>
      <c r="DW18" s="624"/>
      <c r="DX18" s="624"/>
      <c r="DY18" s="624"/>
      <c r="DZ18" s="624"/>
      <c r="EA18" s="624"/>
      <c r="EB18" s="624"/>
      <c r="EC18" s="633"/>
    </row>
    <row r="19" spans="2:133" ht="11.25" customHeight="1">
      <c r="B19" s="620" t="s">
        <v>274</v>
      </c>
      <c r="C19" s="621"/>
      <c r="D19" s="621"/>
      <c r="E19" s="621"/>
      <c r="F19" s="621"/>
      <c r="G19" s="621"/>
      <c r="H19" s="621"/>
      <c r="I19" s="621"/>
      <c r="J19" s="621"/>
      <c r="K19" s="621"/>
      <c r="L19" s="621"/>
      <c r="M19" s="621"/>
      <c r="N19" s="621"/>
      <c r="O19" s="621"/>
      <c r="P19" s="621"/>
      <c r="Q19" s="622"/>
      <c r="R19" s="623">
        <v>4321</v>
      </c>
      <c r="S19" s="624"/>
      <c r="T19" s="624"/>
      <c r="U19" s="624"/>
      <c r="V19" s="624"/>
      <c r="W19" s="624"/>
      <c r="X19" s="624"/>
      <c r="Y19" s="625"/>
      <c r="Z19" s="626">
        <v>0</v>
      </c>
      <c r="AA19" s="626"/>
      <c r="AB19" s="626"/>
      <c r="AC19" s="626"/>
      <c r="AD19" s="627">
        <v>4321</v>
      </c>
      <c r="AE19" s="627"/>
      <c r="AF19" s="627"/>
      <c r="AG19" s="627"/>
      <c r="AH19" s="627"/>
      <c r="AI19" s="627"/>
      <c r="AJ19" s="627"/>
      <c r="AK19" s="627"/>
      <c r="AL19" s="628">
        <v>0.1</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t="s">
        <v>132</v>
      </c>
      <c r="BH19" s="624"/>
      <c r="BI19" s="624"/>
      <c r="BJ19" s="624"/>
      <c r="BK19" s="624"/>
      <c r="BL19" s="624"/>
      <c r="BM19" s="624"/>
      <c r="BN19" s="625"/>
      <c r="BO19" s="626" t="s">
        <v>132</v>
      </c>
      <c r="BP19" s="626"/>
      <c r="BQ19" s="626"/>
      <c r="BR19" s="626"/>
      <c r="BS19" s="627" t="s">
        <v>237</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132</v>
      </c>
      <c r="DA19" s="626"/>
      <c r="DB19" s="626"/>
      <c r="DC19" s="626"/>
      <c r="DD19" s="632" t="s">
        <v>237</v>
      </c>
      <c r="DE19" s="624"/>
      <c r="DF19" s="624"/>
      <c r="DG19" s="624"/>
      <c r="DH19" s="624"/>
      <c r="DI19" s="624"/>
      <c r="DJ19" s="624"/>
      <c r="DK19" s="624"/>
      <c r="DL19" s="624"/>
      <c r="DM19" s="624"/>
      <c r="DN19" s="624"/>
      <c r="DO19" s="624"/>
      <c r="DP19" s="625"/>
      <c r="DQ19" s="632" t="s">
        <v>132</v>
      </c>
      <c r="DR19" s="624"/>
      <c r="DS19" s="624"/>
      <c r="DT19" s="624"/>
      <c r="DU19" s="624"/>
      <c r="DV19" s="624"/>
      <c r="DW19" s="624"/>
      <c r="DX19" s="624"/>
      <c r="DY19" s="624"/>
      <c r="DZ19" s="624"/>
      <c r="EA19" s="624"/>
      <c r="EB19" s="624"/>
      <c r="EC19" s="633"/>
    </row>
    <row r="20" spans="2:133" ht="11.25" customHeight="1">
      <c r="B20" s="636" t="s">
        <v>277</v>
      </c>
      <c r="C20" s="637"/>
      <c r="D20" s="637"/>
      <c r="E20" s="637"/>
      <c r="F20" s="637"/>
      <c r="G20" s="637"/>
      <c r="H20" s="637"/>
      <c r="I20" s="637"/>
      <c r="J20" s="637"/>
      <c r="K20" s="637"/>
      <c r="L20" s="637"/>
      <c r="M20" s="637"/>
      <c r="N20" s="637"/>
      <c r="O20" s="637"/>
      <c r="P20" s="637"/>
      <c r="Q20" s="638"/>
      <c r="R20" s="623">
        <v>287</v>
      </c>
      <c r="S20" s="624"/>
      <c r="T20" s="624"/>
      <c r="U20" s="624"/>
      <c r="V20" s="624"/>
      <c r="W20" s="624"/>
      <c r="X20" s="624"/>
      <c r="Y20" s="625"/>
      <c r="Z20" s="626">
        <v>0</v>
      </c>
      <c r="AA20" s="626"/>
      <c r="AB20" s="626"/>
      <c r="AC20" s="626"/>
      <c r="AD20" s="627">
        <v>287</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t="s">
        <v>132</v>
      </c>
      <c r="BH20" s="624"/>
      <c r="BI20" s="624"/>
      <c r="BJ20" s="624"/>
      <c r="BK20" s="624"/>
      <c r="BL20" s="624"/>
      <c r="BM20" s="624"/>
      <c r="BN20" s="625"/>
      <c r="BO20" s="626" t="s">
        <v>237</v>
      </c>
      <c r="BP20" s="626"/>
      <c r="BQ20" s="626"/>
      <c r="BR20" s="626"/>
      <c r="BS20" s="627" t="s">
        <v>237</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13440902</v>
      </c>
      <c r="CS20" s="624"/>
      <c r="CT20" s="624"/>
      <c r="CU20" s="624"/>
      <c r="CV20" s="624"/>
      <c r="CW20" s="624"/>
      <c r="CX20" s="624"/>
      <c r="CY20" s="625"/>
      <c r="CZ20" s="626">
        <v>100</v>
      </c>
      <c r="DA20" s="626"/>
      <c r="DB20" s="626"/>
      <c r="DC20" s="626"/>
      <c r="DD20" s="632">
        <v>2117018</v>
      </c>
      <c r="DE20" s="624"/>
      <c r="DF20" s="624"/>
      <c r="DG20" s="624"/>
      <c r="DH20" s="624"/>
      <c r="DI20" s="624"/>
      <c r="DJ20" s="624"/>
      <c r="DK20" s="624"/>
      <c r="DL20" s="624"/>
      <c r="DM20" s="624"/>
      <c r="DN20" s="624"/>
      <c r="DO20" s="624"/>
      <c r="DP20" s="625"/>
      <c r="DQ20" s="632">
        <v>6830985</v>
      </c>
      <c r="DR20" s="624"/>
      <c r="DS20" s="624"/>
      <c r="DT20" s="624"/>
      <c r="DU20" s="624"/>
      <c r="DV20" s="624"/>
      <c r="DW20" s="624"/>
      <c r="DX20" s="624"/>
      <c r="DY20" s="624"/>
      <c r="DZ20" s="624"/>
      <c r="EA20" s="624"/>
      <c r="EB20" s="624"/>
      <c r="EC20" s="633"/>
    </row>
    <row r="21" spans="2:133" ht="11.25" customHeight="1">
      <c r="B21" s="620" t="s">
        <v>280</v>
      </c>
      <c r="C21" s="621"/>
      <c r="D21" s="621"/>
      <c r="E21" s="621"/>
      <c r="F21" s="621"/>
      <c r="G21" s="621"/>
      <c r="H21" s="621"/>
      <c r="I21" s="621"/>
      <c r="J21" s="621"/>
      <c r="K21" s="621"/>
      <c r="L21" s="621"/>
      <c r="M21" s="621"/>
      <c r="N21" s="621"/>
      <c r="O21" s="621"/>
      <c r="P21" s="621"/>
      <c r="Q21" s="622"/>
      <c r="R21" s="623">
        <v>3878270</v>
      </c>
      <c r="S21" s="624"/>
      <c r="T21" s="624"/>
      <c r="U21" s="624"/>
      <c r="V21" s="624"/>
      <c r="W21" s="624"/>
      <c r="X21" s="624"/>
      <c r="Y21" s="625"/>
      <c r="Z21" s="626">
        <v>28.5</v>
      </c>
      <c r="AA21" s="626"/>
      <c r="AB21" s="626"/>
      <c r="AC21" s="626"/>
      <c r="AD21" s="627">
        <v>3435231</v>
      </c>
      <c r="AE21" s="627"/>
      <c r="AF21" s="627"/>
      <c r="AG21" s="627"/>
      <c r="AH21" s="627"/>
      <c r="AI21" s="627"/>
      <c r="AJ21" s="627"/>
      <c r="AK21" s="627"/>
      <c r="AL21" s="628">
        <v>64.8</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237</v>
      </c>
      <c r="BH21" s="624"/>
      <c r="BI21" s="624"/>
      <c r="BJ21" s="624"/>
      <c r="BK21" s="624"/>
      <c r="BL21" s="624"/>
      <c r="BM21" s="624"/>
      <c r="BN21" s="625"/>
      <c r="BO21" s="626" t="s">
        <v>132</v>
      </c>
      <c r="BP21" s="626"/>
      <c r="BQ21" s="626"/>
      <c r="BR21" s="626"/>
      <c r="BS21" s="627" t="s">
        <v>140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282</v>
      </c>
      <c r="C22" s="621"/>
      <c r="D22" s="621"/>
      <c r="E22" s="621"/>
      <c r="F22" s="621"/>
      <c r="G22" s="621"/>
      <c r="H22" s="621"/>
      <c r="I22" s="621"/>
      <c r="J22" s="621"/>
      <c r="K22" s="621"/>
      <c r="L22" s="621"/>
      <c r="M22" s="621"/>
      <c r="N22" s="621"/>
      <c r="O22" s="621"/>
      <c r="P22" s="621"/>
      <c r="Q22" s="622"/>
      <c r="R22" s="623">
        <v>3435231</v>
      </c>
      <c r="S22" s="624"/>
      <c r="T22" s="624"/>
      <c r="U22" s="624"/>
      <c r="V22" s="624"/>
      <c r="W22" s="624"/>
      <c r="X22" s="624"/>
      <c r="Y22" s="625"/>
      <c r="Z22" s="626">
        <v>25.3</v>
      </c>
      <c r="AA22" s="626"/>
      <c r="AB22" s="626"/>
      <c r="AC22" s="626"/>
      <c r="AD22" s="627">
        <v>3435231</v>
      </c>
      <c r="AE22" s="627"/>
      <c r="AF22" s="627"/>
      <c r="AG22" s="627"/>
      <c r="AH22" s="627"/>
      <c r="AI22" s="627"/>
      <c r="AJ22" s="627"/>
      <c r="AK22" s="627"/>
      <c r="AL22" s="628">
        <v>64.8</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237</v>
      </c>
      <c r="BH22" s="624"/>
      <c r="BI22" s="624"/>
      <c r="BJ22" s="624"/>
      <c r="BK22" s="624"/>
      <c r="BL22" s="624"/>
      <c r="BM22" s="624"/>
      <c r="BN22" s="625"/>
      <c r="BO22" s="626" t="s">
        <v>132</v>
      </c>
      <c r="BP22" s="626"/>
      <c r="BQ22" s="626"/>
      <c r="BR22" s="626"/>
      <c r="BS22" s="627" t="s">
        <v>140</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285</v>
      </c>
      <c r="C23" s="621"/>
      <c r="D23" s="621"/>
      <c r="E23" s="621"/>
      <c r="F23" s="621"/>
      <c r="G23" s="621"/>
      <c r="H23" s="621"/>
      <c r="I23" s="621"/>
      <c r="J23" s="621"/>
      <c r="K23" s="621"/>
      <c r="L23" s="621"/>
      <c r="M23" s="621"/>
      <c r="N23" s="621"/>
      <c r="O23" s="621"/>
      <c r="P23" s="621"/>
      <c r="Q23" s="622"/>
      <c r="R23" s="623">
        <v>443039</v>
      </c>
      <c r="S23" s="624"/>
      <c r="T23" s="624"/>
      <c r="U23" s="624"/>
      <c r="V23" s="624"/>
      <c r="W23" s="624"/>
      <c r="X23" s="624"/>
      <c r="Y23" s="625"/>
      <c r="Z23" s="626">
        <v>3.3</v>
      </c>
      <c r="AA23" s="626"/>
      <c r="AB23" s="626"/>
      <c r="AC23" s="626"/>
      <c r="AD23" s="627" t="s">
        <v>132</v>
      </c>
      <c r="AE23" s="627"/>
      <c r="AF23" s="627"/>
      <c r="AG23" s="627"/>
      <c r="AH23" s="627"/>
      <c r="AI23" s="627"/>
      <c r="AJ23" s="627"/>
      <c r="AK23" s="627"/>
      <c r="AL23" s="628" t="s">
        <v>237</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237</v>
      </c>
      <c r="BH23" s="624"/>
      <c r="BI23" s="624"/>
      <c r="BJ23" s="624"/>
      <c r="BK23" s="624"/>
      <c r="BL23" s="624"/>
      <c r="BM23" s="624"/>
      <c r="BN23" s="625"/>
      <c r="BO23" s="626" t="s">
        <v>132</v>
      </c>
      <c r="BP23" s="626"/>
      <c r="BQ23" s="626"/>
      <c r="BR23" s="626"/>
      <c r="BS23" s="627" t="s">
        <v>237</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c r="B24" s="620" t="s">
        <v>292</v>
      </c>
      <c r="C24" s="621"/>
      <c r="D24" s="621"/>
      <c r="E24" s="621"/>
      <c r="F24" s="621"/>
      <c r="G24" s="621"/>
      <c r="H24" s="621"/>
      <c r="I24" s="621"/>
      <c r="J24" s="621"/>
      <c r="K24" s="621"/>
      <c r="L24" s="621"/>
      <c r="M24" s="621"/>
      <c r="N24" s="621"/>
      <c r="O24" s="621"/>
      <c r="P24" s="621"/>
      <c r="Q24" s="622"/>
      <c r="R24" s="623" t="s">
        <v>140</v>
      </c>
      <c r="S24" s="624"/>
      <c r="T24" s="624"/>
      <c r="U24" s="624"/>
      <c r="V24" s="624"/>
      <c r="W24" s="624"/>
      <c r="X24" s="624"/>
      <c r="Y24" s="625"/>
      <c r="Z24" s="626" t="s">
        <v>140</v>
      </c>
      <c r="AA24" s="626"/>
      <c r="AB24" s="626"/>
      <c r="AC24" s="626"/>
      <c r="AD24" s="627" t="s">
        <v>132</v>
      </c>
      <c r="AE24" s="627"/>
      <c r="AF24" s="627"/>
      <c r="AG24" s="627"/>
      <c r="AH24" s="627"/>
      <c r="AI24" s="627"/>
      <c r="AJ24" s="627"/>
      <c r="AK24" s="627"/>
      <c r="AL24" s="628" t="s">
        <v>140</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140</v>
      </c>
      <c r="BH24" s="624"/>
      <c r="BI24" s="624"/>
      <c r="BJ24" s="624"/>
      <c r="BK24" s="624"/>
      <c r="BL24" s="624"/>
      <c r="BM24" s="624"/>
      <c r="BN24" s="625"/>
      <c r="BO24" s="626" t="s">
        <v>132</v>
      </c>
      <c r="BP24" s="626"/>
      <c r="BQ24" s="626"/>
      <c r="BR24" s="626"/>
      <c r="BS24" s="627" t="s">
        <v>140</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5659205</v>
      </c>
      <c r="CS24" s="613"/>
      <c r="CT24" s="613"/>
      <c r="CU24" s="613"/>
      <c r="CV24" s="613"/>
      <c r="CW24" s="613"/>
      <c r="CX24" s="613"/>
      <c r="CY24" s="614"/>
      <c r="CZ24" s="617">
        <v>42.1</v>
      </c>
      <c r="DA24" s="618"/>
      <c r="DB24" s="618"/>
      <c r="DC24" s="634"/>
      <c r="DD24" s="658">
        <v>3542431</v>
      </c>
      <c r="DE24" s="613"/>
      <c r="DF24" s="613"/>
      <c r="DG24" s="613"/>
      <c r="DH24" s="613"/>
      <c r="DI24" s="613"/>
      <c r="DJ24" s="613"/>
      <c r="DK24" s="614"/>
      <c r="DL24" s="658">
        <v>3055098</v>
      </c>
      <c r="DM24" s="613"/>
      <c r="DN24" s="613"/>
      <c r="DO24" s="613"/>
      <c r="DP24" s="613"/>
      <c r="DQ24" s="613"/>
      <c r="DR24" s="613"/>
      <c r="DS24" s="613"/>
      <c r="DT24" s="613"/>
      <c r="DU24" s="613"/>
      <c r="DV24" s="614"/>
      <c r="DW24" s="617">
        <v>57.1</v>
      </c>
      <c r="DX24" s="618"/>
      <c r="DY24" s="618"/>
      <c r="DZ24" s="618"/>
      <c r="EA24" s="618"/>
      <c r="EB24" s="618"/>
      <c r="EC24" s="619"/>
    </row>
    <row r="25" spans="2:133" ht="11.25" customHeight="1">
      <c r="B25" s="620" t="s">
        <v>295</v>
      </c>
      <c r="C25" s="621"/>
      <c r="D25" s="621"/>
      <c r="E25" s="621"/>
      <c r="F25" s="621"/>
      <c r="G25" s="621"/>
      <c r="H25" s="621"/>
      <c r="I25" s="621"/>
      <c r="J25" s="621"/>
      <c r="K25" s="621"/>
      <c r="L25" s="621"/>
      <c r="M25" s="621"/>
      <c r="N25" s="621"/>
      <c r="O25" s="621"/>
      <c r="P25" s="621"/>
      <c r="Q25" s="622"/>
      <c r="R25" s="623">
        <v>5701511</v>
      </c>
      <c r="S25" s="624"/>
      <c r="T25" s="624"/>
      <c r="U25" s="624"/>
      <c r="V25" s="624"/>
      <c r="W25" s="624"/>
      <c r="X25" s="624"/>
      <c r="Y25" s="625"/>
      <c r="Z25" s="626">
        <v>42</v>
      </c>
      <c r="AA25" s="626"/>
      <c r="AB25" s="626"/>
      <c r="AC25" s="626"/>
      <c r="AD25" s="627">
        <v>5258472</v>
      </c>
      <c r="AE25" s="627"/>
      <c r="AF25" s="627"/>
      <c r="AG25" s="627"/>
      <c r="AH25" s="627"/>
      <c r="AI25" s="627"/>
      <c r="AJ25" s="627"/>
      <c r="AK25" s="627"/>
      <c r="AL25" s="628">
        <v>99.3</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237</v>
      </c>
      <c r="BH25" s="624"/>
      <c r="BI25" s="624"/>
      <c r="BJ25" s="624"/>
      <c r="BK25" s="624"/>
      <c r="BL25" s="624"/>
      <c r="BM25" s="624"/>
      <c r="BN25" s="625"/>
      <c r="BO25" s="626" t="s">
        <v>132</v>
      </c>
      <c r="BP25" s="626"/>
      <c r="BQ25" s="626"/>
      <c r="BR25" s="626"/>
      <c r="BS25" s="627" t="s">
        <v>132</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1715651</v>
      </c>
      <c r="CS25" s="655"/>
      <c r="CT25" s="655"/>
      <c r="CU25" s="655"/>
      <c r="CV25" s="655"/>
      <c r="CW25" s="655"/>
      <c r="CX25" s="655"/>
      <c r="CY25" s="656"/>
      <c r="CZ25" s="628">
        <v>12.8</v>
      </c>
      <c r="DA25" s="653"/>
      <c r="DB25" s="653"/>
      <c r="DC25" s="657"/>
      <c r="DD25" s="632">
        <v>1428087</v>
      </c>
      <c r="DE25" s="655"/>
      <c r="DF25" s="655"/>
      <c r="DG25" s="655"/>
      <c r="DH25" s="655"/>
      <c r="DI25" s="655"/>
      <c r="DJ25" s="655"/>
      <c r="DK25" s="656"/>
      <c r="DL25" s="632">
        <v>1327979</v>
      </c>
      <c r="DM25" s="655"/>
      <c r="DN25" s="655"/>
      <c r="DO25" s="655"/>
      <c r="DP25" s="655"/>
      <c r="DQ25" s="655"/>
      <c r="DR25" s="655"/>
      <c r="DS25" s="655"/>
      <c r="DT25" s="655"/>
      <c r="DU25" s="655"/>
      <c r="DV25" s="656"/>
      <c r="DW25" s="628">
        <v>24.8</v>
      </c>
      <c r="DX25" s="653"/>
      <c r="DY25" s="653"/>
      <c r="DZ25" s="653"/>
      <c r="EA25" s="653"/>
      <c r="EB25" s="653"/>
      <c r="EC25" s="654"/>
    </row>
    <row r="26" spans="2:133" ht="11.25" customHeight="1">
      <c r="B26" s="620" t="s">
        <v>298</v>
      </c>
      <c r="C26" s="621"/>
      <c r="D26" s="621"/>
      <c r="E26" s="621"/>
      <c r="F26" s="621"/>
      <c r="G26" s="621"/>
      <c r="H26" s="621"/>
      <c r="I26" s="621"/>
      <c r="J26" s="621"/>
      <c r="K26" s="621"/>
      <c r="L26" s="621"/>
      <c r="M26" s="621"/>
      <c r="N26" s="621"/>
      <c r="O26" s="621"/>
      <c r="P26" s="621"/>
      <c r="Q26" s="622"/>
      <c r="R26" s="623">
        <v>2506</v>
      </c>
      <c r="S26" s="624"/>
      <c r="T26" s="624"/>
      <c r="U26" s="624"/>
      <c r="V26" s="624"/>
      <c r="W26" s="624"/>
      <c r="X26" s="624"/>
      <c r="Y26" s="625"/>
      <c r="Z26" s="626">
        <v>0</v>
      </c>
      <c r="AA26" s="626"/>
      <c r="AB26" s="626"/>
      <c r="AC26" s="626"/>
      <c r="AD26" s="627">
        <v>2506</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140</v>
      </c>
      <c r="BH26" s="624"/>
      <c r="BI26" s="624"/>
      <c r="BJ26" s="624"/>
      <c r="BK26" s="624"/>
      <c r="BL26" s="624"/>
      <c r="BM26" s="624"/>
      <c r="BN26" s="625"/>
      <c r="BO26" s="626" t="s">
        <v>132</v>
      </c>
      <c r="BP26" s="626"/>
      <c r="BQ26" s="626"/>
      <c r="BR26" s="626"/>
      <c r="BS26" s="627" t="s">
        <v>132</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1167316</v>
      </c>
      <c r="CS26" s="624"/>
      <c r="CT26" s="624"/>
      <c r="CU26" s="624"/>
      <c r="CV26" s="624"/>
      <c r="CW26" s="624"/>
      <c r="CX26" s="624"/>
      <c r="CY26" s="625"/>
      <c r="CZ26" s="628">
        <v>8.6999999999999993</v>
      </c>
      <c r="DA26" s="653"/>
      <c r="DB26" s="653"/>
      <c r="DC26" s="657"/>
      <c r="DD26" s="632">
        <v>910997</v>
      </c>
      <c r="DE26" s="624"/>
      <c r="DF26" s="624"/>
      <c r="DG26" s="624"/>
      <c r="DH26" s="624"/>
      <c r="DI26" s="624"/>
      <c r="DJ26" s="624"/>
      <c r="DK26" s="625"/>
      <c r="DL26" s="632" t="s">
        <v>132</v>
      </c>
      <c r="DM26" s="624"/>
      <c r="DN26" s="624"/>
      <c r="DO26" s="624"/>
      <c r="DP26" s="624"/>
      <c r="DQ26" s="624"/>
      <c r="DR26" s="624"/>
      <c r="DS26" s="624"/>
      <c r="DT26" s="624"/>
      <c r="DU26" s="624"/>
      <c r="DV26" s="625"/>
      <c r="DW26" s="628" t="s">
        <v>132</v>
      </c>
      <c r="DX26" s="653"/>
      <c r="DY26" s="653"/>
      <c r="DZ26" s="653"/>
      <c r="EA26" s="653"/>
      <c r="EB26" s="653"/>
      <c r="EC26" s="654"/>
    </row>
    <row r="27" spans="2:133" ht="11.25" customHeight="1">
      <c r="B27" s="620" t="s">
        <v>301</v>
      </c>
      <c r="C27" s="621"/>
      <c r="D27" s="621"/>
      <c r="E27" s="621"/>
      <c r="F27" s="621"/>
      <c r="G27" s="621"/>
      <c r="H27" s="621"/>
      <c r="I27" s="621"/>
      <c r="J27" s="621"/>
      <c r="K27" s="621"/>
      <c r="L27" s="621"/>
      <c r="M27" s="621"/>
      <c r="N27" s="621"/>
      <c r="O27" s="621"/>
      <c r="P27" s="621"/>
      <c r="Q27" s="622"/>
      <c r="R27" s="623">
        <v>192300</v>
      </c>
      <c r="S27" s="624"/>
      <c r="T27" s="624"/>
      <c r="U27" s="624"/>
      <c r="V27" s="624"/>
      <c r="W27" s="624"/>
      <c r="X27" s="624"/>
      <c r="Y27" s="625"/>
      <c r="Z27" s="626">
        <v>1.4</v>
      </c>
      <c r="AA27" s="626"/>
      <c r="AB27" s="626"/>
      <c r="AC27" s="626"/>
      <c r="AD27" s="627" t="s">
        <v>140</v>
      </c>
      <c r="AE27" s="627"/>
      <c r="AF27" s="627"/>
      <c r="AG27" s="627"/>
      <c r="AH27" s="627"/>
      <c r="AI27" s="627"/>
      <c r="AJ27" s="627"/>
      <c r="AK27" s="627"/>
      <c r="AL27" s="628" t="s">
        <v>132</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1333252</v>
      </c>
      <c r="BH27" s="624"/>
      <c r="BI27" s="624"/>
      <c r="BJ27" s="624"/>
      <c r="BK27" s="624"/>
      <c r="BL27" s="624"/>
      <c r="BM27" s="624"/>
      <c r="BN27" s="625"/>
      <c r="BO27" s="626">
        <v>100</v>
      </c>
      <c r="BP27" s="626"/>
      <c r="BQ27" s="626"/>
      <c r="BR27" s="626"/>
      <c r="BS27" s="627">
        <v>4452</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2248844</v>
      </c>
      <c r="CS27" s="655"/>
      <c r="CT27" s="655"/>
      <c r="CU27" s="655"/>
      <c r="CV27" s="655"/>
      <c r="CW27" s="655"/>
      <c r="CX27" s="655"/>
      <c r="CY27" s="656"/>
      <c r="CZ27" s="628">
        <v>16.7</v>
      </c>
      <c r="DA27" s="653"/>
      <c r="DB27" s="653"/>
      <c r="DC27" s="657"/>
      <c r="DD27" s="632">
        <v>505712</v>
      </c>
      <c r="DE27" s="655"/>
      <c r="DF27" s="655"/>
      <c r="DG27" s="655"/>
      <c r="DH27" s="655"/>
      <c r="DI27" s="655"/>
      <c r="DJ27" s="655"/>
      <c r="DK27" s="656"/>
      <c r="DL27" s="632">
        <v>504010</v>
      </c>
      <c r="DM27" s="655"/>
      <c r="DN27" s="655"/>
      <c r="DO27" s="655"/>
      <c r="DP27" s="655"/>
      <c r="DQ27" s="655"/>
      <c r="DR27" s="655"/>
      <c r="DS27" s="655"/>
      <c r="DT27" s="655"/>
      <c r="DU27" s="655"/>
      <c r="DV27" s="656"/>
      <c r="DW27" s="628">
        <v>9.4</v>
      </c>
      <c r="DX27" s="653"/>
      <c r="DY27" s="653"/>
      <c r="DZ27" s="653"/>
      <c r="EA27" s="653"/>
      <c r="EB27" s="653"/>
      <c r="EC27" s="654"/>
    </row>
    <row r="28" spans="2:133" ht="11.25" customHeight="1">
      <c r="B28" s="620" t="s">
        <v>304</v>
      </c>
      <c r="C28" s="621"/>
      <c r="D28" s="621"/>
      <c r="E28" s="621"/>
      <c r="F28" s="621"/>
      <c r="G28" s="621"/>
      <c r="H28" s="621"/>
      <c r="I28" s="621"/>
      <c r="J28" s="621"/>
      <c r="K28" s="621"/>
      <c r="L28" s="621"/>
      <c r="M28" s="621"/>
      <c r="N28" s="621"/>
      <c r="O28" s="621"/>
      <c r="P28" s="621"/>
      <c r="Q28" s="622"/>
      <c r="R28" s="623">
        <v>431951</v>
      </c>
      <c r="S28" s="624"/>
      <c r="T28" s="624"/>
      <c r="U28" s="624"/>
      <c r="V28" s="624"/>
      <c r="W28" s="624"/>
      <c r="X28" s="624"/>
      <c r="Y28" s="625"/>
      <c r="Z28" s="626">
        <v>3.2</v>
      </c>
      <c r="AA28" s="626"/>
      <c r="AB28" s="626"/>
      <c r="AC28" s="626"/>
      <c r="AD28" s="627">
        <v>7418</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1694710</v>
      </c>
      <c r="CS28" s="624"/>
      <c r="CT28" s="624"/>
      <c r="CU28" s="624"/>
      <c r="CV28" s="624"/>
      <c r="CW28" s="624"/>
      <c r="CX28" s="624"/>
      <c r="CY28" s="625"/>
      <c r="CZ28" s="628">
        <v>12.6</v>
      </c>
      <c r="DA28" s="653"/>
      <c r="DB28" s="653"/>
      <c r="DC28" s="657"/>
      <c r="DD28" s="632">
        <v>1608632</v>
      </c>
      <c r="DE28" s="624"/>
      <c r="DF28" s="624"/>
      <c r="DG28" s="624"/>
      <c r="DH28" s="624"/>
      <c r="DI28" s="624"/>
      <c r="DJ28" s="624"/>
      <c r="DK28" s="625"/>
      <c r="DL28" s="632">
        <v>1223109</v>
      </c>
      <c r="DM28" s="624"/>
      <c r="DN28" s="624"/>
      <c r="DO28" s="624"/>
      <c r="DP28" s="624"/>
      <c r="DQ28" s="624"/>
      <c r="DR28" s="624"/>
      <c r="DS28" s="624"/>
      <c r="DT28" s="624"/>
      <c r="DU28" s="624"/>
      <c r="DV28" s="625"/>
      <c r="DW28" s="628">
        <v>22.8</v>
      </c>
      <c r="DX28" s="653"/>
      <c r="DY28" s="653"/>
      <c r="DZ28" s="653"/>
      <c r="EA28" s="653"/>
      <c r="EB28" s="653"/>
      <c r="EC28" s="654"/>
    </row>
    <row r="29" spans="2:133" ht="11.25" customHeight="1">
      <c r="B29" s="620" t="s">
        <v>306</v>
      </c>
      <c r="C29" s="621"/>
      <c r="D29" s="621"/>
      <c r="E29" s="621"/>
      <c r="F29" s="621"/>
      <c r="G29" s="621"/>
      <c r="H29" s="621"/>
      <c r="I29" s="621"/>
      <c r="J29" s="621"/>
      <c r="K29" s="621"/>
      <c r="L29" s="621"/>
      <c r="M29" s="621"/>
      <c r="N29" s="621"/>
      <c r="O29" s="621"/>
      <c r="P29" s="621"/>
      <c r="Q29" s="622"/>
      <c r="R29" s="623">
        <v>48765</v>
      </c>
      <c r="S29" s="624"/>
      <c r="T29" s="624"/>
      <c r="U29" s="624"/>
      <c r="V29" s="624"/>
      <c r="W29" s="624"/>
      <c r="X29" s="624"/>
      <c r="Y29" s="625"/>
      <c r="Z29" s="626">
        <v>0.4</v>
      </c>
      <c r="AA29" s="626"/>
      <c r="AB29" s="626"/>
      <c r="AC29" s="626"/>
      <c r="AD29" s="627" t="s">
        <v>140</v>
      </c>
      <c r="AE29" s="627"/>
      <c r="AF29" s="627"/>
      <c r="AG29" s="627"/>
      <c r="AH29" s="627"/>
      <c r="AI29" s="627"/>
      <c r="AJ29" s="627"/>
      <c r="AK29" s="627"/>
      <c r="AL29" s="628" t="s">
        <v>140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308</v>
      </c>
      <c r="CG29" s="621"/>
      <c r="CH29" s="621"/>
      <c r="CI29" s="621"/>
      <c r="CJ29" s="621"/>
      <c r="CK29" s="621"/>
      <c r="CL29" s="621"/>
      <c r="CM29" s="621"/>
      <c r="CN29" s="621"/>
      <c r="CO29" s="621"/>
      <c r="CP29" s="621"/>
      <c r="CQ29" s="622"/>
      <c r="CR29" s="623">
        <v>1694710</v>
      </c>
      <c r="CS29" s="655"/>
      <c r="CT29" s="655"/>
      <c r="CU29" s="655"/>
      <c r="CV29" s="655"/>
      <c r="CW29" s="655"/>
      <c r="CX29" s="655"/>
      <c r="CY29" s="656"/>
      <c r="CZ29" s="628">
        <v>12.6</v>
      </c>
      <c r="DA29" s="653"/>
      <c r="DB29" s="653"/>
      <c r="DC29" s="657"/>
      <c r="DD29" s="632">
        <v>1608632</v>
      </c>
      <c r="DE29" s="655"/>
      <c r="DF29" s="655"/>
      <c r="DG29" s="655"/>
      <c r="DH29" s="655"/>
      <c r="DI29" s="655"/>
      <c r="DJ29" s="655"/>
      <c r="DK29" s="656"/>
      <c r="DL29" s="632">
        <v>1223109</v>
      </c>
      <c r="DM29" s="655"/>
      <c r="DN29" s="655"/>
      <c r="DO29" s="655"/>
      <c r="DP29" s="655"/>
      <c r="DQ29" s="655"/>
      <c r="DR29" s="655"/>
      <c r="DS29" s="655"/>
      <c r="DT29" s="655"/>
      <c r="DU29" s="655"/>
      <c r="DV29" s="656"/>
      <c r="DW29" s="628">
        <v>22.8</v>
      </c>
      <c r="DX29" s="653"/>
      <c r="DY29" s="653"/>
      <c r="DZ29" s="653"/>
      <c r="EA29" s="653"/>
      <c r="EB29" s="653"/>
      <c r="EC29" s="654"/>
    </row>
    <row r="30" spans="2:133" ht="11.25" customHeight="1">
      <c r="B30" s="620" t="s">
        <v>309</v>
      </c>
      <c r="C30" s="621"/>
      <c r="D30" s="621"/>
      <c r="E30" s="621"/>
      <c r="F30" s="621"/>
      <c r="G30" s="621"/>
      <c r="H30" s="621"/>
      <c r="I30" s="621"/>
      <c r="J30" s="621"/>
      <c r="K30" s="621"/>
      <c r="L30" s="621"/>
      <c r="M30" s="621"/>
      <c r="N30" s="621"/>
      <c r="O30" s="621"/>
      <c r="P30" s="621"/>
      <c r="Q30" s="622"/>
      <c r="R30" s="623">
        <v>2597953</v>
      </c>
      <c r="S30" s="624"/>
      <c r="T30" s="624"/>
      <c r="U30" s="624"/>
      <c r="V30" s="624"/>
      <c r="W30" s="624"/>
      <c r="X30" s="624"/>
      <c r="Y30" s="625"/>
      <c r="Z30" s="626">
        <v>19.100000000000001</v>
      </c>
      <c r="AA30" s="626"/>
      <c r="AB30" s="626"/>
      <c r="AC30" s="626"/>
      <c r="AD30" s="627" t="s">
        <v>132</v>
      </c>
      <c r="AE30" s="627"/>
      <c r="AF30" s="627"/>
      <c r="AG30" s="627"/>
      <c r="AH30" s="627"/>
      <c r="AI30" s="627"/>
      <c r="AJ30" s="627"/>
      <c r="AK30" s="627"/>
      <c r="AL30" s="628" t="s">
        <v>237</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1647227</v>
      </c>
      <c r="CS30" s="624"/>
      <c r="CT30" s="624"/>
      <c r="CU30" s="624"/>
      <c r="CV30" s="624"/>
      <c r="CW30" s="624"/>
      <c r="CX30" s="624"/>
      <c r="CY30" s="625"/>
      <c r="CZ30" s="628">
        <v>12.3</v>
      </c>
      <c r="DA30" s="653"/>
      <c r="DB30" s="653"/>
      <c r="DC30" s="657"/>
      <c r="DD30" s="632">
        <v>1569894</v>
      </c>
      <c r="DE30" s="624"/>
      <c r="DF30" s="624"/>
      <c r="DG30" s="624"/>
      <c r="DH30" s="624"/>
      <c r="DI30" s="624"/>
      <c r="DJ30" s="624"/>
      <c r="DK30" s="625"/>
      <c r="DL30" s="632">
        <v>1184379</v>
      </c>
      <c r="DM30" s="624"/>
      <c r="DN30" s="624"/>
      <c r="DO30" s="624"/>
      <c r="DP30" s="624"/>
      <c r="DQ30" s="624"/>
      <c r="DR30" s="624"/>
      <c r="DS30" s="624"/>
      <c r="DT30" s="624"/>
      <c r="DU30" s="624"/>
      <c r="DV30" s="625"/>
      <c r="DW30" s="628">
        <v>22.1</v>
      </c>
      <c r="DX30" s="653"/>
      <c r="DY30" s="653"/>
      <c r="DZ30" s="653"/>
      <c r="EA30" s="653"/>
      <c r="EB30" s="653"/>
      <c r="EC30" s="654"/>
    </row>
    <row r="31" spans="2:133" ht="11.25" customHeight="1">
      <c r="B31" s="636" t="s">
        <v>313</v>
      </c>
      <c r="C31" s="637"/>
      <c r="D31" s="637"/>
      <c r="E31" s="637"/>
      <c r="F31" s="637"/>
      <c r="G31" s="637"/>
      <c r="H31" s="637"/>
      <c r="I31" s="637"/>
      <c r="J31" s="637"/>
      <c r="K31" s="637"/>
      <c r="L31" s="637"/>
      <c r="M31" s="637"/>
      <c r="N31" s="637"/>
      <c r="O31" s="637"/>
      <c r="P31" s="637"/>
      <c r="Q31" s="638"/>
      <c r="R31" s="623" t="s">
        <v>140</v>
      </c>
      <c r="S31" s="624"/>
      <c r="T31" s="624"/>
      <c r="U31" s="624"/>
      <c r="V31" s="624"/>
      <c r="W31" s="624"/>
      <c r="X31" s="624"/>
      <c r="Y31" s="625"/>
      <c r="Z31" s="626" t="s">
        <v>140</v>
      </c>
      <c r="AA31" s="626"/>
      <c r="AB31" s="626"/>
      <c r="AC31" s="626"/>
      <c r="AD31" s="627" t="s">
        <v>237</v>
      </c>
      <c r="AE31" s="627"/>
      <c r="AF31" s="627"/>
      <c r="AG31" s="627"/>
      <c r="AH31" s="627"/>
      <c r="AI31" s="627"/>
      <c r="AJ31" s="627"/>
      <c r="AK31" s="627"/>
      <c r="AL31" s="628" t="s">
        <v>140</v>
      </c>
      <c r="AM31" s="629"/>
      <c r="AN31" s="629"/>
      <c r="AO31" s="630"/>
      <c r="AP31" s="669" t="s">
        <v>314</v>
      </c>
      <c r="AQ31" s="670"/>
      <c r="AR31" s="670"/>
      <c r="AS31" s="670"/>
      <c r="AT31" s="675" t="s">
        <v>315</v>
      </c>
      <c r="AU31" s="218"/>
      <c r="AV31" s="218"/>
      <c r="AW31" s="218"/>
      <c r="AX31" s="609" t="s">
        <v>189</v>
      </c>
      <c r="AY31" s="610"/>
      <c r="AZ31" s="610"/>
      <c r="BA31" s="610"/>
      <c r="BB31" s="610"/>
      <c r="BC31" s="610"/>
      <c r="BD31" s="610"/>
      <c r="BE31" s="610"/>
      <c r="BF31" s="611"/>
      <c r="BG31" s="679">
        <v>98</v>
      </c>
      <c r="BH31" s="667"/>
      <c r="BI31" s="667"/>
      <c r="BJ31" s="667"/>
      <c r="BK31" s="667"/>
      <c r="BL31" s="667"/>
      <c r="BM31" s="618">
        <v>93</v>
      </c>
      <c r="BN31" s="667"/>
      <c r="BO31" s="667"/>
      <c r="BP31" s="667"/>
      <c r="BQ31" s="668"/>
      <c r="BR31" s="679">
        <v>98.1</v>
      </c>
      <c r="BS31" s="667"/>
      <c r="BT31" s="667"/>
      <c r="BU31" s="667"/>
      <c r="BV31" s="667"/>
      <c r="BW31" s="667"/>
      <c r="BX31" s="618">
        <v>92.9</v>
      </c>
      <c r="BY31" s="667"/>
      <c r="BZ31" s="667"/>
      <c r="CA31" s="667"/>
      <c r="CB31" s="668"/>
      <c r="CD31" s="661"/>
      <c r="CE31" s="662"/>
      <c r="CF31" s="620" t="s">
        <v>316</v>
      </c>
      <c r="CG31" s="621"/>
      <c r="CH31" s="621"/>
      <c r="CI31" s="621"/>
      <c r="CJ31" s="621"/>
      <c r="CK31" s="621"/>
      <c r="CL31" s="621"/>
      <c r="CM31" s="621"/>
      <c r="CN31" s="621"/>
      <c r="CO31" s="621"/>
      <c r="CP31" s="621"/>
      <c r="CQ31" s="622"/>
      <c r="CR31" s="623">
        <v>47483</v>
      </c>
      <c r="CS31" s="655"/>
      <c r="CT31" s="655"/>
      <c r="CU31" s="655"/>
      <c r="CV31" s="655"/>
      <c r="CW31" s="655"/>
      <c r="CX31" s="655"/>
      <c r="CY31" s="656"/>
      <c r="CZ31" s="628">
        <v>0.4</v>
      </c>
      <c r="DA31" s="653"/>
      <c r="DB31" s="653"/>
      <c r="DC31" s="657"/>
      <c r="DD31" s="632">
        <v>38738</v>
      </c>
      <c r="DE31" s="655"/>
      <c r="DF31" s="655"/>
      <c r="DG31" s="655"/>
      <c r="DH31" s="655"/>
      <c r="DI31" s="655"/>
      <c r="DJ31" s="655"/>
      <c r="DK31" s="656"/>
      <c r="DL31" s="632">
        <v>38730</v>
      </c>
      <c r="DM31" s="655"/>
      <c r="DN31" s="655"/>
      <c r="DO31" s="655"/>
      <c r="DP31" s="655"/>
      <c r="DQ31" s="655"/>
      <c r="DR31" s="655"/>
      <c r="DS31" s="655"/>
      <c r="DT31" s="655"/>
      <c r="DU31" s="655"/>
      <c r="DV31" s="656"/>
      <c r="DW31" s="628">
        <v>0.7</v>
      </c>
      <c r="DX31" s="653"/>
      <c r="DY31" s="653"/>
      <c r="DZ31" s="653"/>
      <c r="EA31" s="653"/>
      <c r="EB31" s="653"/>
      <c r="EC31" s="654"/>
    </row>
    <row r="32" spans="2:133" ht="11.25" customHeight="1">
      <c r="B32" s="620" t="s">
        <v>317</v>
      </c>
      <c r="C32" s="621"/>
      <c r="D32" s="621"/>
      <c r="E32" s="621"/>
      <c r="F32" s="621"/>
      <c r="G32" s="621"/>
      <c r="H32" s="621"/>
      <c r="I32" s="621"/>
      <c r="J32" s="621"/>
      <c r="K32" s="621"/>
      <c r="L32" s="621"/>
      <c r="M32" s="621"/>
      <c r="N32" s="621"/>
      <c r="O32" s="621"/>
      <c r="P32" s="621"/>
      <c r="Q32" s="622"/>
      <c r="R32" s="623">
        <v>795134</v>
      </c>
      <c r="S32" s="624"/>
      <c r="T32" s="624"/>
      <c r="U32" s="624"/>
      <c r="V32" s="624"/>
      <c r="W32" s="624"/>
      <c r="X32" s="624"/>
      <c r="Y32" s="625"/>
      <c r="Z32" s="626">
        <v>5.9</v>
      </c>
      <c r="AA32" s="626"/>
      <c r="AB32" s="626"/>
      <c r="AC32" s="626"/>
      <c r="AD32" s="627" t="s">
        <v>132</v>
      </c>
      <c r="AE32" s="627"/>
      <c r="AF32" s="627"/>
      <c r="AG32" s="627"/>
      <c r="AH32" s="627"/>
      <c r="AI32" s="627"/>
      <c r="AJ32" s="627"/>
      <c r="AK32" s="627"/>
      <c r="AL32" s="628" t="s">
        <v>140</v>
      </c>
      <c r="AM32" s="629"/>
      <c r="AN32" s="629"/>
      <c r="AO32" s="630"/>
      <c r="AP32" s="671"/>
      <c r="AQ32" s="672"/>
      <c r="AR32" s="672"/>
      <c r="AS32" s="672"/>
      <c r="AT32" s="676"/>
      <c r="AU32" s="214" t="s">
        <v>318</v>
      </c>
      <c r="AX32" s="620" t="s">
        <v>319</v>
      </c>
      <c r="AY32" s="621"/>
      <c r="AZ32" s="621"/>
      <c r="BA32" s="621"/>
      <c r="BB32" s="621"/>
      <c r="BC32" s="621"/>
      <c r="BD32" s="621"/>
      <c r="BE32" s="621"/>
      <c r="BF32" s="622"/>
      <c r="BG32" s="680">
        <v>97.9</v>
      </c>
      <c r="BH32" s="655"/>
      <c r="BI32" s="655"/>
      <c r="BJ32" s="655"/>
      <c r="BK32" s="655"/>
      <c r="BL32" s="655"/>
      <c r="BM32" s="629">
        <v>95.2</v>
      </c>
      <c r="BN32" s="655"/>
      <c r="BO32" s="655"/>
      <c r="BP32" s="655"/>
      <c r="BQ32" s="678"/>
      <c r="BR32" s="680">
        <v>98.4</v>
      </c>
      <c r="BS32" s="655"/>
      <c r="BT32" s="655"/>
      <c r="BU32" s="655"/>
      <c r="BV32" s="655"/>
      <c r="BW32" s="655"/>
      <c r="BX32" s="629">
        <v>95.5</v>
      </c>
      <c r="BY32" s="655"/>
      <c r="BZ32" s="655"/>
      <c r="CA32" s="655"/>
      <c r="CB32" s="678"/>
      <c r="CD32" s="663"/>
      <c r="CE32" s="664"/>
      <c r="CF32" s="620" t="s">
        <v>320</v>
      </c>
      <c r="CG32" s="621"/>
      <c r="CH32" s="621"/>
      <c r="CI32" s="621"/>
      <c r="CJ32" s="621"/>
      <c r="CK32" s="621"/>
      <c r="CL32" s="621"/>
      <c r="CM32" s="621"/>
      <c r="CN32" s="621"/>
      <c r="CO32" s="621"/>
      <c r="CP32" s="621"/>
      <c r="CQ32" s="622"/>
      <c r="CR32" s="623" t="s">
        <v>132</v>
      </c>
      <c r="CS32" s="624"/>
      <c r="CT32" s="624"/>
      <c r="CU32" s="624"/>
      <c r="CV32" s="624"/>
      <c r="CW32" s="624"/>
      <c r="CX32" s="624"/>
      <c r="CY32" s="625"/>
      <c r="CZ32" s="628" t="s">
        <v>132</v>
      </c>
      <c r="DA32" s="653"/>
      <c r="DB32" s="653"/>
      <c r="DC32" s="657"/>
      <c r="DD32" s="632" t="s">
        <v>132</v>
      </c>
      <c r="DE32" s="624"/>
      <c r="DF32" s="624"/>
      <c r="DG32" s="624"/>
      <c r="DH32" s="624"/>
      <c r="DI32" s="624"/>
      <c r="DJ32" s="624"/>
      <c r="DK32" s="625"/>
      <c r="DL32" s="632" t="s">
        <v>237</v>
      </c>
      <c r="DM32" s="624"/>
      <c r="DN32" s="624"/>
      <c r="DO32" s="624"/>
      <c r="DP32" s="624"/>
      <c r="DQ32" s="624"/>
      <c r="DR32" s="624"/>
      <c r="DS32" s="624"/>
      <c r="DT32" s="624"/>
      <c r="DU32" s="624"/>
      <c r="DV32" s="625"/>
      <c r="DW32" s="628" t="s">
        <v>140</v>
      </c>
      <c r="DX32" s="653"/>
      <c r="DY32" s="653"/>
      <c r="DZ32" s="653"/>
      <c r="EA32" s="653"/>
      <c r="EB32" s="653"/>
      <c r="EC32" s="654"/>
    </row>
    <row r="33" spans="2:133" ht="11.25" customHeight="1">
      <c r="B33" s="620" t="s">
        <v>321</v>
      </c>
      <c r="C33" s="621"/>
      <c r="D33" s="621"/>
      <c r="E33" s="621"/>
      <c r="F33" s="621"/>
      <c r="G33" s="621"/>
      <c r="H33" s="621"/>
      <c r="I33" s="621"/>
      <c r="J33" s="621"/>
      <c r="K33" s="621"/>
      <c r="L33" s="621"/>
      <c r="M33" s="621"/>
      <c r="N33" s="621"/>
      <c r="O33" s="621"/>
      <c r="P33" s="621"/>
      <c r="Q33" s="622"/>
      <c r="R33" s="623">
        <v>40508</v>
      </c>
      <c r="S33" s="624"/>
      <c r="T33" s="624"/>
      <c r="U33" s="624"/>
      <c r="V33" s="624"/>
      <c r="W33" s="624"/>
      <c r="X33" s="624"/>
      <c r="Y33" s="625"/>
      <c r="Z33" s="626">
        <v>0.3</v>
      </c>
      <c r="AA33" s="626"/>
      <c r="AB33" s="626"/>
      <c r="AC33" s="626"/>
      <c r="AD33" s="627">
        <v>20254</v>
      </c>
      <c r="AE33" s="627"/>
      <c r="AF33" s="627"/>
      <c r="AG33" s="627"/>
      <c r="AH33" s="627"/>
      <c r="AI33" s="627"/>
      <c r="AJ33" s="627"/>
      <c r="AK33" s="627"/>
      <c r="AL33" s="628">
        <v>0.4</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97.7</v>
      </c>
      <c r="BH33" s="682"/>
      <c r="BI33" s="682"/>
      <c r="BJ33" s="682"/>
      <c r="BK33" s="682"/>
      <c r="BL33" s="682"/>
      <c r="BM33" s="683">
        <v>89.9</v>
      </c>
      <c r="BN33" s="682"/>
      <c r="BO33" s="682"/>
      <c r="BP33" s="682"/>
      <c r="BQ33" s="684"/>
      <c r="BR33" s="681">
        <v>97.6</v>
      </c>
      <c r="BS33" s="682"/>
      <c r="BT33" s="682"/>
      <c r="BU33" s="682"/>
      <c r="BV33" s="682"/>
      <c r="BW33" s="682"/>
      <c r="BX33" s="683">
        <v>89.5</v>
      </c>
      <c r="BY33" s="682"/>
      <c r="BZ33" s="682"/>
      <c r="CA33" s="682"/>
      <c r="CB33" s="684"/>
      <c r="CD33" s="620" t="s">
        <v>323</v>
      </c>
      <c r="CE33" s="621"/>
      <c r="CF33" s="621"/>
      <c r="CG33" s="621"/>
      <c r="CH33" s="621"/>
      <c r="CI33" s="621"/>
      <c r="CJ33" s="621"/>
      <c r="CK33" s="621"/>
      <c r="CL33" s="621"/>
      <c r="CM33" s="621"/>
      <c r="CN33" s="621"/>
      <c r="CO33" s="621"/>
      <c r="CP33" s="621"/>
      <c r="CQ33" s="622"/>
      <c r="CR33" s="623">
        <v>5472265</v>
      </c>
      <c r="CS33" s="655"/>
      <c r="CT33" s="655"/>
      <c r="CU33" s="655"/>
      <c r="CV33" s="655"/>
      <c r="CW33" s="655"/>
      <c r="CX33" s="655"/>
      <c r="CY33" s="656"/>
      <c r="CZ33" s="628">
        <v>40.700000000000003</v>
      </c>
      <c r="DA33" s="653"/>
      <c r="DB33" s="653"/>
      <c r="DC33" s="657"/>
      <c r="DD33" s="632">
        <v>3155912</v>
      </c>
      <c r="DE33" s="655"/>
      <c r="DF33" s="655"/>
      <c r="DG33" s="655"/>
      <c r="DH33" s="655"/>
      <c r="DI33" s="655"/>
      <c r="DJ33" s="655"/>
      <c r="DK33" s="656"/>
      <c r="DL33" s="632">
        <v>1754260</v>
      </c>
      <c r="DM33" s="655"/>
      <c r="DN33" s="655"/>
      <c r="DO33" s="655"/>
      <c r="DP33" s="655"/>
      <c r="DQ33" s="655"/>
      <c r="DR33" s="655"/>
      <c r="DS33" s="655"/>
      <c r="DT33" s="655"/>
      <c r="DU33" s="655"/>
      <c r="DV33" s="656"/>
      <c r="DW33" s="628">
        <v>32.799999999999997</v>
      </c>
      <c r="DX33" s="653"/>
      <c r="DY33" s="653"/>
      <c r="DZ33" s="653"/>
      <c r="EA33" s="653"/>
      <c r="EB33" s="653"/>
      <c r="EC33" s="654"/>
    </row>
    <row r="34" spans="2:133" ht="11.25" customHeight="1">
      <c r="B34" s="620" t="s">
        <v>324</v>
      </c>
      <c r="C34" s="621"/>
      <c r="D34" s="621"/>
      <c r="E34" s="621"/>
      <c r="F34" s="621"/>
      <c r="G34" s="621"/>
      <c r="H34" s="621"/>
      <c r="I34" s="621"/>
      <c r="J34" s="621"/>
      <c r="K34" s="621"/>
      <c r="L34" s="621"/>
      <c r="M34" s="621"/>
      <c r="N34" s="621"/>
      <c r="O34" s="621"/>
      <c r="P34" s="621"/>
      <c r="Q34" s="622"/>
      <c r="R34" s="623">
        <v>661144</v>
      </c>
      <c r="S34" s="624"/>
      <c r="T34" s="624"/>
      <c r="U34" s="624"/>
      <c r="V34" s="624"/>
      <c r="W34" s="624"/>
      <c r="X34" s="624"/>
      <c r="Y34" s="625"/>
      <c r="Z34" s="626">
        <v>4.9000000000000004</v>
      </c>
      <c r="AA34" s="626"/>
      <c r="AB34" s="626"/>
      <c r="AC34" s="626"/>
      <c r="AD34" s="627" t="s">
        <v>237</v>
      </c>
      <c r="AE34" s="627"/>
      <c r="AF34" s="627"/>
      <c r="AG34" s="627"/>
      <c r="AH34" s="627"/>
      <c r="AI34" s="627"/>
      <c r="AJ34" s="627"/>
      <c r="AK34" s="627"/>
      <c r="AL34" s="628" t="s">
        <v>140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1684694</v>
      </c>
      <c r="CS34" s="624"/>
      <c r="CT34" s="624"/>
      <c r="CU34" s="624"/>
      <c r="CV34" s="624"/>
      <c r="CW34" s="624"/>
      <c r="CX34" s="624"/>
      <c r="CY34" s="625"/>
      <c r="CZ34" s="628">
        <v>12.5</v>
      </c>
      <c r="DA34" s="653"/>
      <c r="DB34" s="653"/>
      <c r="DC34" s="657"/>
      <c r="DD34" s="632">
        <v>667954</v>
      </c>
      <c r="DE34" s="624"/>
      <c r="DF34" s="624"/>
      <c r="DG34" s="624"/>
      <c r="DH34" s="624"/>
      <c r="DI34" s="624"/>
      <c r="DJ34" s="624"/>
      <c r="DK34" s="625"/>
      <c r="DL34" s="632">
        <v>424175</v>
      </c>
      <c r="DM34" s="624"/>
      <c r="DN34" s="624"/>
      <c r="DO34" s="624"/>
      <c r="DP34" s="624"/>
      <c r="DQ34" s="624"/>
      <c r="DR34" s="624"/>
      <c r="DS34" s="624"/>
      <c r="DT34" s="624"/>
      <c r="DU34" s="624"/>
      <c r="DV34" s="625"/>
      <c r="DW34" s="628">
        <v>7.9</v>
      </c>
      <c r="DX34" s="653"/>
      <c r="DY34" s="653"/>
      <c r="DZ34" s="653"/>
      <c r="EA34" s="653"/>
      <c r="EB34" s="653"/>
      <c r="EC34" s="654"/>
    </row>
    <row r="35" spans="2:133" ht="11.25" customHeight="1">
      <c r="B35" s="620" t="s">
        <v>326</v>
      </c>
      <c r="C35" s="621"/>
      <c r="D35" s="621"/>
      <c r="E35" s="621"/>
      <c r="F35" s="621"/>
      <c r="G35" s="621"/>
      <c r="H35" s="621"/>
      <c r="I35" s="621"/>
      <c r="J35" s="621"/>
      <c r="K35" s="621"/>
      <c r="L35" s="621"/>
      <c r="M35" s="621"/>
      <c r="N35" s="621"/>
      <c r="O35" s="621"/>
      <c r="P35" s="621"/>
      <c r="Q35" s="622"/>
      <c r="R35" s="623">
        <v>1170636</v>
      </c>
      <c r="S35" s="624"/>
      <c r="T35" s="624"/>
      <c r="U35" s="624"/>
      <c r="V35" s="624"/>
      <c r="W35" s="624"/>
      <c r="X35" s="624"/>
      <c r="Y35" s="625"/>
      <c r="Z35" s="626">
        <v>8.6</v>
      </c>
      <c r="AA35" s="626"/>
      <c r="AB35" s="626"/>
      <c r="AC35" s="626"/>
      <c r="AD35" s="627" t="s">
        <v>140</v>
      </c>
      <c r="AE35" s="627"/>
      <c r="AF35" s="627"/>
      <c r="AG35" s="627"/>
      <c r="AH35" s="627"/>
      <c r="AI35" s="627"/>
      <c r="AJ35" s="627"/>
      <c r="AK35" s="627"/>
      <c r="AL35" s="628" t="s">
        <v>140</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26141</v>
      </c>
      <c r="CS35" s="655"/>
      <c r="CT35" s="655"/>
      <c r="CU35" s="655"/>
      <c r="CV35" s="655"/>
      <c r="CW35" s="655"/>
      <c r="CX35" s="655"/>
      <c r="CY35" s="656"/>
      <c r="CZ35" s="628">
        <v>0.2</v>
      </c>
      <c r="DA35" s="653"/>
      <c r="DB35" s="653"/>
      <c r="DC35" s="657"/>
      <c r="DD35" s="632">
        <v>19487</v>
      </c>
      <c r="DE35" s="655"/>
      <c r="DF35" s="655"/>
      <c r="DG35" s="655"/>
      <c r="DH35" s="655"/>
      <c r="DI35" s="655"/>
      <c r="DJ35" s="655"/>
      <c r="DK35" s="656"/>
      <c r="DL35" s="632">
        <v>16436</v>
      </c>
      <c r="DM35" s="655"/>
      <c r="DN35" s="655"/>
      <c r="DO35" s="655"/>
      <c r="DP35" s="655"/>
      <c r="DQ35" s="655"/>
      <c r="DR35" s="655"/>
      <c r="DS35" s="655"/>
      <c r="DT35" s="655"/>
      <c r="DU35" s="655"/>
      <c r="DV35" s="656"/>
      <c r="DW35" s="628">
        <v>0.3</v>
      </c>
      <c r="DX35" s="653"/>
      <c r="DY35" s="653"/>
      <c r="DZ35" s="653"/>
      <c r="EA35" s="653"/>
      <c r="EB35" s="653"/>
      <c r="EC35" s="654"/>
    </row>
    <row r="36" spans="2:133" ht="11.25" customHeight="1">
      <c r="B36" s="620" t="s">
        <v>330</v>
      </c>
      <c r="C36" s="621"/>
      <c r="D36" s="621"/>
      <c r="E36" s="621"/>
      <c r="F36" s="621"/>
      <c r="G36" s="621"/>
      <c r="H36" s="621"/>
      <c r="I36" s="621"/>
      <c r="J36" s="621"/>
      <c r="K36" s="621"/>
      <c r="L36" s="621"/>
      <c r="M36" s="621"/>
      <c r="N36" s="621"/>
      <c r="O36" s="621"/>
      <c r="P36" s="621"/>
      <c r="Q36" s="622"/>
      <c r="R36" s="623">
        <v>290433</v>
      </c>
      <c r="S36" s="624"/>
      <c r="T36" s="624"/>
      <c r="U36" s="624"/>
      <c r="V36" s="624"/>
      <c r="W36" s="624"/>
      <c r="X36" s="624"/>
      <c r="Y36" s="625"/>
      <c r="Z36" s="626">
        <v>2.1</v>
      </c>
      <c r="AA36" s="626"/>
      <c r="AB36" s="626"/>
      <c r="AC36" s="626"/>
      <c r="AD36" s="627" t="s">
        <v>132</v>
      </c>
      <c r="AE36" s="627"/>
      <c r="AF36" s="627"/>
      <c r="AG36" s="627"/>
      <c r="AH36" s="627"/>
      <c r="AI36" s="627"/>
      <c r="AJ36" s="627"/>
      <c r="AK36" s="627"/>
      <c r="AL36" s="628" t="s">
        <v>132</v>
      </c>
      <c r="AM36" s="629"/>
      <c r="AN36" s="629"/>
      <c r="AO36" s="630"/>
      <c r="AP36" s="222"/>
      <c r="AQ36" s="689" t="s">
        <v>331</v>
      </c>
      <c r="AR36" s="690"/>
      <c r="AS36" s="690"/>
      <c r="AT36" s="690"/>
      <c r="AU36" s="690"/>
      <c r="AV36" s="690"/>
      <c r="AW36" s="690"/>
      <c r="AX36" s="690"/>
      <c r="AY36" s="691"/>
      <c r="AZ36" s="612">
        <v>1089001</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9263</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1353995</v>
      </c>
      <c r="CS36" s="624"/>
      <c r="CT36" s="624"/>
      <c r="CU36" s="624"/>
      <c r="CV36" s="624"/>
      <c r="CW36" s="624"/>
      <c r="CX36" s="624"/>
      <c r="CY36" s="625"/>
      <c r="CZ36" s="628">
        <v>10.1</v>
      </c>
      <c r="DA36" s="653"/>
      <c r="DB36" s="653"/>
      <c r="DC36" s="657"/>
      <c r="DD36" s="632">
        <v>1159191</v>
      </c>
      <c r="DE36" s="624"/>
      <c r="DF36" s="624"/>
      <c r="DG36" s="624"/>
      <c r="DH36" s="624"/>
      <c r="DI36" s="624"/>
      <c r="DJ36" s="624"/>
      <c r="DK36" s="625"/>
      <c r="DL36" s="632">
        <v>626556</v>
      </c>
      <c r="DM36" s="624"/>
      <c r="DN36" s="624"/>
      <c r="DO36" s="624"/>
      <c r="DP36" s="624"/>
      <c r="DQ36" s="624"/>
      <c r="DR36" s="624"/>
      <c r="DS36" s="624"/>
      <c r="DT36" s="624"/>
      <c r="DU36" s="624"/>
      <c r="DV36" s="625"/>
      <c r="DW36" s="628">
        <v>11.7</v>
      </c>
      <c r="DX36" s="653"/>
      <c r="DY36" s="653"/>
      <c r="DZ36" s="653"/>
      <c r="EA36" s="653"/>
      <c r="EB36" s="653"/>
      <c r="EC36" s="654"/>
    </row>
    <row r="37" spans="2:133" ht="11.25" customHeight="1">
      <c r="B37" s="620" t="s">
        <v>334</v>
      </c>
      <c r="C37" s="621"/>
      <c r="D37" s="621"/>
      <c r="E37" s="621"/>
      <c r="F37" s="621"/>
      <c r="G37" s="621"/>
      <c r="H37" s="621"/>
      <c r="I37" s="621"/>
      <c r="J37" s="621"/>
      <c r="K37" s="621"/>
      <c r="L37" s="621"/>
      <c r="M37" s="621"/>
      <c r="N37" s="621"/>
      <c r="O37" s="621"/>
      <c r="P37" s="621"/>
      <c r="Q37" s="622"/>
      <c r="R37" s="623">
        <v>235744</v>
      </c>
      <c r="S37" s="624"/>
      <c r="T37" s="624"/>
      <c r="U37" s="624"/>
      <c r="V37" s="624"/>
      <c r="W37" s="624"/>
      <c r="X37" s="624"/>
      <c r="Y37" s="625"/>
      <c r="Z37" s="626">
        <v>1.7</v>
      </c>
      <c r="AA37" s="626"/>
      <c r="AB37" s="626"/>
      <c r="AC37" s="626"/>
      <c r="AD37" s="627">
        <v>8900</v>
      </c>
      <c r="AE37" s="627"/>
      <c r="AF37" s="627"/>
      <c r="AG37" s="627"/>
      <c r="AH37" s="627"/>
      <c r="AI37" s="627"/>
      <c r="AJ37" s="627"/>
      <c r="AK37" s="627"/>
      <c r="AL37" s="628">
        <v>0.2</v>
      </c>
      <c r="AM37" s="629"/>
      <c r="AN37" s="629"/>
      <c r="AO37" s="630"/>
      <c r="AQ37" s="686" t="s">
        <v>335</v>
      </c>
      <c r="AR37" s="687"/>
      <c r="AS37" s="687"/>
      <c r="AT37" s="687"/>
      <c r="AU37" s="687"/>
      <c r="AV37" s="687"/>
      <c r="AW37" s="687"/>
      <c r="AX37" s="687"/>
      <c r="AY37" s="688"/>
      <c r="AZ37" s="623">
        <v>191280</v>
      </c>
      <c r="BA37" s="624"/>
      <c r="BB37" s="624"/>
      <c r="BC37" s="624"/>
      <c r="BD37" s="655"/>
      <c r="BE37" s="655"/>
      <c r="BF37" s="678"/>
      <c r="BG37" s="620" t="s">
        <v>336</v>
      </c>
      <c r="BH37" s="621"/>
      <c r="BI37" s="621"/>
      <c r="BJ37" s="621"/>
      <c r="BK37" s="621"/>
      <c r="BL37" s="621"/>
      <c r="BM37" s="621"/>
      <c r="BN37" s="621"/>
      <c r="BO37" s="621"/>
      <c r="BP37" s="621"/>
      <c r="BQ37" s="621"/>
      <c r="BR37" s="621"/>
      <c r="BS37" s="621"/>
      <c r="BT37" s="621"/>
      <c r="BU37" s="622"/>
      <c r="BV37" s="623">
        <v>-33981</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465104</v>
      </c>
      <c r="CS37" s="655"/>
      <c r="CT37" s="655"/>
      <c r="CU37" s="655"/>
      <c r="CV37" s="655"/>
      <c r="CW37" s="655"/>
      <c r="CX37" s="655"/>
      <c r="CY37" s="656"/>
      <c r="CZ37" s="628">
        <v>3.5</v>
      </c>
      <c r="DA37" s="653"/>
      <c r="DB37" s="653"/>
      <c r="DC37" s="657"/>
      <c r="DD37" s="632">
        <v>426946</v>
      </c>
      <c r="DE37" s="655"/>
      <c r="DF37" s="655"/>
      <c r="DG37" s="655"/>
      <c r="DH37" s="655"/>
      <c r="DI37" s="655"/>
      <c r="DJ37" s="655"/>
      <c r="DK37" s="656"/>
      <c r="DL37" s="632">
        <v>356705</v>
      </c>
      <c r="DM37" s="655"/>
      <c r="DN37" s="655"/>
      <c r="DO37" s="655"/>
      <c r="DP37" s="655"/>
      <c r="DQ37" s="655"/>
      <c r="DR37" s="655"/>
      <c r="DS37" s="655"/>
      <c r="DT37" s="655"/>
      <c r="DU37" s="655"/>
      <c r="DV37" s="656"/>
      <c r="DW37" s="628">
        <v>6.7</v>
      </c>
      <c r="DX37" s="653"/>
      <c r="DY37" s="653"/>
      <c r="DZ37" s="653"/>
      <c r="EA37" s="653"/>
      <c r="EB37" s="653"/>
      <c r="EC37" s="654"/>
    </row>
    <row r="38" spans="2:133" ht="11.25" customHeight="1">
      <c r="B38" s="620" t="s">
        <v>338</v>
      </c>
      <c r="C38" s="621"/>
      <c r="D38" s="621"/>
      <c r="E38" s="621"/>
      <c r="F38" s="621"/>
      <c r="G38" s="621"/>
      <c r="H38" s="621"/>
      <c r="I38" s="621"/>
      <c r="J38" s="621"/>
      <c r="K38" s="621"/>
      <c r="L38" s="621"/>
      <c r="M38" s="621"/>
      <c r="N38" s="621"/>
      <c r="O38" s="621"/>
      <c r="P38" s="621"/>
      <c r="Q38" s="622"/>
      <c r="R38" s="623">
        <v>1421438</v>
      </c>
      <c r="S38" s="624"/>
      <c r="T38" s="624"/>
      <c r="U38" s="624"/>
      <c r="V38" s="624"/>
      <c r="W38" s="624"/>
      <c r="X38" s="624"/>
      <c r="Y38" s="625"/>
      <c r="Z38" s="626">
        <v>10.5</v>
      </c>
      <c r="AA38" s="626"/>
      <c r="AB38" s="626"/>
      <c r="AC38" s="626"/>
      <c r="AD38" s="627" t="s">
        <v>140</v>
      </c>
      <c r="AE38" s="627"/>
      <c r="AF38" s="627"/>
      <c r="AG38" s="627"/>
      <c r="AH38" s="627"/>
      <c r="AI38" s="627"/>
      <c r="AJ38" s="627"/>
      <c r="AK38" s="627"/>
      <c r="AL38" s="628" t="s">
        <v>132</v>
      </c>
      <c r="AM38" s="629"/>
      <c r="AN38" s="629"/>
      <c r="AO38" s="630"/>
      <c r="AQ38" s="686" t="s">
        <v>339</v>
      </c>
      <c r="AR38" s="687"/>
      <c r="AS38" s="687"/>
      <c r="AT38" s="687"/>
      <c r="AU38" s="687"/>
      <c r="AV38" s="687"/>
      <c r="AW38" s="687"/>
      <c r="AX38" s="687"/>
      <c r="AY38" s="688"/>
      <c r="AZ38" s="623" t="s">
        <v>132</v>
      </c>
      <c r="BA38" s="624"/>
      <c r="BB38" s="624"/>
      <c r="BC38" s="624"/>
      <c r="BD38" s="655"/>
      <c r="BE38" s="655"/>
      <c r="BF38" s="678"/>
      <c r="BG38" s="620" t="s">
        <v>340</v>
      </c>
      <c r="BH38" s="621"/>
      <c r="BI38" s="621"/>
      <c r="BJ38" s="621"/>
      <c r="BK38" s="621"/>
      <c r="BL38" s="621"/>
      <c r="BM38" s="621"/>
      <c r="BN38" s="621"/>
      <c r="BO38" s="621"/>
      <c r="BP38" s="621"/>
      <c r="BQ38" s="621"/>
      <c r="BR38" s="621"/>
      <c r="BS38" s="621"/>
      <c r="BT38" s="621"/>
      <c r="BU38" s="622"/>
      <c r="BV38" s="623">
        <v>2377</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897721</v>
      </c>
      <c r="CS38" s="624"/>
      <c r="CT38" s="624"/>
      <c r="CU38" s="624"/>
      <c r="CV38" s="624"/>
      <c r="CW38" s="624"/>
      <c r="CX38" s="624"/>
      <c r="CY38" s="625"/>
      <c r="CZ38" s="628">
        <v>6.7</v>
      </c>
      <c r="DA38" s="653"/>
      <c r="DB38" s="653"/>
      <c r="DC38" s="657"/>
      <c r="DD38" s="632">
        <v>738177</v>
      </c>
      <c r="DE38" s="624"/>
      <c r="DF38" s="624"/>
      <c r="DG38" s="624"/>
      <c r="DH38" s="624"/>
      <c r="DI38" s="624"/>
      <c r="DJ38" s="624"/>
      <c r="DK38" s="625"/>
      <c r="DL38" s="632">
        <v>687093</v>
      </c>
      <c r="DM38" s="624"/>
      <c r="DN38" s="624"/>
      <c r="DO38" s="624"/>
      <c r="DP38" s="624"/>
      <c r="DQ38" s="624"/>
      <c r="DR38" s="624"/>
      <c r="DS38" s="624"/>
      <c r="DT38" s="624"/>
      <c r="DU38" s="624"/>
      <c r="DV38" s="625"/>
      <c r="DW38" s="628">
        <v>12.8</v>
      </c>
      <c r="DX38" s="653"/>
      <c r="DY38" s="653"/>
      <c r="DZ38" s="653"/>
      <c r="EA38" s="653"/>
      <c r="EB38" s="653"/>
      <c r="EC38" s="654"/>
    </row>
    <row r="39" spans="2:133" ht="11.25" customHeight="1">
      <c r="B39" s="620" t="s">
        <v>342</v>
      </c>
      <c r="C39" s="621"/>
      <c r="D39" s="621"/>
      <c r="E39" s="621"/>
      <c r="F39" s="621"/>
      <c r="G39" s="621"/>
      <c r="H39" s="621"/>
      <c r="I39" s="621"/>
      <c r="J39" s="621"/>
      <c r="K39" s="621"/>
      <c r="L39" s="621"/>
      <c r="M39" s="621"/>
      <c r="N39" s="621"/>
      <c r="O39" s="621"/>
      <c r="P39" s="621"/>
      <c r="Q39" s="622"/>
      <c r="R39" s="623" t="s">
        <v>237</v>
      </c>
      <c r="S39" s="624"/>
      <c r="T39" s="624"/>
      <c r="U39" s="624"/>
      <c r="V39" s="624"/>
      <c r="W39" s="624"/>
      <c r="X39" s="624"/>
      <c r="Y39" s="625"/>
      <c r="Z39" s="626" t="s">
        <v>237</v>
      </c>
      <c r="AA39" s="626"/>
      <c r="AB39" s="626"/>
      <c r="AC39" s="626"/>
      <c r="AD39" s="627" t="s">
        <v>132</v>
      </c>
      <c r="AE39" s="627"/>
      <c r="AF39" s="627"/>
      <c r="AG39" s="627"/>
      <c r="AH39" s="627"/>
      <c r="AI39" s="627"/>
      <c r="AJ39" s="627"/>
      <c r="AK39" s="627"/>
      <c r="AL39" s="628" t="s">
        <v>237</v>
      </c>
      <c r="AM39" s="629"/>
      <c r="AN39" s="629"/>
      <c r="AO39" s="630"/>
      <c r="AQ39" s="686" t="s">
        <v>343</v>
      </c>
      <c r="AR39" s="687"/>
      <c r="AS39" s="687"/>
      <c r="AT39" s="687"/>
      <c r="AU39" s="687"/>
      <c r="AV39" s="687"/>
      <c r="AW39" s="687"/>
      <c r="AX39" s="687"/>
      <c r="AY39" s="688"/>
      <c r="AZ39" s="623" t="s">
        <v>237</v>
      </c>
      <c r="BA39" s="624"/>
      <c r="BB39" s="624"/>
      <c r="BC39" s="624"/>
      <c r="BD39" s="655"/>
      <c r="BE39" s="655"/>
      <c r="BF39" s="678"/>
      <c r="BG39" s="620" t="s">
        <v>344</v>
      </c>
      <c r="BH39" s="621"/>
      <c r="BI39" s="621"/>
      <c r="BJ39" s="621"/>
      <c r="BK39" s="621"/>
      <c r="BL39" s="621"/>
      <c r="BM39" s="621"/>
      <c r="BN39" s="621"/>
      <c r="BO39" s="621"/>
      <c r="BP39" s="621"/>
      <c r="BQ39" s="621"/>
      <c r="BR39" s="621"/>
      <c r="BS39" s="621"/>
      <c r="BT39" s="621"/>
      <c r="BU39" s="622"/>
      <c r="BV39" s="623">
        <v>3569</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1319014</v>
      </c>
      <c r="CS39" s="655"/>
      <c r="CT39" s="655"/>
      <c r="CU39" s="655"/>
      <c r="CV39" s="655"/>
      <c r="CW39" s="655"/>
      <c r="CX39" s="655"/>
      <c r="CY39" s="656"/>
      <c r="CZ39" s="628">
        <v>9.8000000000000007</v>
      </c>
      <c r="DA39" s="653"/>
      <c r="DB39" s="653"/>
      <c r="DC39" s="657"/>
      <c r="DD39" s="632">
        <v>556703</v>
      </c>
      <c r="DE39" s="655"/>
      <c r="DF39" s="655"/>
      <c r="DG39" s="655"/>
      <c r="DH39" s="655"/>
      <c r="DI39" s="655"/>
      <c r="DJ39" s="655"/>
      <c r="DK39" s="656"/>
      <c r="DL39" s="632" t="s">
        <v>132</v>
      </c>
      <c r="DM39" s="655"/>
      <c r="DN39" s="655"/>
      <c r="DO39" s="655"/>
      <c r="DP39" s="655"/>
      <c r="DQ39" s="655"/>
      <c r="DR39" s="655"/>
      <c r="DS39" s="655"/>
      <c r="DT39" s="655"/>
      <c r="DU39" s="655"/>
      <c r="DV39" s="656"/>
      <c r="DW39" s="628" t="s">
        <v>140</v>
      </c>
      <c r="DX39" s="653"/>
      <c r="DY39" s="653"/>
      <c r="DZ39" s="653"/>
      <c r="EA39" s="653"/>
      <c r="EB39" s="653"/>
      <c r="EC39" s="654"/>
    </row>
    <row r="40" spans="2:133" ht="11.25" customHeight="1">
      <c r="B40" s="620" t="s">
        <v>346</v>
      </c>
      <c r="C40" s="621"/>
      <c r="D40" s="621"/>
      <c r="E40" s="621"/>
      <c r="F40" s="621"/>
      <c r="G40" s="621"/>
      <c r="H40" s="621"/>
      <c r="I40" s="621"/>
      <c r="J40" s="621"/>
      <c r="K40" s="621"/>
      <c r="L40" s="621"/>
      <c r="M40" s="621"/>
      <c r="N40" s="621"/>
      <c r="O40" s="621"/>
      <c r="P40" s="621"/>
      <c r="Q40" s="622"/>
      <c r="R40" s="623">
        <v>56838</v>
      </c>
      <c r="S40" s="624"/>
      <c r="T40" s="624"/>
      <c r="U40" s="624"/>
      <c r="V40" s="624"/>
      <c r="W40" s="624"/>
      <c r="X40" s="624"/>
      <c r="Y40" s="625"/>
      <c r="Z40" s="626">
        <v>0.4</v>
      </c>
      <c r="AA40" s="626"/>
      <c r="AB40" s="626"/>
      <c r="AC40" s="626"/>
      <c r="AD40" s="627" t="s">
        <v>132</v>
      </c>
      <c r="AE40" s="627"/>
      <c r="AF40" s="627"/>
      <c r="AG40" s="627"/>
      <c r="AH40" s="627"/>
      <c r="AI40" s="627"/>
      <c r="AJ40" s="627"/>
      <c r="AK40" s="627"/>
      <c r="AL40" s="628" t="s">
        <v>237</v>
      </c>
      <c r="AM40" s="629"/>
      <c r="AN40" s="629"/>
      <c r="AO40" s="630"/>
      <c r="AQ40" s="686" t="s">
        <v>347</v>
      </c>
      <c r="AR40" s="687"/>
      <c r="AS40" s="687"/>
      <c r="AT40" s="687"/>
      <c r="AU40" s="687"/>
      <c r="AV40" s="687"/>
      <c r="AW40" s="687"/>
      <c r="AX40" s="687"/>
      <c r="AY40" s="688"/>
      <c r="AZ40" s="623" t="s">
        <v>132</v>
      </c>
      <c r="BA40" s="624"/>
      <c r="BB40" s="624"/>
      <c r="BC40" s="624"/>
      <c r="BD40" s="655"/>
      <c r="BE40" s="655"/>
      <c r="BF40" s="678"/>
      <c r="BG40" s="671" t="s">
        <v>348</v>
      </c>
      <c r="BH40" s="672"/>
      <c r="BI40" s="672"/>
      <c r="BJ40" s="672"/>
      <c r="BK40" s="672"/>
      <c r="BL40" s="223"/>
      <c r="BM40" s="621" t="s">
        <v>349</v>
      </c>
      <c r="BN40" s="621"/>
      <c r="BO40" s="621"/>
      <c r="BP40" s="621"/>
      <c r="BQ40" s="621"/>
      <c r="BR40" s="621"/>
      <c r="BS40" s="621"/>
      <c r="BT40" s="621"/>
      <c r="BU40" s="622"/>
      <c r="BV40" s="623">
        <v>67</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190700</v>
      </c>
      <c r="CS40" s="624"/>
      <c r="CT40" s="624"/>
      <c r="CU40" s="624"/>
      <c r="CV40" s="624"/>
      <c r="CW40" s="624"/>
      <c r="CX40" s="624"/>
      <c r="CY40" s="625"/>
      <c r="CZ40" s="628">
        <v>1.4</v>
      </c>
      <c r="DA40" s="653"/>
      <c r="DB40" s="653"/>
      <c r="DC40" s="657"/>
      <c r="DD40" s="632">
        <v>14400</v>
      </c>
      <c r="DE40" s="624"/>
      <c r="DF40" s="624"/>
      <c r="DG40" s="624"/>
      <c r="DH40" s="624"/>
      <c r="DI40" s="624"/>
      <c r="DJ40" s="624"/>
      <c r="DK40" s="625"/>
      <c r="DL40" s="632" t="s">
        <v>237</v>
      </c>
      <c r="DM40" s="624"/>
      <c r="DN40" s="624"/>
      <c r="DO40" s="624"/>
      <c r="DP40" s="624"/>
      <c r="DQ40" s="624"/>
      <c r="DR40" s="624"/>
      <c r="DS40" s="624"/>
      <c r="DT40" s="624"/>
      <c r="DU40" s="624"/>
      <c r="DV40" s="625"/>
      <c r="DW40" s="628" t="s">
        <v>132</v>
      </c>
      <c r="DX40" s="653"/>
      <c r="DY40" s="653"/>
      <c r="DZ40" s="653"/>
      <c r="EA40" s="653"/>
      <c r="EB40" s="653"/>
      <c r="EC40" s="654"/>
    </row>
    <row r="41" spans="2:133" ht="11.25" customHeight="1">
      <c r="B41" s="644" t="s">
        <v>351</v>
      </c>
      <c r="C41" s="645"/>
      <c r="D41" s="645"/>
      <c r="E41" s="645"/>
      <c r="F41" s="645"/>
      <c r="G41" s="645"/>
      <c r="H41" s="645"/>
      <c r="I41" s="645"/>
      <c r="J41" s="645"/>
      <c r="K41" s="645"/>
      <c r="L41" s="645"/>
      <c r="M41" s="645"/>
      <c r="N41" s="645"/>
      <c r="O41" s="645"/>
      <c r="P41" s="645"/>
      <c r="Q41" s="646"/>
      <c r="R41" s="695">
        <v>13590023</v>
      </c>
      <c r="S41" s="696"/>
      <c r="T41" s="696"/>
      <c r="U41" s="696"/>
      <c r="V41" s="696"/>
      <c r="W41" s="696"/>
      <c r="X41" s="696"/>
      <c r="Y41" s="700"/>
      <c r="Z41" s="701">
        <v>100</v>
      </c>
      <c r="AA41" s="701"/>
      <c r="AB41" s="701"/>
      <c r="AC41" s="701"/>
      <c r="AD41" s="702">
        <v>5297550</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216533</v>
      </c>
      <c r="BA41" s="624"/>
      <c r="BB41" s="624"/>
      <c r="BC41" s="624"/>
      <c r="BD41" s="655"/>
      <c r="BE41" s="655"/>
      <c r="BF41" s="678"/>
      <c r="BG41" s="671"/>
      <c r="BH41" s="672"/>
      <c r="BI41" s="672"/>
      <c r="BJ41" s="672"/>
      <c r="BK41" s="672"/>
      <c r="BL41" s="223"/>
      <c r="BM41" s="621" t="s">
        <v>353</v>
      </c>
      <c r="BN41" s="621"/>
      <c r="BO41" s="621"/>
      <c r="BP41" s="621"/>
      <c r="BQ41" s="621"/>
      <c r="BR41" s="621"/>
      <c r="BS41" s="621"/>
      <c r="BT41" s="621"/>
      <c r="BU41" s="622"/>
      <c r="BV41" s="623" t="s">
        <v>237</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237</v>
      </c>
      <c r="CS41" s="655"/>
      <c r="CT41" s="655"/>
      <c r="CU41" s="655"/>
      <c r="CV41" s="655"/>
      <c r="CW41" s="655"/>
      <c r="CX41" s="655"/>
      <c r="CY41" s="656"/>
      <c r="CZ41" s="628" t="s">
        <v>132</v>
      </c>
      <c r="DA41" s="653"/>
      <c r="DB41" s="653"/>
      <c r="DC41" s="657"/>
      <c r="DD41" s="632" t="s">
        <v>237</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355</v>
      </c>
      <c r="AR42" s="693"/>
      <c r="AS42" s="693"/>
      <c r="AT42" s="693"/>
      <c r="AU42" s="693"/>
      <c r="AV42" s="693"/>
      <c r="AW42" s="693"/>
      <c r="AX42" s="693"/>
      <c r="AY42" s="694"/>
      <c r="AZ42" s="695">
        <v>681188</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373</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2309432</v>
      </c>
      <c r="CS42" s="655"/>
      <c r="CT42" s="655"/>
      <c r="CU42" s="655"/>
      <c r="CV42" s="655"/>
      <c r="CW42" s="655"/>
      <c r="CX42" s="655"/>
      <c r="CY42" s="656"/>
      <c r="CZ42" s="628">
        <v>17.2</v>
      </c>
      <c r="DA42" s="653"/>
      <c r="DB42" s="653"/>
      <c r="DC42" s="657"/>
      <c r="DD42" s="632">
        <v>132642</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358</v>
      </c>
      <c r="CD43" s="620" t="s">
        <v>359</v>
      </c>
      <c r="CE43" s="621"/>
      <c r="CF43" s="621"/>
      <c r="CG43" s="621"/>
      <c r="CH43" s="621"/>
      <c r="CI43" s="621"/>
      <c r="CJ43" s="621"/>
      <c r="CK43" s="621"/>
      <c r="CL43" s="621"/>
      <c r="CM43" s="621"/>
      <c r="CN43" s="621"/>
      <c r="CO43" s="621"/>
      <c r="CP43" s="621"/>
      <c r="CQ43" s="622"/>
      <c r="CR43" s="623">
        <v>33343</v>
      </c>
      <c r="CS43" s="655"/>
      <c r="CT43" s="655"/>
      <c r="CU43" s="655"/>
      <c r="CV43" s="655"/>
      <c r="CW43" s="655"/>
      <c r="CX43" s="655"/>
      <c r="CY43" s="656"/>
      <c r="CZ43" s="628">
        <v>0.2</v>
      </c>
      <c r="DA43" s="653"/>
      <c r="DB43" s="653"/>
      <c r="DC43" s="657"/>
      <c r="DD43" s="632">
        <v>14347</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361</v>
      </c>
      <c r="CG44" s="621"/>
      <c r="CH44" s="621"/>
      <c r="CI44" s="621"/>
      <c r="CJ44" s="621"/>
      <c r="CK44" s="621"/>
      <c r="CL44" s="621"/>
      <c r="CM44" s="621"/>
      <c r="CN44" s="621"/>
      <c r="CO44" s="621"/>
      <c r="CP44" s="621"/>
      <c r="CQ44" s="622"/>
      <c r="CR44" s="623">
        <v>2117018</v>
      </c>
      <c r="CS44" s="624"/>
      <c r="CT44" s="624"/>
      <c r="CU44" s="624"/>
      <c r="CV44" s="624"/>
      <c r="CW44" s="624"/>
      <c r="CX44" s="624"/>
      <c r="CY44" s="625"/>
      <c r="CZ44" s="628">
        <v>15.8</v>
      </c>
      <c r="DA44" s="629"/>
      <c r="DB44" s="629"/>
      <c r="DC44" s="635"/>
      <c r="DD44" s="632">
        <v>120486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1475796</v>
      </c>
      <c r="CS45" s="655"/>
      <c r="CT45" s="655"/>
      <c r="CU45" s="655"/>
      <c r="CV45" s="655"/>
      <c r="CW45" s="655"/>
      <c r="CX45" s="655"/>
      <c r="CY45" s="656"/>
      <c r="CZ45" s="628">
        <v>11</v>
      </c>
      <c r="DA45" s="653"/>
      <c r="DB45" s="653"/>
      <c r="DC45" s="657"/>
      <c r="DD45" s="632">
        <v>50904</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364</v>
      </c>
      <c r="CG46" s="621"/>
      <c r="CH46" s="621"/>
      <c r="CI46" s="621"/>
      <c r="CJ46" s="621"/>
      <c r="CK46" s="621"/>
      <c r="CL46" s="621"/>
      <c r="CM46" s="621"/>
      <c r="CN46" s="621"/>
      <c r="CO46" s="621"/>
      <c r="CP46" s="621"/>
      <c r="CQ46" s="622"/>
      <c r="CR46" s="623">
        <v>641222</v>
      </c>
      <c r="CS46" s="624"/>
      <c r="CT46" s="624"/>
      <c r="CU46" s="624"/>
      <c r="CV46" s="624"/>
      <c r="CW46" s="624"/>
      <c r="CX46" s="624"/>
      <c r="CY46" s="625"/>
      <c r="CZ46" s="628">
        <v>4.8</v>
      </c>
      <c r="DA46" s="629"/>
      <c r="DB46" s="629"/>
      <c r="DC46" s="635"/>
      <c r="DD46" s="632">
        <v>69582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365</v>
      </c>
      <c r="CG47" s="621"/>
      <c r="CH47" s="621"/>
      <c r="CI47" s="621"/>
      <c r="CJ47" s="621"/>
      <c r="CK47" s="621"/>
      <c r="CL47" s="621"/>
      <c r="CM47" s="621"/>
      <c r="CN47" s="621"/>
      <c r="CO47" s="621"/>
      <c r="CP47" s="621"/>
      <c r="CQ47" s="622"/>
      <c r="CR47" s="623">
        <v>192414</v>
      </c>
      <c r="CS47" s="655"/>
      <c r="CT47" s="655"/>
      <c r="CU47" s="655"/>
      <c r="CV47" s="655"/>
      <c r="CW47" s="655"/>
      <c r="CX47" s="655"/>
      <c r="CY47" s="656"/>
      <c r="CZ47" s="628">
        <v>1.4</v>
      </c>
      <c r="DA47" s="653"/>
      <c r="DB47" s="653"/>
      <c r="DC47" s="657"/>
      <c r="DD47" s="632">
        <v>12156</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366</v>
      </c>
      <c r="CG48" s="621"/>
      <c r="CH48" s="621"/>
      <c r="CI48" s="621"/>
      <c r="CJ48" s="621"/>
      <c r="CK48" s="621"/>
      <c r="CL48" s="621"/>
      <c r="CM48" s="621"/>
      <c r="CN48" s="621"/>
      <c r="CO48" s="621"/>
      <c r="CP48" s="621"/>
      <c r="CQ48" s="622"/>
      <c r="CR48" s="623" t="s">
        <v>237</v>
      </c>
      <c r="CS48" s="624"/>
      <c r="CT48" s="624"/>
      <c r="CU48" s="624"/>
      <c r="CV48" s="624"/>
      <c r="CW48" s="624"/>
      <c r="CX48" s="624"/>
      <c r="CY48" s="625"/>
      <c r="CZ48" s="628" t="s">
        <v>237</v>
      </c>
      <c r="DA48" s="629"/>
      <c r="DB48" s="629"/>
      <c r="DC48" s="635"/>
      <c r="DD48" s="632" t="s">
        <v>237</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367</v>
      </c>
      <c r="CE49" s="645"/>
      <c r="CF49" s="645"/>
      <c r="CG49" s="645"/>
      <c r="CH49" s="645"/>
      <c r="CI49" s="645"/>
      <c r="CJ49" s="645"/>
      <c r="CK49" s="645"/>
      <c r="CL49" s="645"/>
      <c r="CM49" s="645"/>
      <c r="CN49" s="645"/>
      <c r="CO49" s="645"/>
      <c r="CP49" s="645"/>
      <c r="CQ49" s="646"/>
      <c r="CR49" s="695">
        <v>13440902</v>
      </c>
      <c r="CS49" s="682"/>
      <c r="CT49" s="682"/>
      <c r="CU49" s="682"/>
      <c r="CV49" s="682"/>
      <c r="CW49" s="682"/>
      <c r="CX49" s="682"/>
      <c r="CY49" s="711"/>
      <c r="CZ49" s="703">
        <v>100</v>
      </c>
      <c r="DA49" s="712"/>
      <c r="DB49" s="712"/>
      <c r="DC49" s="713"/>
      <c r="DD49" s="714">
        <v>6830985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xqgzkLl9Hem4yieQyYjnSy4RUyJnRUWlgsTMjCI441x9ruOgX2qB0f0iTt+zVETc6VrBLX7Xs/PRgu6mg2SMAw==" saltValue="VYE0jOd+cfi6v/l+4tz6K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390</v>
      </c>
      <c r="C7" s="750"/>
      <c r="D7" s="750"/>
      <c r="E7" s="750"/>
      <c r="F7" s="750"/>
      <c r="G7" s="750"/>
      <c r="H7" s="750"/>
      <c r="I7" s="750"/>
      <c r="J7" s="750"/>
      <c r="K7" s="750"/>
      <c r="L7" s="750"/>
      <c r="M7" s="750"/>
      <c r="N7" s="750"/>
      <c r="O7" s="750"/>
      <c r="P7" s="751"/>
      <c r="Q7" s="752">
        <v>13643</v>
      </c>
      <c r="R7" s="753"/>
      <c r="S7" s="753"/>
      <c r="T7" s="753"/>
      <c r="U7" s="753"/>
      <c r="V7" s="753">
        <v>13493</v>
      </c>
      <c r="W7" s="753"/>
      <c r="X7" s="753"/>
      <c r="Y7" s="753"/>
      <c r="Z7" s="753"/>
      <c r="AA7" s="753">
        <v>150</v>
      </c>
      <c r="AB7" s="753"/>
      <c r="AC7" s="753"/>
      <c r="AD7" s="753"/>
      <c r="AE7" s="754"/>
      <c r="AF7" s="755">
        <v>115</v>
      </c>
      <c r="AG7" s="756"/>
      <c r="AH7" s="756"/>
      <c r="AI7" s="756"/>
      <c r="AJ7" s="757"/>
      <c r="AK7" s="758" t="s">
        <v>613</v>
      </c>
      <c r="AL7" s="759"/>
      <c r="AM7" s="759"/>
      <c r="AN7" s="759"/>
      <c r="AO7" s="759"/>
      <c r="AP7" s="759">
        <v>13631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614</v>
      </c>
      <c r="BS7" s="746" t="s">
        <v>615</v>
      </c>
      <c r="BT7" s="747"/>
      <c r="BU7" s="747"/>
      <c r="BV7" s="747"/>
      <c r="BW7" s="747"/>
      <c r="BX7" s="747"/>
      <c r="BY7" s="747"/>
      <c r="BZ7" s="747"/>
      <c r="CA7" s="747"/>
      <c r="CB7" s="747"/>
      <c r="CC7" s="747"/>
      <c r="CD7" s="747"/>
      <c r="CE7" s="747"/>
      <c r="CF7" s="747"/>
      <c r="CG7" s="762"/>
      <c r="CH7" s="743">
        <v>1</v>
      </c>
      <c r="CI7" s="744"/>
      <c r="CJ7" s="744"/>
      <c r="CK7" s="744"/>
      <c r="CL7" s="745"/>
      <c r="CM7" s="743">
        <v>653</v>
      </c>
      <c r="CN7" s="744"/>
      <c r="CO7" s="744"/>
      <c r="CP7" s="744"/>
      <c r="CQ7" s="745"/>
      <c r="CR7" s="743">
        <v>68</v>
      </c>
      <c r="CS7" s="744"/>
      <c r="CT7" s="744"/>
      <c r="CU7" s="744"/>
      <c r="CV7" s="745"/>
      <c r="CW7" s="743">
        <v>68</v>
      </c>
      <c r="CX7" s="744"/>
      <c r="CY7" s="744"/>
      <c r="CZ7" s="744"/>
      <c r="DA7" s="745"/>
      <c r="DB7" s="743" t="s">
        <v>517</v>
      </c>
      <c r="DC7" s="744"/>
      <c r="DD7" s="744"/>
      <c r="DE7" s="744"/>
      <c r="DF7" s="745"/>
      <c r="DG7" s="743" t="s">
        <v>517</v>
      </c>
      <c r="DH7" s="744"/>
      <c r="DI7" s="744"/>
      <c r="DJ7" s="744"/>
      <c r="DK7" s="745"/>
      <c r="DL7" s="743" t="s">
        <v>517</v>
      </c>
      <c r="DM7" s="744"/>
      <c r="DN7" s="744"/>
      <c r="DO7" s="744"/>
      <c r="DP7" s="745"/>
      <c r="DQ7" s="743" t="s">
        <v>517</v>
      </c>
      <c r="DR7" s="744"/>
      <c r="DS7" s="744"/>
      <c r="DT7" s="744"/>
      <c r="DU7" s="745"/>
      <c r="DV7" s="746"/>
      <c r="DW7" s="747"/>
      <c r="DX7" s="747"/>
      <c r="DY7" s="747"/>
      <c r="DZ7" s="748"/>
      <c r="EA7" s="234"/>
    </row>
    <row r="8" spans="1:131" s="235" customFormat="1" ht="26.25" customHeight="1">
      <c r="A8" s="238">
        <v>2</v>
      </c>
      <c r="B8" s="780" t="s">
        <v>391</v>
      </c>
      <c r="C8" s="781"/>
      <c r="D8" s="781"/>
      <c r="E8" s="781"/>
      <c r="F8" s="781"/>
      <c r="G8" s="781"/>
      <c r="H8" s="781"/>
      <c r="I8" s="781"/>
      <c r="J8" s="781"/>
      <c r="K8" s="781"/>
      <c r="L8" s="781"/>
      <c r="M8" s="781"/>
      <c r="N8" s="781"/>
      <c r="O8" s="781"/>
      <c r="P8" s="782"/>
      <c r="Q8" s="783">
        <v>163</v>
      </c>
      <c r="R8" s="784"/>
      <c r="S8" s="784"/>
      <c r="T8" s="784"/>
      <c r="U8" s="784"/>
      <c r="V8" s="784">
        <v>164</v>
      </c>
      <c r="W8" s="784"/>
      <c r="X8" s="784"/>
      <c r="Y8" s="784"/>
      <c r="Z8" s="784"/>
      <c r="AA8" s="784">
        <v>-1</v>
      </c>
      <c r="AB8" s="784"/>
      <c r="AC8" s="784"/>
      <c r="AD8" s="784"/>
      <c r="AE8" s="785"/>
      <c r="AF8" s="786">
        <v>-1</v>
      </c>
      <c r="AG8" s="787"/>
      <c r="AH8" s="787"/>
      <c r="AI8" s="787"/>
      <c r="AJ8" s="788"/>
      <c r="AK8" s="769">
        <v>111</v>
      </c>
      <c r="AL8" s="770"/>
      <c r="AM8" s="770"/>
      <c r="AN8" s="770"/>
      <c r="AO8" s="770"/>
      <c r="AP8" s="770" t="s">
        <v>613</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t="s">
        <v>614</v>
      </c>
      <c r="BS8" s="773" t="s">
        <v>616</v>
      </c>
      <c r="BT8" s="774"/>
      <c r="BU8" s="774"/>
      <c r="BV8" s="774"/>
      <c r="BW8" s="774"/>
      <c r="BX8" s="774"/>
      <c r="BY8" s="774"/>
      <c r="BZ8" s="774"/>
      <c r="CA8" s="774"/>
      <c r="CB8" s="774"/>
      <c r="CC8" s="774"/>
      <c r="CD8" s="774"/>
      <c r="CE8" s="774"/>
      <c r="CF8" s="774"/>
      <c r="CG8" s="775"/>
      <c r="CH8" s="776">
        <v>0</v>
      </c>
      <c r="CI8" s="777"/>
      <c r="CJ8" s="777"/>
      <c r="CK8" s="777"/>
      <c r="CL8" s="778"/>
      <c r="CM8" s="776">
        <v>1</v>
      </c>
      <c r="CN8" s="777"/>
      <c r="CO8" s="777"/>
      <c r="CP8" s="777"/>
      <c r="CQ8" s="778"/>
      <c r="CR8" s="776">
        <v>9</v>
      </c>
      <c r="CS8" s="777"/>
      <c r="CT8" s="777"/>
      <c r="CU8" s="777"/>
      <c r="CV8" s="778"/>
      <c r="CW8" s="776" t="s">
        <v>613</v>
      </c>
      <c r="CX8" s="777"/>
      <c r="CY8" s="777"/>
      <c r="CZ8" s="777"/>
      <c r="DA8" s="778"/>
      <c r="DB8" s="776" t="s">
        <v>517</v>
      </c>
      <c r="DC8" s="777"/>
      <c r="DD8" s="777"/>
      <c r="DE8" s="777"/>
      <c r="DF8" s="778"/>
      <c r="DG8" s="776" t="s">
        <v>517</v>
      </c>
      <c r="DH8" s="777"/>
      <c r="DI8" s="777"/>
      <c r="DJ8" s="777"/>
      <c r="DK8" s="778"/>
      <c r="DL8" s="776" t="s">
        <v>517</v>
      </c>
      <c r="DM8" s="777"/>
      <c r="DN8" s="777"/>
      <c r="DO8" s="777"/>
      <c r="DP8" s="778"/>
      <c r="DQ8" s="776" t="s">
        <v>517</v>
      </c>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393</v>
      </c>
      <c r="B23" s="789" t="s">
        <v>394</v>
      </c>
      <c r="C23" s="790"/>
      <c r="D23" s="790"/>
      <c r="E23" s="790"/>
      <c r="F23" s="790"/>
      <c r="G23" s="790"/>
      <c r="H23" s="790"/>
      <c r="I23" s="790"/>
      <c r="J23" s="790"/>
      <c r="K23" s="790"/>
      <c r="L23" s="790"/>
      <c r="M23" s="790"/>
      <c r="N23" s="790"/>
      <c r="O23" s="790"/>
      <c r="P23" s="791"/>
      <c r="Q23" s="792">
        <v>13590</v>
      </c>
      <c r="R23" s="793"/>
      <c r="S23" s="793"/>
      <c r="T23" s="793"/>
      <c r="U23" s="793"/>
      <c r="V23" s="793">
        <v>13441</v>
      </c>
      <c r="W23" s="793"/>
      <c r="X23" s="793"/>
      <c r="Y23" s="793"/>
      <c r="Z23" s="793"/>
      <c r="AA23" s="793">
        <v>149</v>
      </c>
      <c r="AB23" s="793"/>
      <c r="AC23" s="793"/>
      <c r="AD23" s="793"/>
      <c r="AE23" s="794"/>
      <c r="AF23" s="795">
        <v>114</v>
      </c>
      <c r="AG23" s="793"/>
      <c r="AH23" s="793"/>
      <c r="AI23" s="793"/>
      <c r="AJ23" s="796"/>
      <c r="AK23" s="797"/>
      <c r="AL23" s="798"/>
      <c r="AM23" s="798"/>
      <c r="AN23" s="798"/>
      <c r="AO23" s="798"/>
      <c r="AP23" s="793">
        <v>13631</v>
      </c>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373</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406</v>
      </c>
      <c r="C28" s="750"/>
      <c r="D28" s="750"/>
      <c r="E28" s="750"/>
      <c r="F28" s="750"/>
      <c r="G28" s="750"/>
      <c r="H28" s="750"/>
      <c r="I28" s="750"/>
      <c r="J28" s="750"/>
      <c r="K28" s="750"/>
      <c r="L28" s="750"/>
      <c r="M28" s="750"/>
      <c r="N28" s="750"/>
      <c r="O28" s="750"/>
      <c r="P28" s="751"/>
      <c r="Q28" s="822">
        <v>1848</v>
      </c>
      <c r="R28" s="823"/>
      <c r="S28" s="823"/>
      <c r="T28" s="823"/>
      <c r="U28" s="823"/>
      <c r="V28" s="823">
        <v>1839</v>
      </c>
      <c r="W28" s="823"/>
      <c r="X28" s="823"/>
      <c r="Y28" s="823"/>
      <c r="Z28" s="823"/>
      <c r="AA28" s="823">
        <v>9</v>
      </c>
      <c r="AB28" s="823"/>
      <c r="AC28" s="823"/>
      <c r="AD28" s="823"/>
      <c r="AE28" s="824"/>
      <c r="AF28" s="825">
        <v>9</v>
      </c>
      <c r="AG28" s="823"/>
      <c r="AH28" s="823"/>
      <c r="AI28" s="823"/>
      <c r="AJ28" s="826"/>
      <c r="AK28" s="827">
        <v>217</v>
      </c>
      <c r="AL28" s="828"/>
      <c r="AM28" s="828"/>
      <c r="AN28" s="828"/>
      <c r="AO28" s="828"/>
      <c r="AP28" s="828" t="s">
        <v>613</v>
      </c>
      <c r="AQ28" s="828"/>
      <c r="AR28" s="828"/>
      <c r="AS28" s="828"/>
      <c r="AT28" s="828"/>
      <c r="AU28" s="828" t="s">
        <v>613</v>
      </c>
      <c r="AV28" s="828"/>
      <c r="AW28" s="828"/>
      <c r="AX28" s="828"/>
      <c r="AY28" s="828"/>
      <c r="AZ28" s="829" t="s">
        <v>613</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407</v>
      </c>
      <c r="C29" s="781"/>
      <c r="D29" s="781"/>
      <c r="E29" s="781"/>
      <c r="F29" s="781"/>
      <c r="G29" s="781"/>
      <c r="H29" s="781"/>
      <c r="I29" s="781"/>
      <c r="J29" s="781"/>
      <c r="K29" s="781"/>
      <c r="L29" s="781"/>
      <c r="M29" s="781"/>
      <c r="N29" s="781"/>
      <c r="O29" s="781"/>
      <c r="P29" s="782"/>
      <c r="Q29" s="783">
        <v>244</v>
      </c>
      <c r="R29" s="784"/>
      <c r="S29" s="784"/>
      <c r="T29" s="784"/>
      <c r="U29" s="784"/>
      <c r="V29" s="784">
        <v>239</v>
      </c>
      <c r="W29" s="784"/>
      <c r="X29" s="784"/>
      <c r="Y29" s="784"/>
      <c r="Z29" s="784"/>
      <c r="AA29" s="784">
        <v>4</v>
      </c>
      <c r="AB29" s="784"/>
      <c r="AC29" s="784"/>
      <c r="AD29" s="784"/>
      <c r="AE29" s="785"/>
      <c r="AF29" s="786">
        <v>4</v>
      </c>
      <c r="AG29" s="787"/>
      <c r="AH29" s="787"/>
      <c r="AI29" s="787"/>
      <c r="AJ29" s="788"/>
      <c r="AK29" s="834">
        <v>108</v>
      </c>
      <c r="AL29" s="830"/>
      <c r="AM29" s="830"/>
      <c r="AN29" s="830"/>
      <c r="AO29" s="830"/>
      <c r="AP29" s="830" t="s">
        <v>613</v>
      </c>
      <c r="AQ29" s="830"/>
      <c r="AR29" s="830"/>
      <c r="AS29" s="830"/>
      <c r="AT29" s="830"/>
      <c r="AU29" s="830" t="s">
        <v>613</v>
      </c>
      <c r="AV29" s="830"/>
      <c r="AW29" s="830"/>
      <c r="AX29" s="830"/>
      <c r="AY29" s="830"/>
      <c r="AZ29" s="831" t="s">
        <v>613</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c r="C30" s="781"/>
      <c r="D30" s="781"/>
      <c r="E30" s="781"/>
      <c r="F30" s="781"/>
      <c r="G30" s="781"/>
      <c r="H30" s="781"/>
      <c r="I30" s="781"/>
      <c r="J30" s="781"/>
      <c r="K30" s="781"/>
      <c r="L30" s="781"/>
      <c r="M30" s="781"/>
      <c r="N30" s="781"/>
      <c r="O30" s="781"/>
      <c r="P30" s="782"/>
      <c r="Q30" s="783"/>
      <c r="R30" s="784"/>
      <c r="S30" s="784"/>
      <c r="T30" s="784"/>
      <c r="U30" s="784"/>
      <c r="V30" s="784"/>
      <c r="W30" s="784"/>
      <c r="X30" s="784"/>
      <c r="Y30" s="784"/>
      <c r="Z30" s="784"/>
      <c r="AA30" s="784"/>
      <c r="AB30" s="784"/>
      <c r="AC30" s="784"/>
      <c r="AD30" s="784"/>
      <c r="AE30" s="785"/>
      <c r="AF30" s="786"/>
      <c r="AG30" s="787"/>
      <c r="AH30" s="787"/>
      <c r="AI30" s="787"/>
      <c r="AJ30" s="788"/>
      <c r="AK30" s="834"/>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c r="C31" s="781"/>
      <c r="D31" s="781"/>
      <c r="E31" s="781"/>
      <c r="F31" s="781"/>
      <c r="G31" s="781"/>
      <c r="H31" s="781"/>
      <c r="I31" s="781"/>
      <c r="J31" s="781"/>
      <c r="K31" s="781"/>
      <c r="L31" s="781"/>
      <c r="M31" s="781"/>
      <c r="N31" s="781"/>
      <c r="O31" s="781"/>
      <c r="P31" s="782"/>
      <c r="Q31" s="783"/>
      <c r="R31" s="784"/>
      <c r="S31" s="784"/>
      <c r="T31" s="784"/>
      <c r="U31" s="784"/>
      <c r="V31" s="784"/>
      <c r="W31" s="784"/>
      <c r="X31" s="784"/>
      <c r="Y31" s="784"/>
      <c r="Z31" s="784"/>
      <c r="AA31" s="784"/>
      <c r="AB31" s="784"/>
      <c r="AC31" s="784"/>
      <c r="AD31" s="784"/>
      <c r="AE31" s="785"/>
      <c r="AF31" s="786"/>
      <c r="AG31" s="787"/>
      <c r="AH31" s="787"/>
      <c r="AI31" s="787"/>
      <c r="AJ31" s="788"/>
      <c r="AK31" s="834"/>
      <c r="AL31" s="830"/>
      <c r="AM31" s="830"/>
      <c r="AN31" s="830"/>
      <c r="AO31" s="830"/>
      <c r="AP31" s="830"/>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408</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393</v>
      </c>
      <c r="B63" s="789" t="s">
        <v>409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14</v>
      </c>
      <c r="AG63" s="844"/>
      <c r="AH63" s="844"/>
      <c r="AI63" s="844"/>
      <c r="AJ63" s="845"/>
      <c r="AK63" s="846"/>
      <c r="AL63" s="841"/>
      <c r="AM63" s="841"/>
      <c r="AN63" s="841"/>
      <c r="AO63" s="841"/>
      <c r="AP63" s="844" t="s">
        <v>613</v>
      </c>
      <c r="AQ63" s="844"/>
      <c r="AR63" s="844"/>
      <c r="AS63" s="844"/>
      <c r="AT63" s="844"/>
      <c r="AU63" s="844" t="s">
        <v>613</v>
      </c>
      <c r="AV63" s="844"/>
      <c r="AW63" s="844"/>
      <c r="AX63" s="844"/>
      <c r="AY63" s="844"/>
      <c r="AZ63" s="848"/>
      <c r="BA63" s="848"/>
      <c r="BB63" s="848"/>
      <c r="BC63" s="848"/>
      <c r="BD63" s="848"/>
      <c r="BE63" s="849"/>
      <c r="BF63" s="849"/>
      <c r="BG63" s="849"/>
      <c r="BH63" s="849"/>
      <c r="BI63" s="850"/>
      <c r="BJ63" s="851" t="s">
        <v>410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412</v>
      </c>
      <c r="B66" s="728"/>
      <c r="C66" s="728"/>
      <c r="D66" s="728"/>
      <c r="E66" s="728"/>
      <c r="F66" s="728"/>
      <c r="G66" s="728"/>
      <c r="H66" s="728"/>
      <c r="I66" s="728"/>
      <c r="J66" s="728"/>
      <c r="K66" s="728"/>
      <c r="L66" s="728"/>
      <c r="M66" s="728"/>
      <c r="N66" s="728"/>
      <c r="O66" s="728"/>
      <c r="P66" s="729"/>
      <c r="Q66" s="733" t="s">
        <v>413</v>
      </c>
      <c r="R66" s="734"/>
      <c r="S66" s="734"/>
      <c r="T66" s="734"/>
      <c r="U66" s="735"/>
      <c r="V66" s="733" t="s">
        <v>414</v>
      </c>
      <c r="W66" s="734"/>
      <c r="X66" s="734"/>
      <c r="Y66" s="734"/>
      <c r="Z66" s="735"/>
      <c r="AA66" s="733" t="s">
        <v>400</v>
      </c>
      <c r="AB66" s="734"/>
      <c r="AC66" s="734"/>
      <c r="AD66" s="734"/>
      <c r="AE66" s="735"/>
      <c r="AF66" s="854" t="s">
        <v>415</v>
      </c>
      <c r="AG66" s="815"/>
      <c r="AH66" s="815"/>
      <c r="AI66" s="815"/>
      <c r="AJ66" s="855"/>
      <c r="AK66" s="733" t="s">
        <v>416</v>
      </c>
      <c r="AL66" s="728"/>
      <c r="AM66" s="728"/>
      <c r="AN66" s="728"/>
      <c r="AO66" s="729"/>
      <c r="AP66" s="733" t="s">
        <v>417</v>
      </c>
      <c r="AQ66" s="734"/>
      <c r="AR66" s="734"/>
      <c r="AS66" s="734"/>
      <c r="AT66" s="735"/>
      <c r="AU66" s="733" t="s">
        <v>418</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72" t="s">
        <v>590</v>
      </c>
      <c r="C68" s="870"/>
      <c r="D68" s="870"/>
      <c r="E68" s="870"/>
      <c r="F68" s="870"/>
      <c r="G68" s="870"/>
      <c r="H68" s="870"/>
      <c r="I68" s="870"/>
      <c r="J68" s="870"/>
      <c r="K68" s="870"/>
      <c r="L68" s="870"/>
      <c r="M68" s="870"/>
      <c r="N68" s="870"/>
      <c r="O68" s="870"/>
      <c r="P68" s="873"/>
      <c r="Q68" s="874">
        <v>88</v>
      </c>
      <c r="R68" s="867"/>
      <c r="S68" s="867"/>
      <c r="T68" s="867"/>
      <c r="U68" s="868"/>
      <c r="V68" s="866">
        <v>86</v>
      </c>
      <c r="W68" s="867"/>
      <c r="X68" s="867"/>
      <c r="Y68" s="867"/>
      <c r="Z68" s="868"/>
      <c r="AA68" s="866">
        <v>3</v>
      </c>
      <c r="AB68" s="867"/>
      <c r="AC68" s="867"/>
      <c r="AD68" s="867"/>
      <c r="AE68" s="868"/>
      <c r="AF68" s="866">
        <v>3</v>
      </c>
      <c r="AG68" s="867"/>
      <c r="AH68" s="867"/>
      <c r="AI68" s="867"/>
      <c r="AJ68" s="868"/>
      <c r="AK68" s="866" t="s">
        <v>606</v>
      </c>
      <c r="AL68" s="867"/>
      <c r="AM68" s="867"/>
      <c r="AN68" s="867"/>
      <c r="AO68" s="868"/>
      <c r="AP68" s="866" t="s">
        <v>606</v>
      </c>
      <c r="AQ68" s="867"/>
      <c r="AR68" s="867"/>
      <c r="AS68" s="867"/>
      <c r="AT68" s="868"/>
      <c r="AU68" s="866" t="s">
        <v>606</v>
      </c>
      <c r="AV68" s="867"/>
      <c r="AW68" s="867"/>
      <c r="AX68" s="867"/>
      <c r="AY68" s="868"/>
      <c r="AZ68" s="869"/>
      <c r="BA68" s="870"/>
      <c r="BB68" s="870"/>
      <c r="BC68" s="870"/>
      <c r="BD68" s="871"/>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5" t="s">
        <v>592</v>
      </c>
      <c r="C69" s="876"/>
      <c r="D69" s="876"/>
      <c r="E69" s="876"/>
      <c r="F69" s="876"/>
      <c r="G69" s="876"/>
      <c r="H69" s="876"/>
      <c r="I69" s="876"/>
      <c r="J69" s="876"/>
      <c r="K69" s="876"/>
      <c r="L69" s="876"/>
      <c r="M69" s="876"/>
      <c r="N69" s="876"/>
      <c r="O69" s="876"/>
      <c r="P69" s="877"/>
      <c r="Q69" s="878">
        <v>7567</v>
      </c>
      <c r="R69" s="879"/>
      <c r="S69" s="879"/>
      <c r="T69" s="879"/>
      <c r="U69" s="834"/>
      <c r="V69" s="880">
        <v>7557</v>
      </c>
      <c r="W69" s="879"/>
      <c r="X69" s="879"/>
      <c r="Y69" s="879"/>
      <c r="Z69" s="834"/>
      <c r="AA69" s="880">
        <v>10</v>
      </c>
      <c r="AB69" s="879"/>
      <c r="AC69" s="879"/>
      <c r="AD69" s="879"/>
      <c r="AE69" s="834"/>
      <c r="AF69" s="880">
        <v>10</v>
      </c>
      <c r="AG69" s="879"/>
      <c r="AH69" s="879"/>
      <c r="AI69" s="879"/>
      <c r="AJ69" s="834"/>
      <c r="AK69" s="880" t="s">
        <v>606</v>
      </c>
      <c r="AL69" s="879"/>
      <c r="AM69" s="879"/>
      <c r="AN69" s="879"/>
      <c r="AO69" s="834"/>
      <c r="AP69" s="880" t="s">
        <v>606</v>
      </c>
      <c r="AQ69" s="879"/>
      <c r="AR69" s="879"/>
      <c r="AS69" s="879"/>
      <c r="AT69" s="834"/>
      <c r="AU69" s="880" t="s">
        <v>606</v>
      </c>
      <c r="AV69" s="879"/>
      <c r="AW69" s="879"/>
      <c r="AX69" s="879"/>
      <c r="AY69" s="834"/>
      <c r="AZ69" s="881"/>
      <c r="BA69" s="876"/>
      <c r="BB69" s="876"/>
      <c r="BC69" s="876"/>
      <c r="BD69" s="882"/>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5" t="s">
        <v>593</v>
      </c>
      <c r="C70" s="876"/>
      <c r="D70" s="876"/>
      <c r="E70" s="876"/>
      <c r="F70" s="876"/>
      <c r="G70" s="876"/>
      <c r="H70" s="876"/>
      <c r="I70" s="876"/>
      <c r="J70" s="876"/>
      <c r="K70" s="876"/>
      <c r="L70" s="876"/>
      <c r="M70" s="876"/>
      <c r="N70" s="876"/>
      <c r="O70" s="876"/>
      <c r="P70" s="877"/>
      <c r="Q70" s="878">
        <v>74</v>
      </c>
      <c r="R70" s="879"/>
      <c r="S70" s="879"/>
      <c r="T70" s="879"/>
      <c r="U70" s="834"/>
      <c r="V70" s="880">
        <v>74</v>
      </c>
      <c r="W70" s="879"/>
      <c r="X70" s="879"/>
      <c r="Y70" s="879"/>
      <c r="Z70" s="834"/>
      <c r="AA70" s="880">
        <v>0</v>
      </c>
      <c r="AB70" s="879"/>
      <c r="AC70" s="879"/>
      <c r="AD70" s="879"/>
      <c r="AE70" s="834"/>
      <c r="AF70" s="880">
        <v>0</v>
      </c>
      <c r="AG70" s="879"/>
      <c r="AH70" s="879"/>
      <c r="AI70" s="879"/>
      <c r="AJ70" s="834"/>
      <c r="AK70" s="880" t="s">
        <v>606</v>
      </c>
      <c r="AL70" s="879"/>
      <c r="AM70" s="879"/>
      <c r="AN70" s="879"/>
      <c r="AO70" s="834"/>
      <c r="AP70" s="880" t="s">
        <v>606</v>
      </c>
      <c r="AQ70" s="879"/>
      <c r="AR70" s="879"/>
      <c r="AS70" s="879"/>
      <c r="AT70" s="834"/>
      <c r="AU70" s="880" t="s">
        <v>606</v>
      </c>
      <c r="AV70" s="879"/>
      <c r="AW70" s="879"/>
      <c r="AX70" s="879"/>
      <c r="AY70" s="834"/>
      <c r="AZ70" s="881"/>
      <c r="BA70" s="876"/>
      <c r="BB70" s="876"/>
      <c r="BC70" s="876"/>
      <c r="BD70" s="882"/>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5" t="s">
        <v>594</v>
      </c>
      <c r="C71" s="876"/>
      <c r="D71" s="876"/>
      <c r="E71" s="876"/>
      <c r="F71" s="876"/>
      <c r="G71" s="876"/>
      <c r="H71" s="876"/>
      <c r="I71" s="876"/>
      <c r="J71" s="876"/>
      <c r="K71" s="876"/>
      <c r="L71" s="876"/>
      <c r="M71" s="876"/>
      <c r="N71" s="876"/>
      <c r="O71" s="876"/>
      <c r="P71" s="877"/>
      <c r="Q71" s="878">
        <v>203</v>
      </c>
      <c r="R71" s="879"/>
      <c r="S71" s="879"/>
      <c r="T71" s="879"/>
      <c r="U71" s="834"/>
      <c r="V71" s="880">
        <v>193</v>
      </c>
      <c r="W71" s="879"/>
      <c r="X71" s="879"/>
      <c r="Y71" s="879"/>
      <c r="Z71" s="834"/>
      <c r="AA71" s="880">
        <v>11</v>
      </c>
      <c r="AB71" s="879"/>
      <c r="AC71" s="879"/>
      <c r="AD71" s="879"/>
      <c r="AE71" s="834"/>
      <c r="AF71" s="880">
        <v>11</v>
      </c>
      <c r="AG71" s="879"/>
      <c r="AH71" s="879"/>
      <c r="AI71" s="879"/>
      <c r="AJ71" s="834"/>
      <c r="AK71" s="880" t="s">
        <v>591</v>
      </c>
      <c r="AL71" s="879"/>
      <c r="AM71" s="879"/>
      <c r="AN71" s="879"/>
      <c r="AO71" s="834"/>
      <c r="AP71" s="880" t="s">
        <v>606</v>
      </c>
      <c r="AQ71" s="879"/>
      <c r="AR71" s="879"/>
      <c r="AS71" s="879"/>
      <c r="AT71" s="834"/>
      <c r="AU71" s="880" t="s">
        <v>591</v>
      </c>
      <c r="AV71" s="879"/>
      <c r="AW71" s="879"/>
      <c r="AX71" s="879"/>
      <c r="AY71" s="834"/>
      <c r="AZ71" s="881"/>
      <c r="BA71" s="876"/>
      <c r="BB71" s="876"/>
      <c r="BC71" s="876"/>
      <c r="BD71" s="882"/>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5" t="s">
        <v>595</v>
      </c>
      <c r="C72" s="876"/>
      <c r="D72" s="876"/>
      <c r="E72" s="876"/>
      <c r="F72" s="876"/>
      <c r="G72" s="876"/>
      <c r="H72" s="876"/>
      <c r="I72" s="876"/>
      <c r="J72" s="876"/>
      <c r="K72" s="876"/>
      <c r="L72" s="876"/>
      <c r="M72" s="876"/>
      <c r="N72" s="876"/>
      <c r="O72" s="876"/>
      <c r="P72" s="877"/>
      <c r="Q72" s="878">
        <v>1873</v>
      </c>
      <c r="R72" s="879"/>
      <c r="S72" s="879"/>
      <c r="T72" s="879"/>
      <c r="U72" s="834"/>
      <c r="V72" s="880">
        <v>1844</v>
      </c>
      <c r="W72" s="879"/>
      <c r="X72" s="879"/>
      <c r="Y72" s="879"/>
      <c r="Z72" s="834"/>
      <c r="AA72" s="880">
        <v>30</v>
      </c>
      <c r="AB72" s="879"/>
      <c r="AC72" s="879"/>
      <c r="AD72" s="879"/>
      <c r="AE72" s="834"/>
      <c r="AF72" s="880">
        <v>30</v>
      </c>
      <c r="AG72" s="879"/>
      <c r="AH72" s="879"/>
      <c r="AI72" s="879"/>
      <c r="AJ72" s="834"/>
      <c r="AK72" s="880">
        <v>22</v>
      </c>
      <c r="AL72" s="879"/>
      <c r="AM72" s="879"/>
      <c r="AN72" s="879"/>
      <c r="AO72" s="834"/>
      <c r="AP72" s="880">
        <v>1281</v>
      </c>
      <c r="AQ72" s="879"/>
      <c r="AR72" s="879"/>
      <c r="AS72" s="879"/>
      <c r="AT72" s="834"/>
      <c r="AU72" s="880" t="s">
        <v>606</v>
      </c>
      <c r="AV72" s="879"/>
      <c r="AW72" s="879"/>
      <c r="AX72" s="879"/>
      <c r="AY72" s="834"/>
      <c r="AZ72" s="881"/>
      <c r="BA72" s="876"/>
      <c r="BB72" s="876"/>
      <c r="BC72" s="876"/>
      <c r="BD72" s="882"/>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5" t="s">
        <v>596</v>
      </c>
      <c r="C73" s="876"/>
      <c r="D73" s="876"/>
      <c r="E73" s="876"/>
      <c r="F73" s="876"/>
      <c r="G73" s="876"/>
      <c r="H73" s="876"/>
      <c r="I73" s="876"/>
      <c r="J73" s="876"/>
      <c r="K73" s="876"/>
      <c r="L73" s="876"/>
      <c r="M73" s="876"/>
      <c r="N73" s="876"/>
      <c r="O73" s="876"/>
      <c r="P73" s="877"/>
      <c r="Q73" s="878">
        <v>286</v>
      </c>
      <c r="R73" s="879"/>
      <c r="S73" s="879"/>
      <c r="T73" s="879"/>
      <c r="U73" s="834"/>
      <c r="V73" s="880">
        <v>243</v>
      </c>
      <c r="W73" s="879"/>
      <c r="X73" s="879"/>
      <c r="Y73" s="879"/>
      <c r="Z73" s="834"/>
      <c r="AA73" s="880">
        <v>43</v>
      </c>
      <c r="AB73" s="879"/>
      <c r="AC73" s="879"/>
      <c r="AD73" s="879"/>
      <c r="AE73" s="834"/>
      <c r="AF73" s="880">
        <v>27</v>
      </c>
      <c r="AG73" s="879"/>
      <c r="AH73" s="879"/>
      <c r="AI73" s="879"/>
      <c r="AJ73" s="834"/>
      <c r="AK73" s="880" t="s">
        <v>591</v>
      </c>
      <c r="AL73" s="879"/>
      <c r="AM73" s="879"/>
      <c r="AN73" s="879"/>
      <c r="AO73" s="834"/>
      <c r="AP73" s="880" t="s">
        <v>591</v>
      </c>
      <c r="AQ73" s="879"/>
      <c r="AR73" s="879"/>
      <c r="AS73" s="879"/>
      <c r="AT73" s="834"/>
      <c r="AU73" s="880" t="s">
        <v>591</v>
      </c>
      <c r="AV73" s="879"/>
      <c r="AW73" s="879"/>
      <c r="AX73" s="879"/>
      <c r="AY73" s="834"/>
      <c r="AZ73" s="881"/>
      <c r="BA73" s="876"/>
      <c r="BB73" s="876"/>
      <c r="BC73" s="876"/>
      <c r="BD73" s="882"/>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5" t="s">
        <v>597</v>
      </c>
      <c r="C74" s="876"/>
      <c r="D74" s="876"/>
      <c r="E74" s="876"/>
      <c r="F74" s="876"/>
      <c r="G74" s="876"/>
      <c r="H74" s="876"/>
      <c r="I74" s="876"/>
      <c r="J74" s="876"/>
      <c r="K74" s="876"/>
      <c r="L74" s="876"/>
      <c r="M74" s="876"/>
      <c r="N74" s="876"/>
      <c r="O74" s="876"/>
      <c r="P74" s="877"/>
      <c r="Q74" s="878">
        <v>200</v>
      </c>
      <c r="R74" s="879"/>
      <c r="S74" s="879"/>
      <c r="T74" s="879"/>
      <c r="U74" s="834"/>
      <c r="V74" s="880">
        <v>183</v>
      </c>
      <c r="W74" s="879"/>
      <c r="X74" s="879"/>
      <c r="Y74" s="879"/>
      <c r="Z74" s="834"/>
      <c r="AA74" s="880">
        <v>17</v>
      </c>
      <c r="AB74" s="879"/>
      <c r="AC74" s="879"/>
      <c r="AD74" s="879"/>
      <c r="AE74" s="834"/>
      <c r="AF74" s="880">
        <v>17</v>
      </c>
      <c r="AG74" s="879"/>
      <c r="AH74" s="879"/>
      <c r="AI74" s="879"/>
      <c r="AJ74" s="834"/>
      <c r="AK74" s="880" t="s">
        <v>591</v>
      </c>
      <c r="AL74" s="879"/>
      <c r="AM74" s="879"/>
      <c r="AN74" s="879"/>
      <c r="AO74" s="834"/>
      <c r="AP74" s="880" t="s">
        <v>591</v>
      </c>
      <c r="AQ74" s="879"/>
      <c r="AR74" s="879"/>
      <c r="AS74" s="879"/>
      <c r="AT74" s="834"/>
      <c r="AU74" s="880" t="s">
        <v>606</v>
      </c>
      <c r="AV74" s="879"/>
      <c r="AW74" s="879"/>
      <c r="AX74" s="879"/>
      <c r="AY74" s="834"/>
      <c r="AZ74" s="881"/>
      <c r="BA74" s="876"/>
      <c r="BB74" s="876"/>
      <c r="BC74" s="876"/>
      <c r="BD74" s="882"/>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5" t="s">
        <v>598</v>
      </c>
      <c r="C75" s="876"/>
      <c r="D75" s="876"/>
      <c r="E75" s="876"/>
      <c r="F75" s="876"/>
      <c r="G75" s="876"/>
      <c r="H75" s="876"/>
      <c r="I75" s="876"/>
      <c r="J75" s="876"/>
      <c r="K75" s="876"/>
      <c r="L75" s="876"/>
      <c r="M75" s="876"/>
      <c r="N75" s="876"/>
      <c r="O75" s="876"/>
      <c r="P75" s="877"/>
      <c r="Q75" s="878">
        <v>495</v>
      </c>
      <c r="R75" s="879"/>
      <c r="S75" s="879"/>
      <c r="T75" s="879"/>
      <c r="U75" s="834"/>
      <c r="V75" s="880">
        <v>493</v>
      </c>
      <c r="W75" s="879"/>
      <c r="X75" s="879"/>
      <c r="Y75" s="879"/>
      <c r="Z75" s="834"/>
      <c r="AA75" s="880">
        <v>1</v>
      </c>
      <c r="AB75" s="879"/>
      <c r="AC75" s="879"/>
      <c r="AD75" s="879"/>
      <c r="AE75" s="834"/>
      <c r="AF75" s="880">
        <v>1</v>
      </c>
      <c r="AG75" s="879"/>
      <c r="AH75" s="879"/>
      <c r="AI75" s="879"/>
      <c r="AJ75" s="834"/>
      <c r="AK75" s="880">
        <v>298</v>
      </c>
      <c r="AL75" s="879"/>
      <c r="AM75" s="879"/>
      <c r="AN75" s="879"/>
      <c r="AO75" s="834"/>
      <c r="AP75" s="880" t="s">
        <v>606</v>
      </c>
      <c r="AQ75" s="879"/>
      <c r="AR75" s="879"/>
      <c r="AS75" s="879"/>
      <c r="AT75" s="834"/>
      <c r="AU75" s="880" t="s">
        <v>591</v>
      </c>
      <c r="AV75" s="879"/>
      <c r="AW75" s="879"/>
      <c r="AX75" s="879"/>
      <c r="AY75" s="834"/>
      <c r="AZ75" s="881"/>
      <c r="BA75" s="876"/>
      <c r="BB75" s="876"/>
      <c r="BC75" s="876"/>
      <c r="BD75" s="882"/>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5" t="s">
        <v>599</v>
      </c>
      <c r="C76" s="876"/>
      <c r="D76" s="876"/>
      <c r="E76" s="876"/>
      <c r="F76" s="876"/>
      <c r="G76" s="876"/>
      <c r="H76" s="876"/>
      <c r="I76" s="876"/>
      <c r="J76" s="876"/>
      <c r="K76" s="876"/>
      <c r="L76" s="876"/>
      <c r="M76" s="876"/>
      <c r="N76" s="876"/>
      <c r="O76" s="876"/>
      <c r="P76" s="877"/>
      <c r="Q76" s="878">
        <v>68</v>
      </c>
      <c r="R76" s="879"/>
      <c r="S76" s="879"/>
      <c r="T76" s="879"/>
      <c r="U76" s="834"/>
      <c r="V76" s="880">
        <v>68</v>
      </c>
      <c r="W76" s="879"/>
      <c r="X76" s="879"/>
      <c r="Y76" s="879"/>
      <c r="Z76" s="834"/>
      <c r="AA76" s="880">
        <v>0</v>
      </c>
      <c r="AB76" s="879"/>
      <c r="AC76" s="879"/>
      <c r="AD76" s="879"/>
      <c r="AE76" s="834"/>
      <c r="AF76" s="880">
        <v>0</v>
      </c>
      <c r="AG76" s="879"/>
      <c r="AH76" s="879"/>
      <c r="AI76" s="879"/>
      <c r="AJ76" s="834"/>
      <c r="AK76" s="880" t="s">
        <v>591</v>
      </c>
      <c r="AL76" s="879"/>
      <c r="AM76" s="879"/>
      <c r="AN76" s="879"/>
      <c r="AO76" s="834"/>
      <c r="AP76" s="880" t="s">
        <v>591</v>
      </c>
      <c r="AQ76" s="879"/>
      <c r="AR76" s="879"/>
      <c r="AS76" s="879"/>
      <c r="AT76" s="834"/>
      <c r="AU76" s="880" t="s">
        <v>606</v>
      </c>
      <c r="AV76" s="879"/>
      <c r="AW76" s="879"/>
      <c r="AX76" s="879"/>
      <c r="AY76" s="834"/>
      <c r="AZ76" s="881"/>
      <c r="BA76" s="876"/>
      <c r="BB76" s="876"/>
      <c r="BC76" s="876"/>
      <c r="BD76" s="882"/>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5" t="s">
        <v>600</v>
      </c>
      <c r="C77" s="876"/>
      <c r="D77" s="876"/>
      <c r="E77" s="876"/>
      <c r="F77" s="876"/>
      <c r="G77" s="876"/>
      <c r="H77" s="876"/>
      <c r="I77" s="876"/>
      <c r="J77" s="876"/>
      <c r="K77" s="876"/>
      <c r="L77" s="876"/>
      <c r="M77" s="876"/>
      <c r="N77" s="876"/>
      <c r="O77" s="876"/>
      <c r="P77" s="877"/>
      <c r="Q77" s="878">
        <v>2988</v>
      </c>
      <c r="R77" s="879"/>
      <c r="S77" s="879"/>
      <c r="T77" s="879"/>
      <c r="U77" s="834"/>
      <c r="V77" s="880">
        <v>3152</v>
      </c>
      <c r="W77" s="879"/>
      <c r="X77" s="879"/>
      <c r="Y77" s="879"/>
      <c r="Z77" s="834"/>
      <c r="AA77" s="880">
        <v>-163</v>
      </c>
      <c r="AB77" s="879"/>
      <c r="AC77" s="879"/>
      <c r="AD77" s="879"/>
      <c r="AE77" s="834"/>
      <c r="AF77" s="880">
        <v>4171</v>
      </c>
      <c r="AG77" s="879"/>
      <c r="AH77" s="879"/>
      <c r="AI77" s="879"/>
      <c r="AJ77" s="834"/>
      <c r="AK77" s="880">
        <v>1156</v>
      </c>
      <c r="AL77" s="879"/>
      <c r="AM77" s="879"/>
      <c r="AN77" s="879"/>
      <c r="AO77" s="834"/>
      <c r="AP77" s="880">
        <v>7723</v>
      </c>
      <c r="AQ77" s="879"/>
      <c r="AR77" s="879"/>
      <c r="AS77" s="879"/>
      <c r="AT77" s="834"/>
      <c r="AU77" s="880" t="s">
        <v>612</v>
      </c>
      <c r="AV77" s="879"/>
      <c r="AW77" s="879"/>
      <c r="AX77" s="879"/>
      <c r="AY77" s="834"/>
      <c r="AZ77" s="881" t="s">
        <v>611</v>
      </c>
      <c r="BA77" s="876"/>
      <c r="BB77" s="876"/>
      <c r="BC77" s="876"/>
      <c r="BD77" s="882"/>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5" t="s">
        <v>601</v>
      </c>
      <c r="C78" s="876"/>
      <c r="D78" s="876"/>
      <c r="E78" s="876"/>
      <c r="F78" s="876"/>
      <c r="G78" s="876"/>
      <c r="H78" s="876"/>
      <c r="I78" s="876"/>
      <c r="J78" s="876"/>
      <c r="K78" s="876"/>
      <c r="L78" s="876"/>
      <c r="M78" s="876"/>
      <c r="N78" s="876"/>
      <c r="O78" s="876"/>
      <c r="P78" s="877"/>
      <c r="Q78" s="878">
        <v>1851</v>
      </c>
      <c r="R78" s="879"/>
      <c r="S78" s="879"/>
      <c r="T78" s="879"/>
      <c r="U78" s="834"/>
      <c r="V78" s="880">
        <v>1811</v>
      </c>
      <c r="W78" s="879"/>
      <c r="X78" s="879"/>
      <c r="Y78" s="879"/>
      <c r="Z78" s="834"/>
      <c r="AA78" s="880">
        <v>40</v>
      </c>
      <c r="AB78" s="879"/>
      <c r="AC78" s="879"/>
      <c r="AD78" s="879"/>
      <c r="AE78" s="834"/>
      <c r="AF78" s="880">
        <v>40</v>
      </c>
      <c r="AG78" s="879"/>
      <c r="AH78" s="879"/>
      <c r="AI78" s="879"/>
      <c r="AJ78" s="834"/>
      <c r="AK78" s="880" t="s">
        <v>591</v>
      </c>
      <c r="AL78" s="879"/>
      <c r="AM78" s="879"/>
      <c r="AN78" s="879"/>
      <c r="AO78" s="834"/>
      <c r="AP78" s="880" t="s">
        <v>606</v>
      </c>
      <c r="AQ78" s="879"/>
      <c r="AR78" s="879"/>
      <c r="AS78" s="879"/>
      <c r="AT78" s="834"/>
      <c r="AU78" s="880" t="s">
        <v>591</v>
      </c>
      <c r="AV78" s="879"/>
      <c r="AW78" s="879"/>
      <c r="AX78" s="879"/>
      <c r="AY78" s="834"/>
      <c r="AZ78" s="881"/>
      <c r="BA78" s="876"/>
      <c r="BB78" s="876"/>
      <c r="BC78" s="876"/>
      <c r="BD78" s="882"/>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5" t="s">
        <v>602</v>
      </c>
      <c r="C79" s="876"/>
      <c r="D79" s="876"/>
      <c r="E79" s="876"/>
      <c r="F79" s="876"/>
      <c r="G79" s="876"/>
      <c r="H79" s="876"/>
      <c r="I79" s="876"/>
      <c r="J79" s="876"/>
      <c r="K79" s="876"/>
      <c r="L79" s="876"/>
      <c r="M79" s="876"/>
      <c r="N79" s="876"/>
      <c r="O79" s="876"/>
      <c r="P79" s="877"/>
      <c r="Q79" s="878">
        <v>72965</v>
      </c>
      <c r="R79" s="879"/>
      <c r="S79" s="879"/>
      <c r="T79" s="879"/>
      <c r="U79" s="834"/>
      <c r="V79" s="880">
        <v>69423</v>
      </c>
      <c r="W79" s="879"/>
      <c r="X79" s="879"/>
      <c r="Y79" s="879"/>
      <c r="Z79" s="834"/>
      <c r="AA79" s="880">
        <v>3542</v>
      </c>
      <c r="AB79" s="879"/>
      <c r="AC79" s="879"/>
      <c r="AD79" s="879"/>
      <c r="AE79" s="834"/>
      <c r="AF79" s="880">
        <v>3542</v>
      </c>
      <c r="AG79" s="879"/>
      <c r="AH79" s="879"/>
      <c r="AI79" s="879"/>
      <c r="AJ79" s="834"/>
      <c r="AK79" s="880">
        <v>1058</v>
      </c>
      <c r="AL79" s="879"/>
      <c r="AM79" s="879"/>
      <c r="AN79" s="879"/>
      <c r="AO79" s="834"/>
      <c r="AP79" s="880" t="s">
        <v>591</v>
      </c>
      <c r="AQ79" s="879"/>
      <c r="AR79" s="879"/>
      <c r="AS79" s="879"/>
      <c r="AT79" s="834"/>
      <c r="AU79" s="880" t="s">
        <v>591</v>
      </c>
      <c r="AV79" s="879"/>
      <c r="AW79" s="879"/>
      <c r="AX79" s="879"/>
      <c r="AY79" s="834"/>
      <c r="AZ79" s="881"/>
      <c r="BA79" s="876"/>
      <c r="BB79" s="876"/>
      <c r="BC79" s="876"/>
      <c r="BD79" s="882"/>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5" t="s">
        <v>603</v>
      </c>
      <c r="C80" s="876"/>
      <c r="D80" s="876"/>
      <c r="E80" s="876"/>
      <c r="F80" s="876"/>
      <c r="G80" s="876"/>
      <c r="H80" s="876"/>
      <c r="I80" s="876"/>
      <c r="J80" s="876"/>
      <c r="K80" s="876"/>
      <c r="L80" s="876"/>
      <c r="M80" s="876"/>
      <c r="N80" s="876"/>
      <c r="O80" s="876"/>
      <c r="P80" s="877"/>
      <c r="Q80" s="878">
        <v>217</v>
      </c>
      <c r="R80" s="879"/>
      <c r="S80" s="879"/>
      <c r="T80" s="879"/>
      <c r="U80" s="834"/>
      <c r="V80" s="880">
        <v>191</v>
      </c>
      <c r="W80" s="879"/>
      <c r="X80" s="879"/>
      <c r="Y80" s="879"/>
      <c r="Z80" s="834"/>
      <c r="AA80" s="880">
        <v>25</v>
      </c>
      <c r="AB80" s="879"/>
      <c r="AC80" s="879"/>
      <c r="AD80" s="879"/>
      <c r="AE80" s="834"/>
      <c r="AF80" s="880">
        <v>25</v>
      </c>
      <c r="AG80" s="879"/>
      <c r="AH80" s="879"/>
      <c r="AI80" s="879"/>
      <c r="AJ80" s="834"/>
      <c r="AK80" s="880" t="s">
        <v>591</v>
      </c>
      <c r="AL80" s="879"/>
      <c r="AM80" s="879"/>
      <c r="AN80" s="879"/>
      <c r="AO80" s="834"/>
      <c r="AP80" s="880" t="s">
        <v>591</v>
      </c>
      <c r="AQ80" s="879"/>
      <c r="AR80" s="879"/>
      <c r="AS80" s="879"/>
      <c r="AT80" s="834"/>
      <c r="AU80" s="880" t="s">
        <v>591</v>
      </c>
      <c r="AV80" s="879"/>
      <c r="AW80" s="879"/>
      <c r="AX80" s="879"/>
      <c r="AY80" s="834"/>
      <c r="AZ80" s="881"/>
      <c r="BA80" s="876"/>
      <c r="BB80" s="876"/>
      <c r="BC80" s="876"/>
      <c r="BD80" s="882"/>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5" t="s">
        <v>604</v>
      </c>
      <c r="C81" s="876"/>
      <c r="D81" s="876"/>
      <c r="E81" s="876"/>
      <c r="F81" s="876"/>
      <c r="G81" s="876"/>
      <c r="H81" s="876"/>
      <c r="I81" s="876"/>
      <c r="J81" s="876"/>
      <c r="K81" s="876"/>
      <c r="L81" s="876"/>
      <c r="M81" s="876"/>
      <c r="N81" s="876"/>
      <c r="O81" s="876"/>
      <c r="P81" s="877"/>
      <c r="Q81" s="878">
        <v>823874</v>
      </c>
      <c r="R81" s="879"/>
      <c r="S81" s="879"/>
      <c r="T81" s="879"/>
      <c r="U81" s="834"/>
      <c r="V81" s="880">
        <v>808406</v>
      </c>
      <c r="W81" s="879"/>
      <c r="X81" s="879"/>
      <c r="Y81" s="879"/>
      <c r="Z81" s="834"/>
      <c r="AA81" s="880">
        <v>15468</v>
      </c>
      <c r="AB81" s="879"/>
      <c r="AC81" s="879"/>
      <c r="AD81" s="879"/>
      <c r="AE81" s="834"/>
      <c r="AF81" s="880">
        <v>15468</v>
      </c>
      <c r="AG81" s="879"/>
      <c r="AH81" s="879"/>
      <c r="AI81" s="879"/>
      <c r="AJ81" s="834"/>
      <c r="AK81" s="880" t="s">
        <v>591</v>
      </c>
      <c r="AL81" s="879"/>
      <c r="AM81" s="879"/>
      <c r="AN81" s="879"/>
      <c r="AO81" s="834"/>
      <c r="AP81" s="880" t="s">
        <v>591</v>
      </c>
      <c r="AQ81" s="879"/>
      <c r="AR81" s="879"/>
      <c r="AS81" s="879"/>
      <c r="AT81" s="834"/>
      <c r="AU81" s="880" t="s">
        <v>591</v>
      </c>
      <c r="AV81" s="879"/>
      <c r="AW81" s="879"/>
      <c r="AX81" s="879"/>
      <c r="AY81" s="834"/>
      <c r="AZ81" s="881"/>
      <c r="BA81" s="876"/>
      <c r="BB81" s="876"/>
      <c r="BC81" s="876"/>
      <c r="BD81" s="882"/>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5" t="s">
        <v>607</v>
      </c>
      <c r="C82" s="876"/>
      <c r="D82" s="876"/>
      <c r="E82" s="876"/>
      <c r="F82" s="876"/>
      <c r="G82" s="876"/>
      <c r="H82" s="876"/>
      <c r="I82" s="876"/>
      <c r="J82" s="876"/>
      <c r="K82" s="876"/>
      <c r="L82" s="876"/>
      <c r="M82" s="876"/>
      <c r="N82" s="876"/>
      <c r="O82" s="876"/>
      <c r="P82" s="877"/>
      <c r="Q82" s="878">
        <f>[1]百万円単位!$D$81</f>
        <v>739</v>
      </c>
      <c r="R82" s="879"/>
      <c r="S82" s="879"/>
      <c r="T82" s="879"/>
      <c r="U82" s="834"/>
      <c r="V82" s="880">
        <f>[1]百万円単位!$E$81</f>
        <v>715</v>
      </c>
      <c r="W82" s="879"/>
      <c r="X82" s="879"/>
      <c r="Y82" s="879"/>
      <c r="Z82" s="834"/>
      <c r="AA82" s="880">
        <f>[1]百万円単位!$F$81</f>
        <v>23</v>
      </c>
      <c r="AB82" s="879"/>
      <c r="AC82" s="879"/>
      <c r="AD82" s="879"/>
      <c r="AE82" s="834"/>
      <c r="AF82" s="880">
        <f>AA82</f>
        <v>23</v>
      </c>
      <c r="AG82" s="879"/>
      <c r="AH82" s="879"/>
      <c r="AI82" s="879"/>
      <c r="AJ82" s="834"/>
      <c r="AK82" s="880" t="s">
        <v>608</v>
      </c>
      <c r="AL82" s="879"/>
      <c r="AM82" s="879"/>
      <c r="AN82" s="879"/>
      <c r="AO82" s="834"/>
      <c r="AP82" s="880" t="s">
        <v>609</v>
      </c>
      <c r="AQ82" s="879"/>
      <c r="AR82" s="879"/>
      <c r="AS82" s="879"/>
      <c r="AT82" s="834"/>
      <c r="AU82" s="880" t="s">
        <v>610</v>
      </c>
      <c r="AV82" s="879"/>
      <c r="AW82" s="879"/>
      <c r="AX82" s="879"/>
      <c r="AY82" s="834"/>
      <c r="AZ82" s="881"/>
      <c r="BA82" s="876"/>
      <c r="BB82" s="876"/>
      <c r="BC82" s="876"/>
      <c r="BD82" s="882"/>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5" t="s">
        <v>605</v>
      </c>
      <c r="C83" s="876"/>
      <c r="D83" s="876"/>
      <c r="E83" s="876"/>
      <c r="F83" s="876"/>
      <c r="G83" s="876"/>
      <c r="H83" s="876"/>
      <c r="I83" s="876"/>
      <c r="J83" s="876"/>
      <c r="K83" s="876"/>
      <c r="L83" s="876"/>
      <c r="M83" s="876"/>
      <c r="N83" s="876"/>
      <c r="O83" s="876"/>
      <c r="P83" s="877"/>
      <c r="Q83" s="878">
        <v>529</v>
      </c>
      <c r="R83" s="879"/>
      <c r="S83" s="879"/>
      <c r="T83" s="879"/>
      <c r="U83" s="834"/>
      <c r="V83" s="880">
        <v>433</v>
      </c>
      <c r="W83" s="879"/>
      <c r="X83" s="879"/>
      <c r="Y83" s="879"/>
      <c r="Z83" s="834"/>
      <c r="AA83" s="880">
        <v>96</v>
      </c>
      <c r="AB83" s="879"/>
      <c r="AC83" s="879"/>
      <c r="AD83" s="879"/>
      <c r="AE83" s="834"/>
      <c r="AF83" s="880">
        <v>74</v>
      </c>
      <c r="AG83" s="879"/>
      <c r="AH83" s="879"/>
      <c r="AI83" s="879"/>
      <c r="AJ83" s="834"/>
      <c r="AK83" s="880" t="s">
        <v>591</v>
      </c>
      <c r="AL83" s="879"/>
      <c r="AM83" s="879"/>
      <c r="AN83" s="879"/>
      <c r="AO83" s="834"/>
      <c r="AP83" s="880" t="s">
        <v>606</v>
      </c>
      <c r="AQ83" s="879"/>
      <c r="AR83" s="879"/>
      <c r="AS83" s="879"/>
      <c r="AT83" s="834"/>
      <c r="AU83" s="880" t="s">
        <v>591</v>
      </c>
      <c r="AV83" s="879"/>
      <c r="AW83" s="879"/>
      <c r="AX83" s="879"/>
      <c r="AY83" s="834"/>
      <c r="AZ83" s="881"/>
      <c r="BA83" s="876"/>
      <c r="BB83" s="876"/>
      <c r="BC83" s="876"/>
      <c r="BD83" s="882"/>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5"/>
      <c r="C84" s="876"/>
      <c r="D84" s="876"/>
      <c r="E84" s="876"/>
      <c r="F84" s="876"/>
      <c r="G84" s="876"/>
      <c r="H84" s="876"/>
      <c r="I84" s="876"/>
      <c r="J84" s="876"/>
      <c r="K84" s="876"/>
      <c r="L84" s="876"/>
      <c r="M84" s="876"/>
      <c r="N84" s="876"/>
      <c r="O84" s="876"/>
      <c r="P84" s="877"/>
      <c r="Q84" s="883"/>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5"/>
      <c r="C85" s="876"/>
      <c r="D85" s="876"/>
      <c r="E85" s="876"/>
      <c r="F85" s="876"/>
      <c r="G85" s="876"/>
      <c r="H85" s="876"/>
      <c r="I85" s="876"/>
      <c r="J85" s="876"/>
      <c r="K85" s="876"/>
      <c r="L85" s="876"/>
      <c r="M85" s="876"/>
      <c r="N85" s="876"/>
      <c r="O85" s="876"/>
      <c r="P85" s="877"/>
      <c r="Q85" s="883"/>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5"/>
      <c r="C86" s="876"/>
      <c r="D86" s="876"/>
      <c r="E86" s="876"/>
      <c r="F86" s="876"/>
      <c r="G86" s="876"/>
      <c r="H86" s="876"/>
      <c r="I86" s="876"/>
      <c r="J86" s="876"/>
      <c r="K86" s="876"/>
      <c r="L86" s="876"/>
      <c r="M86" s="876"/>
      <c r="N86" s="876"/>
      <c r="O86" s="876"/>
      <c r="P86" s="877"/>
      <c r="Q86" s="883"/>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4"/>
      <c r="C87" s="885"/>
      <c r="D87" s="885"/>
      <c r="E87" s="885"/>
      <c r="F87" s="885"/>
      <c r="G87" s="885"/>
      <c r="H87" s="885"/>
      <c r="I87" s="885"/>
      <c r="J87" s="885"/>
      <c r="K87" s="885"/>
      <c r="L87" s="885"/>
      <c r="M87" s="885"/>
      <c r="N87" s="885"/>
      <c r="O87" s="885"/>
      <c r="P87" s="886"/>
      <c r="Q87" s="887"/>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9"/>
      <c r="BA87" s="889"/>
      <c r="BB87" s="889"/>
      <c r="BC87" s="889"/>
      <c r="BD87" s="890"/>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393</v>
      </c>
      <c r="B88" s="789" t="s">
        <v>419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SUM(AF68:AJ83)</f>
        <v>23442</v>
      </c>
      <c r="AG88" s="844"/>
      <c r="AH88" s="844"/>
      <c r="AI88" s="844"/>
      <c r="AJ88" s="844"/>
      <c r="AK88" s="841"/>
      <c r="AL88" s="841"/>
      <c r="AM88" s="841"/>
      <c r="AN88" s="841"/>
      <c r="AO88" s="841"/>
      <c r="AP88" s="844">
        <f>SUM(AP68:AT83)</f>
        <v>9004</v>
      </c>
      <c r="AQ88" s="844"/>
      <c r="AR88" s="844"/>
      <c r="AS88" s="844"/>
      <c r="AT88" s="844"/>
      <c r="AU88" s="844" t="s">
        <v>608</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420</v>
      </c>
      <c r="BS102" s="790"/>
      <c r="BT102" s="790"/>
      <c r="BU102" s="790"/>
      <c r="BV102" s="790"/>
      <c r="BW102" s="790"/>
      <c r="BX102" s="790"/>
      <c r="BY102" s="790"/>
      <c r="BZ102" s="790"/>
      <c r="CA102" s="790"/>
      <c r="CB102" s="790"/>
      <c r="CC102" s="790"/>
      <c r="CD102" s="790"/>
      <c r="CE102" s="790"/>
      <c r="CF102" s="790"/>
      <c r="CG102" s="791"/>
      <c r="CH102" s="891"/>
      <c r="CI102" s="892"/>
      <c r="CJ102" s="892"/>
      <c r="CK102" s="892"/>
      <c r="CL102" s="893"/>
      <c r="CM102" s="891"/>
      <c r="CN102" s="892"/>
      <c r="CO102" s="892"/>
      <c r="CP102" s="892"/>
      <c r="CQ102" s="893"/>
      <c r="CR102" s="894">
        <v>77</v>
      </c>
      <c r="CS102" s="852"/>
      <c r="CT102" s="852"/>
      <c r="CU102" s="852"/>
      <c r="CV102" s="895"/>
      <c r="CW102" s="894">
        <v>68</v>
      </c>
      <c r="CX102" s="852"/>
      <c r="CY102" s="852"/>
      <c r="CZ102" s="852"/>
      <c r="DA102" s="895"/>
      <c r="DB102" s="894" t="s">
        <v>591</v>
      </c>
      <c r="DC102" s="852"/>
      <c r="DD102" s="852"/>
      <c r="DE102" s="852"/>
      <c r="DF102" s="895"/>
      <c r="DG102" s="894" t="s">
        <v>591</v>
      </c>
      <c r="DH102" s="852"/>
      <c r="DI102" s="852"/>
      <c r="DJ102" s="852"/>
      <c r="DK102" s="895"/>
      <c r="DL102" s="894" t="s">
        <v>591</v>
      </c>
      <c r="DM102" s="852"/>
      <c r="DN102" s="852"/>
      <c r="DO102" s="852"/>
      <c r="DP102" s="895"/>
      <c r="DQ102" s="894" t="s">
        <v>591</v>
      </c>
      <c r="DR102" s="852"/>
      <c r="DS102" s="852"/>
      <c r="DT102" s="852"/>
      <c r="DU102" s="895"/>
      <c r="DV102" s="789"/>
      <c r="DW102" s="790"/>
      <c r="DX102" s="790"/>
      <c r="DY102" s="790"/>
      <c r="DZ102" s="918"/>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9" t="s">
        <v>421</v>
      </c>
      <c r="BR103" s="919"/>
      <c r="BS103" s="919"/>
      <c r="BT103" s="919"/>
      <c r="BU103" s="919"/>
      <c r="BV103" s="919"/>
      <c r="BW103" s="919"/>
      <c r="BX103" s="919"/>
      <c r="BY103" s="919"/>
      <c r="BZ103" s="919"/>
      <c r="CA103" s="919"/>
      <c r="CB103" s="919"/>
      <c r="CC103" s="919"/>
      <c r="CD103" s="919"/>
      <c r="CE103" s="919"/>
      <c r="CF103" s="919"/>
      <c r="CG103" s="919"/>
      <c r="CH103" s="919"/>
      <c r="CI103" s="919"/>
      <c r="CJ103" s="919"/>
      <c r="CK103" s="919"/>
      <c r="CL103" s="919"/>
      <c r="CM103" s="919"/>
      <c r="CN103" s="919"/>
      <c r="CO103" s="919"/>
      <c r="CP103" s="919"/>
      <c r="CQ103" s="919"/>
      <c r="CR103" s="919"/>
      <c r="CS103" s="919"/>
      <c r="CT103" s="919"/>
      <c r="CU103" s="919"/>
      <c r="CV103" s="919"/>
      <c r="CW103" s="919"/>
      <c r="CX103" s="919"/>
      <c r="CY103" s="919"/>
      <c r="CZ103" s="919"/>
      <c r="DA103" s="919"/>
      <c r="DB103" s="919"/>
      <c r="DC103" s="919"/>
      <c r="DD103" s="919"/>
      <c r="DE103" s="919"/>
      <c r="DF103" s="919"/>
      <c r="DG103" s="919"/>
      <c r="DH103" s="919"/>
      <c r="DI103" s="919"/>
      <c r="DJ103" s="919"/>
      <c r="DK103" s="919"/>
      <c r="DL103" s="919"/>
      <c r="DM103" s="919"/>
      <c r="DN103" s="919"/>
      <c r="DO103" s="919"/>
      <c r="DP103" s="919"/>
      <c r="DQ103" s="919"/>
      <c r="DR103" s="919"/>
      <c r="DS103" s="919"/>
      <c r="DT103" s="919"/>
      <c r="DU103" s="919"/>
      <c r="DV103" s="919"/>
      <c r="DW103" s="919"/>
      <c r="DX103" s="919"/>
      <c r="DY103" s="919"/>
      <c r="DZ103" s="919"/>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0" t="s">
        <v>422</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21" t="s">
        <v>425</v>
      </c>
      <c r="B108" s="922"/>
      <c r="C108" s="922"/>
      <c r="D108" s="922"/>
      <c r="E108" s="922"/>
      <c r="F108" s="922"/>
      <c r="G108" s="922"/>
      <c r="H108" s="922"/>
      <c r="I108" s="922"/>
      <c r="J108" s="922"/>
      <c r="K108" s="922"/>
      <c r="L108" s="922"/>
      <c r="M108" s="922"/>
      <c r="N108" s="922"/>
      <c r="O108" s="922"/>
      <c r="P108" s="922"/>
      <c r="Q108" s="922"/>
      <c r="R108" s="922"/>
      <c r="S108" s="922"/>
      <c r="T108" s="922"/>
      <c r="U108" s="922"/>
      <c r="V108" s="922"/>
      <c r="W108" s="922"/>
      <c r="X108" s="922"/>
      <c r="Y108" s="922"/>
      <c r="Z108" s="922"/>
      <c r="AA108" s="922"/>
      <c r="AB108" s="922"/>
      <c r="AC108" s="922"/>
      <c r="AD108" s="922"/>
      <c r="AE108" s="922"/>
      <c r="AF108" s="922"/>
      <c r="AG108" s="922"/>
      <c r="AH108" s="922"/>
      <c r="AI108" s="922"/>
      <c r="AJ108" s="922"/>
      <c r="AK108" s="922"/>
      <c r="AL108" s="922"/>
      <c r="AM108" s="922"/>
      <c r="AN108" s="922"/>
      <c r="AO108" s="922"/>
      <c r="AP108" s="922"/>
      <c r="AQ108" s="922"/>
      <c r="AR108" s="922"/>
      <c r="AS108" s="922"/>
      <c r="AT108" s="923"/>
      <c r="AU108" s="921" t="s">
        <v>426</v>
      </c>
      <c r="AV108" s="922"/>
      <c r="AW108" s="922"/>
      <c r="AX108" s="922"/>
      <c r="AY108" s="922"/>
      <c r="AZ108" s="922"/>
      <c r="BA108" s="922"/>
      <c r="BB108" s="922"/>
      <c r="BC108" s="922"/>
      <c r="BD108" s="922"/>
      <c r="BE108" s="922"/>
      <c r="BF108" s="922"/>
      <c r="BG108" s="922"/>
      <c r="BH108" s="922"/>
      <c r="BI108" s="922"/>
      <c r="BJ108" s="922"/>
      <c r="BK108" s="922"/>
      <c r="BL108" s="922"/>
      <c r="BM108" s="922"/>
      <c r="BN108" s="922"/>
      <c r="BO108" s="922"/>
      <c r="BP108" s="922"/>
      <c r="BQ108" s="922"/>
      <c r="BR108" s="922"/>
      <c r="BS108" s="922"/>
      <c r="BT108" s="922"/>
      <c r="BU108" s="922"/>
      <c r="BV108" s="922"/>
      <c r="BW108" s="922"/>
      <c r="BX108" s="922"/>
      <c r="BY108" s="922"/>
      <c r="BZ108" s="922"/>
      <c r="CA108" s="922"/>
      <c r="CB108" s="922"/>
      <c r="CC108" s="922"/>
      <c r="CD108" s="922"/>
      <c r="CE108" s="922"/>
      <c r="CF108" s="922"/>
      <c r="CG108" s="922"/>
      <c r="CH108" s="922"/>
      <c r="CI108" s="922"/>
      <c r="CJ108" s="922"/>
      <c r="CK108" s="922"/>
      <c r="CL108" s="922"/>
      <c r="CM108" s="922"/>
      <c r="CN108" s="922"/>
      <c r="CO108" s="922"/>
      <c r="CP108" s="922"/>
      <c r="CQ108" s="922"/>
      <c r="CR108" s="922"/>
      <c r="CS108" s="922"/>
      <c r="CT108" s="922"/>
      <c r="CU108" s="922"/>
      <c r="CV108" s="922"/>
      <c r="CW108" s="922"/>
      <c r="CX108" s="922"/>
      <c r="CY108" s="922"/>
      <c r="CZ108" s="922"/>
      <c r="DA108" s="922"/>
      <c r="DB108" s="922"/>
      <c r="DC108" s="922"/>
      <c r="DD108" s="922"/>
      <c r="DE108" s="922"/>
      <c r="DF108" s="922"/>
      <c r="DG108" s="922"/>
      <c r="DH108" s="922"/>
      <c r="DI108" s="922"/>
      <c r="DJ108" s="922"/>
      <c r="DK108" s="922"/>
      <c r="DL108" s="922"/>
      <c r="DM108" s="922"/>
      <c r="DN108" s="922"/>
      <c r="DO108" s="922"/>
      <c r="DP108" s="922"/>
      <c r="DQ108" s="922"/>
      <c r="DR108" s="922"/>
      <c r="DS108" s="922"/>
      <c r="DT108" s="922"/>
      <c r="DU108" s="922"/>
      <c r="DV108" s="922"/>
      <c r="DW108" s="922"/>
      <c r="DX108" s="922"/>
      <c r="DY108" s="922"/>
      <c r="DZ108" s="923"/>
    </row>
    <row r="109" spans="1:131" s="230" customFormat="1" ht="26.25" customHeight="1">
      <c r="A109" s="916" t="s">
        <v>427</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6" t="s">
        <v>428</v>
      </c>
      <c r="AB109" s="897"/>
      <c r="AC109" s="897"/>
      <c r="AD109" s="897"/>
      <c r="AE109" s="898"/>
      <c r="AF109" s="896" t="s">
        <v>429</v>
      </c>
      <c r="AG109" s="897"/>
      <c r="AH109" s="897"/>
      <c r="AI109" s="897"/>
      <c r="AJ109" s="898"/>
      <c r="AK109" s="896" t="s">
        <v>310</v>
      </c>
      <c r="AL109" s="897"/>
      <c r="AM109" s="897"/>
      <c r="AN109" s="897"/>
      <c r="AO109" s="898"/>
      <c r="AP109" s="896" t="s">
        <v>430</v>
      </c>
      <c r="AQ109" s="897"/>
      <c r="AR109" s="897"/>
      <c r="AS109" s="897"/>
      <c r="AT109" s="899"/>
      <c r="AU109" s="916" t="s">
        <v>427</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6" t="s">
        <v>428</v>
      </c>
      <c r="BR109" s="897"/>
      <c r="BS109" s="897"/>
      <c r="BT109" s="897"/>
      <c r="BU109" s="898"/>
      <c r="BV109" s="896" t="s">
        <v>429</v>
      </c>
      <c r="BW109" s="897"/>
      <c r="BX109" s="897"/>
      <c r="BY109" s="897"/>
      <c r="BZ109" s="898"/>
      <c r="CA109" s="896" t="s">
        <v>310</v>
      </c>
      <c r="CB109" s="897"/>
      <c r="CC109" s="897"/>
      <c r="CD109" s="897"/>
      <c r="CE109" s="898"/>
      <c r="CF109" s="917" t="s">
        <v>430</v>
      </c>
      <c r="CG109" s="917"/>
      <c r="CH109" s="917"/>
      <c r="CI109" s="917"/>
      <c r="CJ109" s="917"/>
      <c r="CK109" s="896" t="s">
        <v>431</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6" t="s">
        <v>428</v>
      </c>
      <c r="DH109" s="897"/>
      <c r="DI109" s="897"/>
      <c r="DJ109" s="897"/>
      <c r="DK109" s="898"/>
      <c r="DL109" s="896" t="s">
        <v>429</v>
      </c>
      <c r="DM109" s="897"/>
      <c r="DN109" s="897"/>
      <c r="DO109" s="897"/>
      <c r="DP109" s="898"/>
      <c r="DQ109" s="896" t="s">
        <v>310</v>
      </c>
      <c r="DR109" s="897"/>
      <c r="DS109" s="897"/>
      <c r="DT109" s="897"/>
      <c r="DU109" s="898"/>
      <c r="DV109" s="896" t="s">
        <v>430</v>
      </c>
      <c r="DW109" s="897"/>
      <c r="DX109" s="897"/>
      <c r="DY109" s="897"/>
      <c r="DZ109" s="899"/>
    </row>
    <row r="110" spans="1:131" s="230" customFormat="1" ht="26.25" customHeight="1">
      <c r="A110" s="900" t="s">
        <v>432</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03">
        <v>1408030</v>
      </c>
      <c r="AB110" s="904"/>
      <c r="AC110" s="904"/>
      <c r="AD110" s="904"/>
      <c r="AE110" s="905"/>
      <c r="AF110" s="906">
        <v>1399496</v>
      </c>
      <c r="AG110" s="904"/>
      <c r="AH110" s="904"/>
      <c r="AI110" s="904"/>
      <c r="AJ110" s="905"/>
      <c r="AK110" s="906">
        <v>1413023</v>
      </c>
      <c r="AL110" s="904"/>
      <c r="AM110" s="904"/>
      <c r="AN110" s="904"/>
      <c r="AO110" s="905"/>
      <c r="AP110" s="907">
        <v>32.799999999999997</v>
      </c>
      <c r="AQ110" s="908"/>
      <c r="AR110" s="908"/>
      <c r="AS110" s="908"/>
      <c r="AT110" s="909"/>
      <c r="AU110" s="910" t="s">
        <v>75</v>
      </c>
      <c r="AV110" s="911"/>
      <c r="AW110" s="911"/>
      <c r="AX110" s="911"/>
      <c r="AY110" s="911"/>
      <c r="AZ110" s="933" t="s">
        <v>433</v>
      </c>
      <c r="BA110" s="901"/>
      <c r="BB110" s="901"/>
      <c r="BC110" s="901"/>
      <c r="BD110" s="901"/>
      <c r="BE110" s="901"/>
      <c r="BF110" s="901"/>
      <c r="BG110" s="901"/>
      <c r="BH110" s="901"/>
      <c r="BI110" s="901"/>
      <c r="BJ110" s="901"/>
      <c r="BK110" s="901"/>
      <c r="BL110" s="901"/>
      <c r="BM110" s="901"/>
      <c r="BN110" s="901"/>
      <c r="BO110" s="901"/>
      <c r="BP110" s="902"/>
      <c r="BQ110" s="934">
        <v>14124960</v>
      </c>
      <c r="BR110" s="935"/>
      <c r="BS110" s="935"/>
      <c r="BT110" s="935"/>
      <c r="BU110" s="935"/>
      <c r="BV110" s="935">
        <v>13856419</v>
      </c>
      <c r="BW110" s="935"/>
      <c r="BX110" s="935"/>
      <c r="BY110" s="935"/>
      <c r="BZ110" s="935"/>
      <c r="CA110" s="935">
        <v>13630630</v>
      </c>
      <c r="CB110" s="935"/>
      <c r="CC110" s="935"/>
      <c r="CD110" s="935"/>
      <c r="CE110" s="935"/>
      <c r="CF110" s="948">
        <v>316.7</v>
      </c>
      <c r="CG110" s="949"/>
      <c r="CH110" s="949"/>
      <c r="CI110" s="949"/>
      <c r="CJ110" s="949"/>
      <c r="CK110" s="950" t="s">
        <v>434</v>
      </c>
      <c r="CL110" s="951"/>
      <c r="CM110" s="933" t="s">
        <v>435</v>
      </c>
      <c r="CN110" s="901"/>
      <c r="CO110" s="901"/>
      <c r="CP110" s="901"/>
      <c r="CQ110" s="901"/>
      <c r="CR110" s="901"/>
      <c r="CS110" s="901"/>
      <c r="CT110" s="901"/>
      <c r="CU110" s="901"/>
      <c r="CV110" s="901"/>
      <c r="CW110" s="901"/>
      <c r="CX110" s="901"/>
      <c r="CY110" s="901"/>
      <c r="CZ110" s="901"/>
      <c r="DA110" s="901"/>
      <c r="DB110" s="901"/>
      <c r="DC110" s="901"/>
      <c r="DD110" s="901"/>
      <c r="DE110" s="901"/>
      <c r="DF110" s="902"/>
      <c r="DG110" s="934" t="s">
        <v>395</v>
      </c>
      <c r="DH110" s="935"/>
      <c r="DI110" s="935"/>
      <c r="DJ110" s="935"/>
      <c r="DK110" s="935"/>
      <c r="DL110" s="935" t="s">
        <v>410</v>
      </c>
      <c r="DM110" s="935"/>
      <c r="DN110" s="935"/>
      <c r="DO110" s="935"/>
      <c r="DP110" s="935"/>
      <c r="DQ110" s="935" t="s">
        <v>436</v>
      </c>
      <c r="DR110" s="935"/>
      <c r="DS110" s="935"/>
      <c r="DT110" s="935"/>
      <c r="DU110" s="935"/>
      <c r="DV110" s="936" t="s">
        <v>437</v>
      </c>
      <c r="DW110" s="936"/>
      <c r="DX110" s="936"/>
      <c r="DY110" s="936"/>
      <c r="DZ110" s="937"/>
    </row>
    <row r="111" spans="1:131" s="230" customFormat="1" ht="26.25" customHeight="1">
      <c r="A111" s="938" t="s">
        <v>438</v>
      </c>
      <c r="B111" s="939"/>
      <c r="C111" s="939"/>
      <c r="D111" s="939"/>
      <c r="E111" s="939"/>
      <c r="F111" s="939"/>
      <c r="G111" s="939"/>
      <c r="H111" s="939"/>
      <c r="I111" s="939"/>
      <c r="J111" s="939"/>
      <c r="K111" s="939"/>
      <c r="L111" s="939"/>
      <c r="M111" s="939"/>
      <c r="N111" s="939"/>
      <c r="O111" s="939"/>
      <c r="P111" s="939"/>
      <c r="Q111" s="939"/>
      <c r="R111" s="939"/>
      <c r="S111" s="939"/>
      <c r="T111" s="939"/>
      <c r="U111" s="939"/>
      <c r="V111" s="939"/>
      <c r="W111" s="939"/>
      <c r="X111" s="939"/>
      <c r="Y111" s="939"/>
      <c r="Z111" s="940"/>
      <c r="AA111" s="941" t="s">
        <v>436</v>
      </c>
      <c r="AB111" s="942"/>
      <c r="AC111" s="942"/>
      <c r="AD111" s="942"/>
      <c r="AE111" s="943"/>
      <c r="AF111" s="944" t="s">
        <v>410</v>
      </c>
      <c r="AG111" s="942"/>
      <c r="AH111" s="942"/>
      <c r="AI111" s="942"/>
      <c r="AJ111" s="943"/>
      <c r="AK111" s="944" t="s">
        <v>436</v>
      </c>
      <c r="AL111" s="942"/>
      <c r="AM111" s="942"/>
      <c r="AN111" s="942"/>
      <c r="AO111" s="943"/>
      <c r="AP111" s="945" t="s">
        <v>410</v>
      </c>
      <c r="AQ111" s="946"/>
      <c r="AR111" s="946"/>
      <c r="AS111" s="946"/>
      <c r="AT111" s="947"/>
      <c r="AU111" s="912"/>
      <c r="AV111" s="913"/>
      <c r="AW111" s="913"/>
      <c r="AX111" s="913"/>
      <c r="AY111" s="913"/>
      <c r="AZ111" s="926" t="s">
        <v>439</v>
      </c>
      <c r="BA111" s="927"/>
      <c r="BB111" s="927"/>
      <c r="BC111" s="927"/>
      <c r="BD111" s="927"/>
      <c r="BE111" s="927"/>
      <c r="BF111" s="927"/>
      <c r="BG111" s="927"/>
      <c r="BH111" s="927"/>
      <c r="BI111" s="927"/>
      <c r="BJ111" s="927"/>
      <c r="BK111" s="927"/>
      <c r="BL111" s="927"/>
      <c r="BM111" s="927"/>
      <c r="BN111" s="927"/>
      <c r="BO111" s="927"/>
      <c r="BP111" s="928"/>
      <c r="BQ111" s="929" t="s">
        <v>410</v>
      </c>
      <c r="BR111" s="930"/>
      <c r="BS111" s="930"/>
      <c r="BT111" s="930"/>
      <c r="BU111" s="930"/>
      <c r="BV111" s="930" t="s">
        <v>436</v>
      </c>
      <c r="BW111" s="930"/>
      <c r="BX111" s="930"/>
      <c r="BY111" s="930"/>
      <c r="BZ111" s="930"/>
      <c r="CA111" s="930" t="s">
        <v>410</v>
      </c>
      <c r="CB111" s="930"/>
      <c r="CC111" s="930"/>
      <c r="CD111" s="930"/>
      <c r="CE111" s="930"/>
      <c r="CF111" s="924" t="s">
        <v>410</v>
      </c>
      <c r="CG111" s="925"/>
      <c r="CH111" s="925"/>
      <c r="CI111" s="925"/>
      <c r="CJ111" s="925"/>
      <c r="CK111" s="952"/>
      <c r="CL111" s="953"/>
      <c r="CM111" s="926" t="s">
        <v>440</v>
      </c>
      <c r="CN111" s="927"/>
      <c r="CO111" s="927"/>
      <c r="CP111" s="927"/>
      <c r="CQ111" s="927"/>
      <c r="CR111" s="927"/>
      <c r="CS111" s="927"/>
      <c r="CT111" s="927"/>
      <c r="CU111" s="927"/>
      <c r="CV111" s="927"/>
      <c r="CW111" s="927"/>
      <c r="CX111" s="927"/>
      <c r="CY111" s="927"/>
      <c r="CZ111" s="927"/>
      <c r="DA111" s="927"/>
      <c r="DB111" s="927"/>
      <c r="DC111" s="927"/>
      <c r="DD111" s="927"/>
      <c r="DE111" s="927"/>
      <c r="DF111" s="928"/>
      <c r="DG111" s="929" t="s">
        <v>437</v>
      </c>
      <c r="DH111" s="930"/>
      <c r="DI111" s="930"/>
      <c r="DJ111" s="930"/>
      <c r="DK111" s="930"/>
      <c r="DL111" s="930" t="s">
        <v>410</v>
      </c>
      <c r="DM111" s="930"/>
      <c r="DN111" s="930"/>
      <c r="DO111" s="930"/>
      <c r="DP111" s="930"/>
      <c r="DQ111" s="930" t="s">
        <v>410</v>
      </c>
      <c r="DR111" s="930"/>
      <c r="DS111" s="930"/>
      <c r="DT111" s="930"/>
      <c r="DU111" s="930"/>
      <c r="DV111" s="931" t="s">
        <v>410</v>
      </c>
      <c r="DW111" s="931"/>
      <c r="DX111" s="931"/>
      <c r="DY111" s="931"/>
      <c r="DZ111" s="932"/>
    </row>
    <row r="112" spans="1:131" s="230" customFormat="1" ht="26.25" customHeight="1">
      <c r="A112" s="956" t="s">
        <v>441</v>
      </c>
      <c r="B112" s="957"/>
      <c r="C112" s="927" t="s">
        <v>442</v>
      </c>
      <c r="D112" s="927"/>
      <c r="E112" s="927"/>
      <c r="F112" s="927"/>
      <c r="G112" s="927"/>
      <c r="H112" s="927"/>
      <c r="I112" s="927"/>
      <c r="J112" s="927"/>
      <c r="K112" s="927"/>
      <c r="L112" s="927"/>
      <c r="M112" s="927"/>
      <c r="N112" s="927"/>
      <c r="O112" s="927"/>
      <c r="P112" s="927"/>
      <c r="Q112" s="927"/>
      <c r="R112" s="927"/>
      <c r="S112" s="927"/>
      <c r="T112" s="927"/>
      <c r="U112" s="927"/>
      <c r="V112" s="927"/>
      <c r="W112" s="927"/>
      <c r="X112" s="927"/>
      <c r="Y112" s="927"/>
      <c r="Z112" s="928"/>
      <c r="AA112" s="962" t="s">
        <v>437</v>
      </c>
      <c r="AB112" s="963"/>
      <c r="AC112" s="963"/>
      <c r="AD112" s="963"/>
      <c r="AE112" s="964"/>
      <c r="AF112" s="965" t="s">
        <v>443</v>
      </c>
      <c r="AG112" s="963"/>
      <c r="AH112" s="963"/>
      <c r="AI112" s="963"/>
      <c r="AJ112" s="964"/>
      <c r="AK112" s="965" t="s">
        <v>436</v>
      </c>
      <c r="AL112" s="963"/>
      <c r="AM112" s="963"/>
      <c r="AN112" s="963"/>
      <c r="AO112" s="964"/>
      <c r="AP112" s="966" t="s">
        <v>436</v>
      </c>
      <c r="AQ112" s="967"/>
      <c r="AR112" s="967"/>
      <c r="AS112" s="967"/>
      <c r="AT112" s="968"/>
      <c r="AU112" s="912"/>
      <c r="AV112" s="913"/>
      <c r="AW112" s="913"/>
      <c r="AX112" s="913"/>
      <c r="AY112" s="913"/>
      <c r="AZ112" s="926" t="s">
        <v>444</v>
      </c>
      <c r="BA112" s="927"/>
      <c r="BB112" s="927"/>
      <c r="BC112" s="927"/>
      <c r="BD112" s="927"/>
      <c r="BE112" s="927"/>
      <c r="BF112" s="927"/>
      <c r="BG112" s="927"/>
      <c r="BH112" s="927"/>
      <c r="BI112" s="927"/>
      <c r="BJ112" s="927"/>
      <c r="BK112" s="927"/>
      <c r="BL112" s="927"/>
      <c r="BM112" s="927"/>
      <c r="BN112" s="927"/>
      <c r="BO112" s="927"/>
      <c r="BP112" s="928"/>
      <c r="BQ112" s="929" t="s">
        <v>410</v>
      </c>
      <c r="BR112" s="930"/>
      <c r="BS112" s="930"/>
      <c r="BT112" s="930"/>
      <c r="BU112" s="930"/>
      <c r="BV112" s="930" t="s">
        <v>410</v>
      </c>
      <c r="BW112" s="930"/>
      <c r="BX112" s="930"/>
      <c r="BY112" s="930"/>
      <c r="BZ112" s="930"/>
      <c r="CA112" s="930" t="s">
        <v>410</v>
      </c>
      <c r="CB112" s="930"/>
      <c r="CC112" s="930"/>
      <c r="CD112" s="930"/>
      <c r="CE112" s="930"/>
      <c r="CF112" s="924" t="s">
        <v>443</v>
      </c>
      <c r="CG112" s="925"/>
      <c r="CH112" s="925"/>
      <c r="CI112" s="925"/>
      <c r="CJ112" s="925"/>
      <c r="CK112" s="952"/>
      <c r="CL112" s="953"/>
      <c r="CM112" s="926" t="s">
        <v>445</v>
      </c>
      <c r="CN112" s="927"/>
      <c r="CO112" s="927"/>
      <c r="CP112" s="927"/>
      <c r="CQ112" s="927"/>
      <c r="CR112" s="927"/>
      <c r="CS112" s="927"/>
      <c r="CT112" s="927"/>
      <c r="CU112" s="927"/>
      <c r="CV112" s="927"/>
      <c r="CW112" s="927"/>
      <c r="CX112" s="927"/>
      <c r="CY112" s="927"/>
      <c r="CZ112" s="927"/>
      <c r="DA112" s="927"/>
      <c r="DB112" s="927"/>
      <c r="DC112" s="927"/>
      <c r="DD112" s="927"/>
      <c r="DE112" s="927"/>
      <c r="DF112" s="928"/>
      <c r="DG112" s="929" t="s">
        <v>410</v>
      </c>
      <c r="DH112" s="930"/>
      <c r="DI112" s="930"/>
      <c r="DJ112" s="930"/>
      <c r="DK112" s="930"/>
      <c r="DL112" s="930" t="s">
        <v>443</v>
      </c>
      <c r="DM112" s="930"/>
      <c r="DN112" s="930"/>
      <c r="DO112" s="930"/>
      <c r="DP112" s="930"/>
      <c r="DQ112" s="930" t="s">
        <v>436</v>
      </c>
      <c r="DR112" s="930"/>
      <c r="DS112" s="930"/>
      <c r="DT112" s="930"/>
      <c r="DU112" s="930"/>
      <c r="DV112" s="931" t="s">
        <v>436</v>
      </c>
      <c r="DW112" s="931"/>
      <c r="DX112" s="931"/>
      <c r="DY112" s="931"/>
      <c r="DZ112" s="932"/>
    </row>
    <row r="113" spans="1:130" s="230" customFormat="1" ht="26.25" customHeight="1">
      <c r="A113" s="958"/>
      <c r="B113" s="959"/>
      <c r="C113" s="927" t="s">
        <v>446</v>
      </c>
      <c r="D113" s="927"/>
      <c r="E113" s="927"/>
      <c r="F113" s="927"/>
      <c r="G113" s="927"/>
      <c r="H113" s="927"/>
      <c r="I113" s="927"/>
      <c r="J113" s="927"/>
      <c r="K113" s="927"/>
      <c r="L113" s="927"/>
      <c r="M113" s="927"/>
      <c r="N113" s="927"/>
      <c r="O113" s="927"/>
      <c r="P113" s="927"/>
      <c r="Q113" s="927"/>
      <c r="R113" s="927"/>
      <c r="S113" s="927"/>
      <c r="T113" s="927"/>
      <c r="U113" s="927"/>
      <c r="V113" s="927"/>
      <c r="W113" s="927"/>
      <c r="X113" s="927"/>
      <c r="Y113" s="927"/>
      <c r="Z113" s="928"/>
      <c r="AA113" s="941" t="s">
        <v>436</v>
      </c>
      <c r="AB113" s="942"/>
      <c r="AC113" s="942"/>
      <c r="AD113" s="942"/>
      <c r="AE113" s="943"/>
      <c r="AF113" s="944" t="s">
        <v>410</v>
      </c>
      <c r="AG113" s="942"/>
      <c r="AH113" s="942"/>
      <c r="AI113" s="942"/>
      <c r="AJ113" s="943"/>
      <c r="AK113" s="944" t="s">
        <v>443</v>
      </c>
      <c r="AL113" s="942"/>
      <c r="AM113" s="942"/>
      <c r="AN113" s="942"/>
      <c r="AO113" s="943"/>
      <c r="AP113" s="945" t="s">
        <v>410</v>
      </c>
      <c r="AQ113" s="946"/>
      <c r="AR113" s="946"/>
      <c r="AS113" s="946"/>
      <c r="AT113" s="947"/>
      <c r="AU113" s="912"/>
      <c r="AV113" s="913"/>
      <c r="AW113" s="913"/>
      <c r="AX113" s="913"/>
      <c r="AY113" s="913"/>
      <c r="AZ113" s="926" t="s">
        <v>447</v>
      </c>
      <c r="BA113" s="927"/>
      <c r="BB113" s="927"/>
      <c r="BC113" s="927"/>
      <c r="BD113" s="927"/>
      <c r="BE113" s="927"/>
      <c r="BF113" s="927"/>
      <c r="BG113" s="927"/>
      <c r="BH113" s="927"/>
      <c r="BI113" s="927"/>
      <c r="BJ113" s="927"/>
      <c r="BK113" s="927"/>
      <c r="BL113" s="927"/>
      <c r="BM113" s="927"/>
      <c r="BN113" s="927"/>
      <c r="BO113" s="927"/>
      <c r="BP113" s="928"/>
      <c r="BQ113" s="929">
        <v>284970</v>
      </c>
      <c r="BR113" s="930"/>
      <c r="BS113" s="930"/>
      <c r="BT113" s="930"/>
      <c r="BU113" s="930"/>
      <c r="BV113" s="930">
        <v>215732</v>
      </c>
      <c r="BW113" s="930"/>
      <c r="BX113" s="930"/>
      <c r="BY113" s="930"/>
      <c r="BZ113" s="930"/>
      <c r="CA113" s="930">
        <v>147332</v>
      </c>
      <c r="CB113" s="930"/>
      <c r="CC113" s="930"/>
      <c r="CD113" s="930"/>
      <c r="CE113" s="930"/>
      <c r="CF113" s="924">
        <v>3.4</v>
      </c>
      <c r="CG113" s="925"/>
      <c r="CH113" s="925"/>
      <c r="CI113" s="925"/>
      <c r="CJ113" s="925"/>
      <c r="CK113" s="952"/>
      <c r="CL113" s="953"/>
      <c r="CM113" s="926" t="s">
        <v>448</v>
      </c>
      <c r="CN113" s="927"/>
      <c r="CO113" s="927"/>
      <c r="CP113" s="927"/>
      <c r="CQ113" s="927"/>
      <c r="CR113" s="927"/>
      <c r="CS113" s="927"/>
      <c r="CT113" s="927"/>
      <c r="CU113" s="927"/>
      <c r="CV113" s="927"/>
      <c r="CW113" s="927"/>
      <c r="CX113" s="927"/>
      <c r="CY113" s="927"/>
      <c r="CZ113" s="927"/>
      <c r="DA113" s="927"/>
      <c r="DB113" s="927"/>
      <c r="DC113" s="927"/>
      <c r="DD113" s="927"/>
      <c r="DE113" s="927"/>
      <c r="DF113" s="928"/>
      <c r="DG113" s="962" t="s">
        <v>410</v>
      </c>
      <c r="DH113" s="963"/>
      <c r="DI113" s="963"/>
      <c r="DJ113" s="963"/>
      <c r="DK113" s="964"/>
      <c r="DL113" s="965" t="s">
        <v>410</v>
      </c>
      <c r="DM113" s="963"/>
      <c r="DN113" s="963"/>
      <c r="DO113" s="963"/>
      <c r="DP113" s="964"/>
      <c r="DQ113" s="965" t="s">
        <v>436</v>
      </c>
      <c r="DR113" s="963"/>
      <c r="DS113" s="963"/>
      <c r="DT113" s="963"/>
      <c r="DU113" s="964"/>
      <c r="DV113" s="966" t="s">
        <v>437</v>
      </c>
      <c r="DW113" s="967"/>
      <c r="DX113" s="967"/>
      <c r="DY113" s="967"/>
      <c r="DZ113" s="968"/>
    </row>
    <row r="114" spans="1:130" s="230" customFormat="1" ht="26.25" customHeight="1">
      <c r="A114" s="958"/>
      <c r="B114" s="959"/>
      <c r="C114" s="927" t="s">
        <v>449</v>
      </c>
      <c r="D114" s="927"/>
      <c r="E114" s="927"/>
      <c r="F114" s="927"/>
      <c r="G114" s="927"/>
      <c r="H114" s="927"/>
      <c r="I114" s="927"/>
      <c r="J114" s="927"/>
      <c r="K114" s="927"/>
      <c r="L114" s="927"/>
      <c r="M114" s="927"/>
      <c r="N114" s="927"/>
      <c r="O114" s="927"/>
      <c r="P114" s="927"/>
      <c r="Q114" s="927"/>
      <c r="R114" s="927"/>
      <c r="S114" s="927"/>
      <c r="T114" s="927"/>
      <c r="U114" s="927"/>
      <c r="V114" s="927"/>
      <c r="W114" s="927"/>
      <c r="X114" s="927"/>
      <c r="Y114" s="927"/>
      <c r="Z114" s="928"/>
      <c r="AA114" s="962">
        <v>66513</v>
      </c>
      <c r="AB114" s="963"/>
      <c r="AC114" s="963"/>
      <c r="AD114" s="963"/>
      <c r="AE114" s="964"/>
      <c r="AF114" s="965">
        <v>62362</v>
      </c>
      <c r="AG114" s="963"/>
      <c r="AH114" s="963"/>
      <c r="AI114" s="963"/>
      <c r="AJ114" s="964"/>
      <c r="AK114" s="965">
        <v>67118</v>
      </c>
      <c r="AL114" s="963"/>
      <c r="AM114" s="963"/>
      <c r="AN114" s="963"/>
      <c r="AO114" s="964"/>
      <c r="AP114" s="966">
        <v>1.6</v>
      </c>
      <c r="AQ114" s="967"/>
      <c r="AR114" s="967"/>
      <c r="AS114" s="967"/>
      <c r="AT114" s="968"/>
      <c r="AU114" s="912"/>
      <c r="AV114" s="913"/>
      <c r="AW114" s="913"/>
      <c r="AX114" s="913"/>
      <c r="AY114" s="913"/>
      <c r="AZ114" s="926" t="s">
        <v>450</v>
      </c>
      <c r="BA114" s="927"/>
      <c r="BB114" s="927"/>
      <c r="BC114" s="927"/>
      <c r="BD114" s="927"/>
      <c r="BE114" s="927"/>
      <c r="BF114" s="927"/>
      <c r="BG114" s="927"/>
      <c r="BH114" s="927"/>
      <c r="BI114" s="927"/>
      <c r="BJ114" s="927"/>
      <c r="BK114" s="927"/>
      <c r="BL114" s="927"/>
      <c r="BM114" s="927"/>
      <c r="BN114" s="927"/>
      <c r="BO114" s="927"/>
      <c r="BP114" s="928"/>
      <c r="BQ114" s="929">
        <v>2355034</v>
      </c>
      <c r="BR114" s="930"/>
      <c r="BS114" s="930"/>
      <c r="BT114" s="930"/>
      <c r="BU114" s="930"/>
      <c r="BV114" s="930">
        <v>2340565</v>
      </c>
      <c r="BW114" s="930"/>
      <c r="BX114" s="930"/>
      <c r="BY114" s="930"/>
      <c r="BZ114" s="930"/>
      <c r="CA114" s="930">
        <v>2353980</v>
      </c>
      <c r="CB114" s="930"/>
      <c r="CC114" s="930"/>
      <c r="CD114" s="930"/>
      <c r="CE114" s="930"/>
      <c r="CF114" s="924">
        <v>54.7</v>
      </c>
      <c r="CG114" s="925"/>
      <c r="CH114" s="925"/>
      <c r="CI114" s="925"/>
      <c r="CJ114" s="925"/>
      <c r="CK114" s="952"/>
      <c r="CL114" s="953"/>
      <c r="CM114" s="926" t="s">
        <v>451</v>
      </c>
      <c r="CN114" s="927"/>
      <c r="CO114" s="927"/>
      <c r="CP114" s="927"/>
      <c r="CQ114" s="927"/>
      <c r="CR114" s="927"/>
      <c r="CS114" s="927"/>
      <c r="CT114" s="927"/>
      <c r="CU114" s="927"/>
      <c r="CV114" s="927"/>
      <c r="CW114" s="927"/>
      <c r="CX114" s="927"/>
      <c r="CY114" s="927"/>
      <c r="CZ114" s="927"/>
      <c r="DA114" s="927"/>
      <c r="DB114" s="927"/>
      <c r="DC114" s="927"/>
      <c r="DD114" s="927"/>
      <c r="DE114" s="927"/>
      <c r="DF114" s="928"/>
      <c r="DG114" s="962" t="s">
        <v>410</v>
      </c>
      <c r="DH114" s="963"/>
      <c r="DI114" s="963"/>
      <c r="DJ114" s="963"/>
      <c r="DK114" s="964"/>
      <c r="DL114" s="965" t="s">
        <v>410</v>
      </c>
      <c r="DM114" s="963"/>
      <c r="DN114" s="963"/>
      <c r="DO114" s="963"/>
      <c r="DP114" s="964"/>
      <c r="DQ114" s="965" t="s">
        <v>436</v>
      </c>
      <c r="DR114" s="963"/>
      <c r="DS114" s="963"/>
      <c r="DT114" s="963"/>
      <c r="DU114" s="964"/>
      <c r="DV114" s="966" t="s">
        <v>410</v>
      </c>
      <c r="DW114" s="967"/>
      <c r="DX114" s="967"/>
      <c r="DY114" s="967"/>
      <c r="DZ114" s="968"/>
    </row>
    <row r="115" spans="1:130" s="230" customFormat="1" ht="26.25" customHeight="1">
      <c r="A115" s="958"/>
      <c r="B115" s="959"/>
      <c r="C115" s="927" t="s">
        <v>452</v>
      </c>
      <c r="D115" s="927"/>
      <c r="E115" s="927"/>
      <c r="F115" s="927"/>
      <c r="G115" s="927"/>
      <c r="H115" s="927"/>
      <c r="I115" s="927"/>
      <c r="J115" s="927"/>
      <c r="K115" s="927"/>
      <c r="L115" s="927"/>
      <c r="M115" s="927"/>
      <c r="N115" s="927"/>
      <c r="O115" s="927"/>
      <c r="P115" s="927"/>
      <c r="Q115" s="927"/>
      <c r="R115" s="927"/>
      <c r="S115" s="927"/>
      <c r="T115" s="927"/>
      <c r="U115" s="927"/>
      <c r="V115" s="927"/>
      <c r="W115" s="927"/>
      <c r="X115" s="927"/>
      <c r="Y115" s="927"/>
      <c r="Z115" s="928"/>
      <c r="AA115" s="941" t="s">
        <v>410</v>
      </c>
      <c r="AB115" s="942"/>
      <c r="AC115" s="942"/>
      <c r="AD115" s="942"/>
      <c r="AE115" s="943"/>
      <c r="AF115" s="944" t="s">
        <v>410</v>
      </c>
      <c r="AG115" s="942"/>
      <c r="AH115" s="942"/>
      <c r="AI115" s="942"/>
      <c r="AJ115" s="943"/>
      <c r="AK115" s="944" t="s">
        <v>410</v>
      </c>
      <c r="AL115" s="942"/>
      <c r="AM115" s="942"/>
      <c r="AN115" s="942"/>
      <c r="AO115" s="943"/>
      <c r="AP115" s="945" t="s">
        <v>436</v>
      </c>
      <c r="AQ115" s="946"/>
      <c r="AR115" s="946"/>
      <c r="AS115" s="946"/>
      <c r="AT115" s="947"/>
      <c r="AU115" s="912"/>
      <c r="AV115" s="913"/>
      <c r="AW115" s="913"/>
      <c r="AX115" s="913"/>
      <c r="AY115" s="913"/>
      <c r="AZ115" s="926" t="s">
        <v>453</v>
      </c>
      <c r="BA115" s="927"/>
      <c r="BB115" s="927"/>
      <c r="BC115" s="927"/>
      <c r="BD115" s="927"/>
      <c r="BE115" s="927"/>
      <c r="BF115" s="927"/>
      <c r="BG115" s="927"/>
      <c r="BH115" s="927"/>
      <c r="BI115" s="927"/>
      <c r="BJ115" s="927"/>
      <c r="BK115" s="927"/>
      <c r="BL115" s="927"/>
      <c r="BM115" s="927"/>
      <c r="BN115" s="927"/>
      <c r="BO115" s="927"/>
      <c r="BP115" s="928"/>
      <c r="BQ115" s="929" t="s">
        <v>437</v>
      </c>
      <c r="BR115" s="930"/>
      <c r="BS115" s="930"/>
      <c r="BT115" s="930"/>
      <c r="BU115" s="930"/>
      <c r="BV115" s="930">
        <v>86134</v>
      </c>
      <c r="BW115" s="930"/>
      <c r="BX115" s="930"/>
      <c r="BY115" s="930"/>
      <c r="BZ115" s="930"/>
      <c r="CA115" s="930">
        <v>84846</v>
      </c>
      <c r="CB115" s="930"/>
      <c r="CC115" s="930"/>
      <c r="CD115" s="930"/>
      <c r="CE115" s="930"/>
      <c r="CF115" s="924">
        <v>2</v>
      </c>
      <c r="CG115" s="925"/>
      <c r="CH115" s="925"/>
      <c r="CI115" s="925"/>
      <c r="CJ115" s="925"/>
      <c r="CK115" s="952"/>
      <c r="CL115" s="953"/>
      <c r="CM115" s="926" t="s">
        <v>454</v>
      </c>
      <c r="CN115" s="927"/>
      <c r="CO115" s="927"/>
      <c r="CP115" s="927"/>
      <c r="CQ115" s="927"/>
      <c r="CR115" s="927"/>
      <c r="CS115" s="927"/>
      <c r="CT115" s="927"/>
      <c r="CU115" s="927"/>
      <c r="CV115" s="927"/>
      <c r="CW115" s="927"/>
      <c r="CX115" s="927"/>
      <c r="CY115" s="927"/>
      <c r="CZ115" s="927"/>
      <c r="DA115" s="927"/>
      <c r="DB115" s="927"/>
      <c r="DC115" s="927"/>
      <c r="DD115" s="927"/>
      <c r="DE115" s="927"/>
      <c r="DF115" s="928"/>
      <c r="DG115" s="962" t="s">
        <v>436</v>
      </c>
      <c r="DH115" s="963"/>
      <c r="DI115" s="963"/>
      <c r="DJ115" s="963"/>
      <c r="DK115" s="964"/>
      <c r="DL115" s="965" t="s">
        <v>410</v>
      </c>
      <c r="DM115" s="963"/>
      <c r="DN115" s="963"/>
      <c r="DO115" s="963"/>
      <c r="DP115" s="964"/>
      <c r="DQ115" s="965" t="s">
        <v>410</v>
      </c>
      <c r="DR115" s="963"/>
      <c r="DS115" s="963"/>
      <c r="DT115" s="963"/>
      <c r="DU115" s="964"/>
      <c r="DV115" s="966" t="s">
        <v>410</v>
      </c>
      <c r="DW115" s="967"/>
      <c r="DX115" s="967"/>
      <c r="DY115" s="967"/>
      <c r="DZ115" s="968"/>
    </row>
    <row r="116" spans="1:130" s="230" customFormat="1" ht="26.25" customHeight="1">
      <c r="A116" s="960"/>
      <c r="B116" s="961"/>
      <c r="C116" s="969" t="s">
        <v>455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62">
        <v>146</v>
      </c>
      <c r="AB116" s="963"/>
      <c r="AC116" s="963"/>
      <c r="AD116" s="963"/>
      <c r="AE116" s="964"/>
      <c r="AF116" s="965" t="s">
        <v>410</v>
      </c>
      <c r="AG116" s="963"/>
      <c r="AH116" s="963"/>
      <c r="AI116" s="963"/>
      <c r="AJ116" s="964"/>
      <c r="AK116" s="965" t="s">
        <v>436</v>
      </c>
      <c r="AL116" s="963"/>
      <c r="AM116" s="963"/>
      <c r="AN116" s="963"/>
      <c r="AO116" s="964"/>
      <c r="AP116" s="966" t="s">
        <v>410</v>
      </c>
      <c r="AQ116" s="967"/>
      <c r="AR116" s="967"/>
      <c r="AS116" s="967"/>
      <c r="AT116" s="968"/>
      <c r="AU116" s="912"/>
      <c r="AV116" s="913"/>
      <c r="AW116" s="913"/>
      <c r="AX116" s="913"/>
      <c r="AY116" s="913"/>
      <c r="AZ116" s="971" t="s">
        <v>456</v>
      </c>
      <c r="BA116" s="972"/>
      <c r="BB116" s="972"/>
      <c r="BC116" s="972"/>
      <c r="BD116" s="972"/>
      <c r="BE116" s="972"/>
      <c r="BF116" s="972"/>
      <c r="BG116" s="972"/>
      <c r="BH116" s="972"/>
      <c r="BI116" s="972"/>
      <c r="BJ116" s="972"/>
      <c r="BK116" s="972"/>
      <c r="BL116" s="972"/>
      <c r="BM116" s="972"/>
      <c r="BN116" s="972"/>
      <c r="BO116" s="972"/>
      <c r="BP116" s="973"/>
      <c r="BQ116" s="929" t="s">
        <v>410</v>
      </c>
      <c r="BR116" s="930"/>
      <c r="BS116" s="930"/>
      <c r="BT116" s="930"/>
      <c r="BU116" s="930"/>
      <c r="BV116" s="930" t="s">
        <v>410</v>
      </c>
      <c r="BW116" s="930"/>
      <c r="BX116" s="930"/>
      <c r="BY116" s="930"/>
      <c r="BZ116" s="930"/>
      <c r="CA116" s="930" t="s">
        <v>410</v>
      </c>
      <c r="CB116" s="930"/>
      <c r="CC116" s="930"/>
      <c r="CD116" s="930"/>
      <c r="CE116" s="930"/>
      <c r="CF116" s="924" t="s">
        <v>410</v>
      </c>
      <c r="CG116" s="925"/>
      <c r="CH116" s="925"/>
      <c r="CI116" s="925"/>
      <c r="CJ116" s="925"/>
      <c r="CK116" s="952"/>
      <c r="CL116" s="953"/>
      <c r="CM116" s="926" t="s">
        <v>457</v>
      </c>
      <c r="CN116" s="927"/>
      <c r="CO116" s="927"/>
      <c r="CP116" s="927"/>
      <c r="CQ116" s="927"/>
      <c r="CR116" s="927"/>
      <c r="CS116" s="927"/>
      <c r="CT116" s="927"/>
      <c r="CU116" s="927"/>
      <c r="CV116" s="927"/>
      <c r="CW116" s="927"/>
      <c r="CX116" s="927"/>
      <c r="CY116" s="927"/>
      <c r="CZ116" s="927"/>
      <c r="DA116" s="927"/>
      <c r="DB116" s="927"/>
      <c r="DC116" s="927"/>
      <c r="DD116" s="927"/>
      <c r="DE116" s="927"/>
      <c r="DF116" s="928"/>
      <c r="DG116" s="962" t="s">
        <v>436</v>
      </c>
      <c r="DH116" s="963"/>
      <c r="DI116" s="963"/>
      <c r="DJ116" s="963"/>
      <c r="DK116" s="964"/>
      <c r="DL116" s="965" t="s">
        <v>410</v>
      </c>
      <c r="DM116" s="963"/>
      <c r="DN116" s="963"/>
      <c r="DO116" s="963"/>
      <c r="DP116" s="964"/>
      <c r="DQ116" s="965" t="s">
        <v>410</v>
      </c>
      <c r="DR116" s="963"/>
      <c r="DS116" s="963"/>
      <c r="DT116" s="963"/>
      <c r="DU116" s="964"/>
      <c r="DV116" s="966" t="s">
        <v>410</v>
      </c>
      <c r="DW116" s="967"/>
      <c r="DX116" s="967"/>
      <c r="DY116" s="967"/>
      <c r="DZ116" s="968"/>
    </row>
    <row r="117" spans="1:130" s="230" customFormat="1" ht="26.25" customHeight="1">
      <c r="A117" s="916" t="s">
        <v>189</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981" t="s">
        <v>458</v>
      </c>
      <c r="Z117" s="898"/>
      <c r="AA117" s="982">
        <v>1474689</v>
      </c>
      <c r="AB117" s="983"/>
      <c r="AC117" s="983"/>
      <c r="AD117" s="983"/>
      <c r="AE117" s="984"/>
      <c r="AF117" s="985">
        <v>1461858</v>
      </c>
      <c r="AG117" s="983"/>
      <c r="AH117" s="983"/>
      <c r="AI117" s="983"/>
      <c r="AJ117" s="984"/>
      <c r="AK117" s="985">
        <v>1480141</v>
      </c>
      <c r="AL117" s="983"/>
      <c r="AM117" s="983"/>
      <c r="AN117" s="983"/>
      <c r="AO117" s="984"/>
      <c r="AP117" s="986"/>
      <c r="AQ117" s="987"/>
      <c r="AR117" s="987"/>
      <c r="AS117" s="987"/>
      <c r="AT117" s="988"/>
      <c r="AU117" s="912"/>
      <c r="AV117" s="913"/>
      <c r="AW117" s="913"/>
      <c r="AX117" s="913"/>
      <c r="AY117" s="913"/>
      <c r="AZ117" s="978" t="s">
        <v>459</v>
      </c>
      <c r="BA117" s="979"/>
      <c r="BB117" s="979"/>
      <c r="BC117" s="979"/>
      <c r="BD117" s="979"/>
      <c r="BE117" s="979"/>
      <c r="BF117" s="979"/>
      <c r="BG117" s="979"/>
      <c r="BH117" s="979"/>
      <c r="BI117" s="979"/>
      <c r="BJ117" s="979"/>
      <c r="BK117" s="979"/>
      <c r="BL117" s="979"/>
      <c r="BM117" s="979"/>
      <c r="BN117" s="979"/>
      <c r="BO117" s="979"/>
      <c r="BP117" s="980"/>
      <c r="BQ117" s="929" t="s">
        <v>410</v>
      </c>
      <c r="BR117" s="930"/>
      <c r="BS117" s="930"/>
      <c r="BT117" s="930"/>
      <c r="BU117" s="930"/>
      <c r="BV117" s="930" t="s">
        <v>436</v>
      </c>
      <c r="BW117" s="930"/>
      <c r="BX117" s="930"/>
      <c r="BY117" s="930"/>
      <c r="BZ117" s="930"/>
      <c r="CA117" s="930" t="s">
        <v>436</v>
      </c>
      <c r="CB117" s="930"/>
      <c r="CC117" s="930"/>
      <c r="CD117" s="930"/>
      <c r="CE117" s="930"/>
      <c r="CF117" s="924" t="s">
        <v>410</v>
      </c>
      <c r="CG117" s="925"/>
      <c r="CH117" s="925"/>
      <c r="CI117" s="925"/>
      <c r="CJ117" s="925"/>
      <c r="CK117" s="952"/>
      <c r="CL117" s="953"/>
      <c r="CM117" s="926" t="s">
        <v>460</v>
      </c>
      <c r="CN117" s="927"/>
      <c r="CO117" s="927"/>
      <c r="CP117" s="927"/>
      <c r="CQ117" s="927"/>
      <c r="CR117" s="927"/>
      <c r="CS117" s="927"/>
      <c r="CT117" s="927"/>
      <c r="CU117" s="927"/>
      <c r="CV117" s="927"/>
      <c r="CW117" s="927"/>
      <c r="CX117" s="927"/>
      <c r="CY117" s="927"/>
      <c r="CZ117" s="927"/>
      <c r="DA117" s="927"/>
      <c r="DB117" s="927"/>
      <c r="DC117" s="927"/>
      <c r="DD117" s="927"/>
      <c r="DE117" s="927"/>
      <c r="DF117" s="928"/>
      <c r="DG117" s="962" t="s">
        <v>410</v>
      </c>
      <c r="DH117" s="963"/>
      <c r="DI117" s="963"/>
      <c r="DJ117" s="963"/>
      <c r="DK117" s="964"/>
      <c r="DL117" s="965" t="s">
        <v>436</v>
      </c>
      <c r="DM117" s="963"/>
      <c r="DN117" s="963"/>
      <c r="DO117" s="963"/>
      <c r="DP117" s="964"/>
      <c r="DQ117" s="965" t="s">
        <v>410</v>
      </c>
      <c r="DR117" s="963"/>
      <c r="DS117" s="963"/>
      <c r="DT117" s="963"/>
      <c r="DU117" s="964"/>
      <c r="DV117" s="966" t="s">
        <v>436</v>
      </c>
      <c r="DW117" s="967"/>
      <c r="DX117" s="967"/>
      <c r="DY117" s="967"/>
      <c r="DZ117" s="968"/>
    </row>
    <row r="118" spans="1:130" s="230" customFormat="1" ht="26.25" customHeight="1">
      <c r="A118" s="916" t="s">
        <v>431</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6" t="s">
        <v>428</v>
      </c>
      <c r="AB118" s="897"/>
      <c r="AC118" s="897"/>
      <c r="AD118" s="897"/>
      <c r="AE118" s="898"/>
      <c r="AF118" s="896" t="s">
        <v>429</v>
      </c>
      <c r="AG118" s="897"/>
      <c r="AH118" s="897"/>
      <c r="AI118" s="897"/>
      <c r="AJ118" s="898"/>
      <c r="AK118" s="896" t="s">
        <v>310</v>
      </c>
      <c r="AL118" s="897"/>
      <c r="AM118" s="897"/>
      <c r="AN118" s="897"/>
      <c r="AO118" s="898"/>
      <c r="AP118" s="974" t="s">
        <v>430</v>
      </c>
      <c r="AQ118" s="975"/>
      <c r="AR118" s="975"/>
      <c r="AS118" s="975"/>
      <c r="AT118" s="976"/>
      <c r="AU118" s="912"/>
      <c r="AV118" s="913"/>
      <c r="AW118" s="913"/>
      <c r="AX118" s="913"/>
      <c r="AY118" s="913"/>
      <c r="AZ118" s="977" t="s">
        <v>461</v>
      </c>
      <c r="BA118" s="969"/>
      <c r="BB118" s="969"/>
      <c r="BC118" s="969"/>
      <c r="BD118" s="969"/>
      <c r="BE118" s="969"/>
      <c r="BF118" s="969"/>
      <c r="BG118" s="969"/>
      <c r="BH118" s="969"/>
      <c r="BI118" s="969"/>
      <c r="BJ118" s="969"/>
      <c r="BK118" s="969"/>
      <c r="BL118" s="969"/>
      <c r="BM118" s="969"/>
      <c r="BN118" s="969"/>
      <c r="BO118" s="969"/>
      <c r="BP118" s="970"/>
      <c r="BQ118" s="1003" t="s">
        <v>436</v>
      </c>
      <c r="BR118" s="1004"/>
      <c r="BS118" s="1004"/>
      <c r="BT118" s="1004"/>
      <c r="BU118" s="1004"/>
      <c r="BV118" s="1004" t="s">
        <v>436</v>
      </c>
      <c r="BW118" s="1004"/>
      <c r="BX118" s="1004"/>
      <c r="BY118" s="1004"/>
      <c r="BZ118" s="1004"/>
      <c r="CA118" s="1004" t="s">
        <v>410</v>
      </c>
      <c r="CB118" s="1004"/>
      <c r="CC118" s="1004"/>
      <c r="CD118" s="1004"/>
      <c r="CE118" s="1004"/>
      <c r="CF118" s="924" t="s">
        <v>436</v>
      </c>
      <c r="CG118" s="925"/>
      <c r="CH118" s="925"/>
      <c r="CI118" s="925"/>
      <c r="CJ118" s="925"/>
      <c r="CK118" s="952"/>
      <c r="CL118" s="953"/>
      <c r="CM118" s="926" t="s">
        <v>462</v>
      </c>
      <c r="CN118" s="927"/>
      <c r="CO118" s="927"/>
      <c r="CP118" s="927"/>
      <c r="CQ118" s="927"/>
      <c r="CR118" s="927"/>
      <c r="CS118" s="927"/>
      <c r="CT118" s="927"/>
      <c r="CU118" s="927"/>
      <c r="CV118" s="927"/>
      <c r="CW118" s="927"/>
      <c r="CX118" s="927"/>
      <c r="CY118" s="927"/>
      <c r="CZ118" s="927"/>
      <c r="DA118" s="927"/>
      <c r="DB118" s="927"/>
      <c r="DC118" s="927"/>
      <c r="DD118" s="927"/>
      <c r="DE118" s="927"/>
      <c r="DF118" s="928"/>
      <c r="DG118" s="962" t="s">
        <v>436</v>
      </c>
      <c r="DH118" s="963"/>
      <c r="DI118" s="963"/>
      <c r="DJ118" s="963"/>
      <c r="DK118" s="964"/>
      <c r="DL118" s="965" t="s">
        <v>410</v>
      </c>
      <c r="DM118" s="963"/>
      <c r="DN118" s="963"/>
      <c r="DO118" s="963"/>
      <c r="DP118" s="964"/>
      <c r="DQ118" s="965" t="s">
        <v>436</v>
      </c>
      <c r="DR118" s="963"/>
      <c r="DS118" s="963"/>
      <c r="DT118" s="963"/>
      <c r="DU118" s="964"/>
      <c r="DV118" s="966" t="s">
        <v>410</v>
      </c>
      <c r="DW118" s="967"/>
      <c r="DX118" s="967"/>
      <c r="DY118" s="967"/>
      <c r="DZ118" s="968"/>
    </row>
    <row r="119" spans="1:130" s="230" customFormat="1" ht="26.25" customHeight="1">
      <c r="A119" s="1060" t="s">
        <v>434</v>
      </c>
      <c r="B119" s="951"/>
      <c r="C119" s="933" t="s">
        <v>435</v>
      </c>
      <c r="D119" s="901"/>
      <c r="E119" s="901"/>
      <c r="F119" s="901"/>
      <c r="G119" s="901"/>
      <c r="H119" s="901"/>
      <c r="I119" s="901"/>
      <c r="J119" s="901"/>
      <c r="K119" s="901"/>
      <c r="L119" s="901"/>
      <c r="M119" s="901"/>
      <c r="N119" s="901"/>
      <c r="O119" s="901"/>
      <c r="P119" s="901"/>
      <c r="Q119" s="901"/>
      <c r="R119" s="901"/>
      <c r="S119" s="901"/>
      <c r="T119" s="901"/>
      <c r="U119" s="901"/>
      <c r="V119" s="901"/>
      <c r="W119" s="901"/>
      <c r="X119" s="901"/>
      <c r="Y119" s="901"/>
      <c r="Z119" s="902"/>
      <c r="AA119" s="903" t="s">
        <v>410</v>
      </c>
      <c r="AB119" s="904"/>
      <c r="AC119" s="904"/>
      <c r="AD119" s="904"/>
      <c r="AE119" s="905"/>
      <c r="AF119" s="906" t="s">
        <v>436</v>
      </c>
      <c r="AG119" s="904"/>
      <c r="AH119" s="904"/>
      <c r="AI119" s="904"/>
      <c r="AJ119" s="905"/>
      <c r="AK119" s="906" t="s">
        <v>436</v>
      </c>
      <c r="AL119" s="904"/>
      <c r="AM119" s="904"/>
      <c r="AN119" s="904"/>
      <c r="AO119" s="905"/>
      <c r="AP119" s="907" t="s">
        <v>436</v>
      </c>
      <c r="AQ119" s="908"/>
      <c r="AR119" s="908"/>
      <c r="AS119" s="908"/>
      <c r="AT119" s="909"/>
      <c r="AU119" s="914"/>
      <c r="AV119" s="915"/>
      <c r="AW119" s="915"/>
      <c r="AX119" s="915"/>
      <c r="AY119" s="915"/>
      <c r="AZ119" s="251" t="s">
        <v>189</v>
      </c>
      <c r="BA119" s="251"/>
      <c r="BB119" s="251"/>
      <c r="BC119" s="251"/>
      <c r="BD119" s="251"/>
      <c r="BE119" s="251"/>
      <c r="BF119" s="251"/>
      <c r="BG119" s="251"/>
      <c r="BH119" s="251"/>
      <c r="BI119" s="251"/>
      <c r="BJ119" s="251"/>
      <c r="BK119" s="251"/>
      <c r="BL119" s="251"/>
      <c r="BM119" s="251"/>
      <c r="BN119" s="251"/>
      <c r="BO119" s="981" t="s">
        <v>463</v>
      </c>
      <c r="BP119" s="1009"/>
      <c r="BQ119" s="1003">
        <v>16764964</v>
      </c>
      <c r="BR119" s="1004"/>
      <c r="BS119" s="1004"/>
      <c r="BT119" s="1004"/>
      <c r="BU119" s="1004"/>
      <c r="BV119" s="1004">
        <v>16498850</v>
      </c>
      <c r="BW119" s="1004"/>
      <c r="BX119" s="1004"/>
      <c r="BY119" s="1004"/>
      <c r="BZ119" s="1004"/>
      <c r="CA119" s="1004">
        <v>16216788</v>
      </c>
      <c r="CB119" s="1004"/>
      <c r="CC119" s="1004"/>
      <c r="CD119" s="1004"/>
      <c r="CE119" s="1004"/>
      <c r="CF119" s="1005"/>
      <c r="CG119" s="1006"/>
      <c r="CH119" s="1006"/>
      <c r="CI119" s="1006"/>
      <c r="CJ119" s="1007"/>
      <c r="CK119" s="954"/>
      <c r="CL119" s="955"/>
      <c r="CM119" s="977" t="s">
        <v>464</v>
      </c>
      <c r="CN119" s="969"/>
      <c r="CO119" s="969"/>
      <c r="CP119" s="969"/>
      <c r="CQ119" s="969"/>
      <c r="CR119" s="969"/>
      <c r="CS119" s="969"/>
      <c r="CT119" s="969"/>
      <c r="CU119" s="969"/>
      <c r="CV119" s="969"/>
      <c r="CW119" s="969"/>
      <c r="CX119" s="969"/>
      <c r="CY119" s="969"/>
      <c r="CZ119" s="969"/>
      <c r="DA119" s="969"/>
      <c r="DB119" s="969"/>
      <c r="DC119" s="969"/>
      <c r="DD119" s="969"/>
      <c r="DE119" s="969"/>
      <c r="DF119" s="970"/>
      <c r="DG119" s="1008" t="s">
        <v>436</v>
      </c>
      <c r="DH119" s="990"/>
      <c r="DI119" s="990"/>
      <c r="DJ119" s="990"/>
      <c r="DK119" s="991"/>
      <c r="DL119" s="989" t="s">
        <v>436</v>
      </c>
      <c r="DM119" s="990"/>
      <c r="DN119" s="990"/>
      <c r="DO119" s="990"/>
      <c r="DP119" s="991"/>
      <c r="DQ119" s="989" t="s">
        <v>436</v>
      </c>
      <c r="DR119" s="990"/>
      <c r="DS119" s="990"/>
      <c r="DT119" s="990"/>
      <c r="DU119" s="991"/>
      <c r="DV119" s="992" t="s">
        <v>436</v>
      </c>
      <c r="DW119" s="993"/>
      <c r="DX119" s="993"/>
      <c r="DY119" s="993"/>
      <c r="DZ119" s="994"/>
    </row>
    <row r="120" spans="1:130" s="230" customFormat="1" ht="26.25" customHeight="1">
      <c r="A120" s="1061"/>
      <c r="B120" s="953"/>
      <c r="C120" s="926" t="s">
        <v>440</v>
      </c>
      <c r="D120" s="927"/>
      <c r="E120" s="927"/>
      <c r="F120" s="927"/>
      <c r="G120" s="927"/>
      <c r="H120" s="927"/>
      <c r="I120" s="927"/>
      <c r="J120" s="927"/>
      <c r="K120" s="927"/>
      <c r="L120" s="927"/>
      <c r="M120" s="927"/>
      <c r="N120" s="927"/>
      <c r="O120" s="927"/>
      <c r="P120" s="927"/>
      <c r="Q120" s="927"/>
      <c r="R120" s="927"/>
      <c r="S120" s="927"/>
      <c r="T120" s="927"/>
      <c r="U120" s="927"/>
      <c r="V120" s="927"/>
      <c r="W120" s="927"/>
      <c r="X120" s="927"/>
      <c r="Y120" s="927"/>
      <c r="Z120" s="928"/>
      <c r="AA120" s="962" t="s">
        <v>436</v>
      </c>
      <c r="AB120" s="963"/>
      <c r="AC120" s="963"/>
      <c r="AD120" s="963"/>
      <c r="AE120" s="964"/>
      <c r="AF120" s="965" t="s">
        <v>436</v>
      </c>
      <c r="AG120" s="963"/>
      <c r="AH120" s="963"/>
      <c r="AI120" s="963"/>
      <c r="AJ120" s="964"/>
      <c r="AK120" s="965" t="s">
        <v>436</v>
      </c>
      <c r="AL120" s="963"/>
      <c r="AM120" s="963"/>
      <c r="AN120" s="963"/>
      <c r="AO120" s="964"/>
      <c r="AP120" s="966" t="s">
        <v>436</v>
      </c>
      <c r="AQ120" s="967"/>
      <c r="AR120" s="967"/>
      <c r="AS120" s="967"/>
      <c r="AT120" s="968"/>
      <c r="AU120" s="995" t="s">
        <v>465</v>
      </c>
      <c r="AV120" s="996"/>
      <c r="AW120" s="996"/>
      <c r="AX120" s="996"/>
      <c r="AY120" s="997"/>
      <c r="AZ120" s="933" t="s">
        <v>466</v>
      </c>
      <c r="BA120" s="901"/>
      <c r="BB120" s="901"/>
      <c r="BC120" s="901"/>
      <c r="BD120" s="901"/>
      <c r="BE120" s="901"/>
      <c r="BF120" s="901"/>
      <c r="BG120" s="901"/>
      <c r="BH120" s="901"/>
      <c r="BI120" s="901"/>
      <c r="BJ120" s="901"/>
      <c r="BK120" s="901"/>
      <c r="BL120" s="901"/>
      <c r="BM120" s="901"/>
      <c r="BN120" s="901"/>
      <c r="BO120" s="901"/>
      <c r="BP120" s="902"/>
      <c r="BQ120" s="934">
        <v>3102621</v>
      </c>
      <c r="BR120" s="935"/>
      <c r="BS120" s="935"/>
      <c r="BT120" s="935"/>
      <c r="BU120" s="935"/>
      <c r="BV120" s="935">
        <v>3785910</v>
      </c>
      <c r="BW120" s="935"/>
      <c r="BX120" s="935"/>
      <c r="BY120" s="935"/>
      <c r="BZ120" s="935"/>
      <c r="CA120" s="935">
        <v>3930452</v>
      </c>
      <c r="CB120" s="935"/>
      <c r="CC120" s="935"/>
      <c r="CD120" s="935"/>
      <c r="CE120" s="935"/>
      <c r="CF120" s="948">
        <v>91.3</v>
      </c>
      <c r="CG120" s="949"/>
      <c r="CH120" s="949"/>
      <c r="CI120" s="949"/>
      <c r="CJ120" s="949"/>
      <c r="CK120" s="1010" t="s">
        <v>467</v>
      </c>
      <c r="CL120" s="1011"/>
      <c r="CM120" s="1011"/>
      <c r="CN120" s="1011"/>
      <c r="CO120" s="1012"/>
      <c r="CP120" s="1018"/>
      <c r="CQ120" s="1019"/>
      <c r="CR120" s="1019"/>
      <c r="CS120" s="1019"/>
      <c r="CT120" s="1019"/>
      <c r="CU120" s="1019"/>
      <c r="CV120" s="1019"/>
      <c r="CW120" s="1019"/>
      <c r="CX120" s="1019"/>
      <c r="CY120" s="1019"/>
      <c r="CZ120" s="1019"/>
      <c r="DA120" s="1019"/>
      <c r="DB120" s="1019"/>
      <c r="DC120" s="1019"/>
      <c r="DD120" s="1019"/>
      <c r="DE120" s="1019"/>
      <c r="DF120" s="1020"/>
      <c r="DG120" s="934"/>
      <c r="DH120" s="935"/>
      <c r="DI120" s="935"/>
      <c r="DJ120" s="935"/>
      <c r="DK120" s="935"/>
      <c r="DL120" s="935"/>
      <c r="DM120" s="935"/>
      <c r="DN120" s="935"/>
      <c r="DO120" s="935"/>
      <c r="DP120" s="935"/>
      <c r="DQ120" s="935"/>
      <c r="DR120" s="935"/>
      <c r="DS120" s="935"/>
      <c r="DT120" s="935"/>
      <c r="DU120" s="935"/>
      <c r="DV120" s="936"/>
      <c r="DW120" s="936"/>
      <c r="DX120" s="936"/>
      <c r="DY120" s="936"/>
      <c r="DZ120" s="937"/>
    </row>
    <row r="121" spans="1:130" s="230" customFormat="1" ht="26.25" customHeight="1">
      <c r="A121" s="1061"/>
      <c r="B121" s="953"/>
      <c r="C121" s="978" t="s">
        <v>468</v>
      </c>
      <c r="D121" s="979"/>
      <c r="E121" s="979"/>
      <c r="F121" s="979"/>
      <c r="G121" s="979"/>
      <c r="H121" s="979"/>
      <c r="I121" s="979"/>
      <c r="J121" s="979"/>
      <c r="K121" s="979"/>
      <c r="L121" s="979"/>
      <c r="M121" s="979"/>
      <c r="N121" s="979"/>
      <c r="O121" s="979"/>
      <c r="P121" s="979"/>
      <c r="Q121" s="979"/>
      <c r="R121" s="979"/>
      <c r="S121" s="979"/>
      <c r="T121" s="979"/>
      <c r="U121" s="979"/>
      <c r="V121" s="979"/>
      <c r="W121" s="979"/>
      <c r="X121" s="979"/>
      <c r="Y121" s="979"/>
      <c r="Z121" s="980"/>
      <c r="AA121" s="962" t="s">
        <v>436</v>
      </c>
      <c r="AB121" s="963"/>
      <c r="AC121" s="963"/>
      <c r="AD121" s="963"/>
      <c r="AE121" s="964"/>
      <c r="AF121" s="965" t="s">
        <v>436</v>
      </c>
      <c r="AG121" s="963"/>
      <c r="AH121" s="963"/>
      <c r="AI121" s="963"/>
      <c r="AJ121" s="964"/>
      <c r="AK121" s="965" t="s">
        <v>436</v>
      </c>
      <c r="AL121" s="963"/>
      <c r="AM121" s="963"/>
      <c r="AN121" s="963"/>
      <c r="AO121" s="964"/>
      <c r="AP121" s="966" t="s">
        <v>436</v>
      </c>
      <c r="AQ121" s="967"/>
      <c r="AR121" s="967"/>
      <c r="AS121" s="967"/>
      <c r="AT121" s="968"/>
      <c r="AU121" s="998"/>
      <c r="AV121" s="999"/>
      <c r="AW121" s="999"/>
      <c r="AX121" s="999"/>
      <c r="AY121" s="1000"/>
      <c r="AZ121" s="926" t="s">
        <v>469</v>
      </c>
      <c r="BA121" s="927"/>
      <c r="BB121" s="927"/>
      <c r="BC121" s="927"/>
      <c r="BD121" s="927"/>
      <c r="BE121" s="927"/>
      <c r="BF121" s="927"/>
      <c r="BG121" s="927"/>
      <c r="BH121" s="927"/>
      <c r="BI121" s="927"/>
      <c r="BJ121" s="927"/>
      <c r="BK121" s="927"/>
      <c r="BL121" s="927"/>
      <c r="BM121" s="927"/>
      <c r="BN121" s="927"/>
      <c r="BO121" s="927"/>
      <c r="BP121" s="928"/>
      <c r="BQ121" s="929">
        <v>1377783</v>
      </c>
      <c r="BR121" s="930"/>
      <c r="BS121" s="930"/>
      <c r="BT121" s="930"/>
      <c r="BU121" s="930"/>
      <c r="BV121" s="930">
        <v>1307204</v>
      </c>
      <c r="BW121" s="930"/>
      <c r="BX121" s="930"/>
      <c r="BY121" s="930"/>
      <c r="BZ121" s="930"/>
      <c r="CA121" s="930">
        <v>1440054</v>
      </c>
      <c r="CB121" s="930"/>
      <c r="CC121" s="930"/>
      <c r="CD121" s="930"/>
      <c r="CE121" s="930"/>
      <c r="CF121" s="924">
        <v>33.5</v>
      </c>
      <c r="CG121" s="925"/>
      <c r="CH121" s="925"/>
      <c r="CI121" s="925"/>
      <c r="CJ121" s="925"/>
      <c r="CK121" s="1013"/>
      <c r="CL121" s="1014"/>
      <c r="CM121" s="1014"/>
      <c r="CN121" s="1014"/>
      <c r="CO121" s="1015"/>
      <c r="CP121" s="1023"/>
      <c r="CQ121" s="1024"/>
      <c r="CR121" s="1024"/>
      <c r="CS121" s="1024"/>
      <c r="CT121" s="1024"/>
      <c r="CU121" s="1024"/>
      <c r="CV121" s="1024"/>
      <c r="CW121" s="1024"/>
      <c r="CX121" s="1024"/>
      <c r="CY121" s="1024"/>
      <c r="CZ121" s="1024"/>
      <c r="DA121" s="1024"/>
      <c r="DB121" s="1024"/>
      <c r="DC121" s="1024"/>
      <c r="DD121" s="1024"/>
      <c r="DE121" s="1024"/>
      <c r="DF121" s="1025"/>
      <c r="DG121" s="929"/>
      <c r="DH121" s="930"/>
      <c r="DI121" s="930"/>
      <c r="DJ121" s="930"/>
      <c r="DK121" s="930"/>
      <c r="DL121" s="930"/>
      <c r="DM121" s="930"/>
      <c r="DN121" s="930"/>
      <c r="DO121" s="930"/>
      <c r="DP121" s="930"/>
      <c r="DQ121" s="930"/>
      <c r="DR121" s="930"/>
      <c r="DS121" s="930"/>
      <c r="DT121" s="930"/>
      <c r="DU121" s="930"/>
      <c r="DV121" s="931"/>
      <c r="DW121" s="931"/>
      <c r="DX121" s="931"/>
      <c r="DY121" s="931"/>
      <c r="DZ121" s="932"/>
    </row>
    <row r="122" spans="1:130" s="230" customFormat="1" ht="26.25" customHeight="1">
      <c r="A122" s="1061"/>
      <c r="B122" s="953"/>
      <c r="C122" s="926" t="s">
        <v>451</v>
      </c>
      <c r="D122" s="927"/>
      <c r="E122" s="927"/>
      <c r="F122" s="927"/>
      <c r="G122" s="927"/>
      <c r="H122" s="927"/>
      <c r="I122" s="927"/>
      <c r="J122" s="927"/>
      <c r="K122" s="927"/>
      <c r="L122" s="927"/>
      <c r="M122" s="927"/>
      <c r="N122" s="927"/>
      <c r="O122" s="927"/>
      <c r="P122" s="927"/>
      <c r="Q122" s="927"/>
      <c r="R122" s="927"/>
      <c r="S122" s="927"/>
      <c r="T122" s="927"/>
      <c r="U122" s="927"/>
      <c r="V122" s="927"/>
      <c r="W122" s="927"/>
      <c r="X122" s="927"/>
      <c r="Y122" s="927"/>
      <c r="Z122" s="928"/>
      <c r="AA122" s="962" t="s">
        <v>436</v>
      </c>
      <c r="AB122" s="963"/>
      <c r="AC122" s="963"/>
      <c r="AD122" s="963"/>
      <c r="AE122" s="964"/>
      <c r="AF122" s="965" t="s">
        <v>436</v>
      </c>
      <c r="AG122" s="963"/>
      <c r="AH122" s="963"/>
      <c r="AI122" s="963"/>
      <c r="AJ122" s="964"/>
      <c r="AK122" s="965" t="s">
        <v>436</v>
      </c>
      <c r="AL122" s="963"/>
      <c r="AM122" s="963"/>
      <c r="AN122" s="963"/>
      <c r="AO122" s="964"/>
      <c r="AP122" s="966" t="s">
        <v>436</v>
      </c>
      <c r="AQ122" s="967"/>
      <c r="AR122" s="967"/>
      <c r="AS122" s="967"/>
      <c r="AT122" s="968"/>
      <c r="AU122" s="998"/>
      <c r="AV122" s="999"/>
      <c r="AW122" s="999"/>
      <c r="AX122" s="999"/>
      <c r="AY122" s="1000"/>
      <c r="AZ122" s="977" t="s">
        <v>470</v>
      </c>
      <c r="BA122" s="969"/>
      <c r="BB122" s="969"/>
      <c r="BC122" s="969"/>
      <c r="BD122" s="969"/>
      <c r="BE122" s="969"/>
      <c r="BF122" s="969"/>
      <c r="BG122" s="969"/>
      <c r="BH122" s="969"/>
      <c r="BI122" s="969"/>
      <c r="BJ122" s="969"/>
      <c r="BK122" s="969"/>
      <c r="BL122" s="969"/>
      <c r="BM122" s="969"/>
      <c r="BN122" s="969"/>
      <c r="BO122" s="969"/>
      <c r="BP122" s="970"/>
      <c r="BQ122" s="1003">
        <v>9749257</v>
      </c>
      <c r="BR122" s="1004"/>
      <c r="BS122" s="1004"/>
      <c r="BT122" s="1004"/>
      <c r="BU122" s="1004"/>
      <c r="BV122" s="1004">
        <v>9524974</v>
      </c>
      <c r="BW122" s="1004"/>
      <c r="BX122" s="1004"/>
      <c r="BY122" s="1004"/>
      <c r="BZ122" s="1004"/>
      <c r="CA122" s="1004">
        <v>9173455</v>
      </c>
      <c r="CB122" s="1004"/>
      <c r="CC122" s="1004"/>
      <c r="CD122" s="1004"/>
      <c r="CE122" s="1004"/>
      <c r="CF122" s="1021">
        <v>213.1</v>
      </c>
      <c r="CG122" s="1022"/>
      <c r="CH122" s="1022"/>
      <c r="CI122" s="1022"/>
      <c r="CJ122" s="1022"/>
      <c r="CK122" s="1013"/>
      <c r="CL122" s="1014"/>
      <c r="CM122" s="1014"/>
      <c r="CN122" s="1014"/>
      <c r="CO122" s="1015"/>
      <c r="CP122" s="1023"/>
      <c r="CQ122" s="1024"/>
      <c r="CR122" s="1024"/>
      <c r="CS122" s="1024"/>
      <c r="CT122" s="1024"/>
      <c r="CU122" s="1024"/>
      <c r="CV122" s="1024"/>
      <c r="CW122" s="1024"/>
      <c r="CX122" s="1024"/>
      <c r="CY122" s="1024"/>
      <c r="CZ122" s="1024"/>
      <c r="DA122" s="1024"/>
      <c r="DB122" s="1024"/>
      <c r="DC122" s="1024"/>
      <c r="DD122" s="1024"/>
      <c r="DE122" s="1024"/>
      <c r="DF122" s="1025"/>
      <c r="DG122" s="929"/>
      <c r="DH122" s="930"/>
      <c r="DI122" s="930"/>
      <c r="DJ122" s="930"/>
      <c r="DK122" s="930"/>
      <c r="DL122" s="930"/>
      <c r="DM122" s="930"/>
      <c r="DN122" s="930"/>
      <c r="DO122" s="930"/>
      <c r="DP122" s="930"/>
      <c r="DQ122" s="930"/>
      <c r="DR122" s="930"/>
      <c r="DS122" s="930"/>
      <c r="DT122" s="930"/>
      <c r="DU122" s="930"/>
      <c r="DV122" s="931"/>
      <c r="DW122" s="931"/>
      <c r="DX122" s="931"/>
      <c r="DY122" s="931"/>
      <c r="DZ122" s="932"/>
    </row>
    <row r="123" spans="1:130" s="230" customFormat="1" ht="26.25" customHeight="1">
      <c r="A123" s="1061"/>
      <c r="B123" s="953"/>
      <c r="C123" s="926" t="s">
        <v>457</v>
      </c>
      <c r="D123" s="927"/>
      <c r="E123" s="927"/>
      <c r="F123" s="927"/>
      <c r="G123" s="927"/>
      <c r="H123" s="927"/>
      <c r="I123" s="927"/>
      <c r="J123" s="927"/>
      <c r="K123" s="927"/>
      <c r="L123" s="927"/>
      <c r="M123" s="927"/>
      <c r="N123" s="927"/>
      <c r="O123" s="927"/>
      <c r="P123" s="927"/>
      <c r="Q123" s="927"/>
      <c r="R123" s="927"/>
      <c r="S123" s="927"/>
      <c r="T123" s="927"/>
      <c r="U123" s="927"/>
      <c r="V123" s="927"/>
      <c r="W123" s="927"/>
      <c r="X123" s="927"/>
      <c r="Y123" s="927"/>
      <c r="Z123" s="928"/>
      <c r="AA123" s="962" t="s">
        <v>436</v>
      </c>
      <c r="AB123" s="963"/>
      <c r="AC123" s="963"/>
      <c r="AD123" s="963"/>
      <c r="AE123" s="964"/>
      <c r="AF123" s="965" t="s">
        <v>436</v>
      </c>
      <c r="AG123" s="963"/>
      <c r="AH123" s="963"/>
      <c r="AI123" s="963"/>
      <c r="AJ123" s="964"/>
      <c r="AK123" s="965" t="s">
        <v>436</v>
      </c>
      <c r="AL123" s="963"/>
      <c r="AM123" s="963"/>
      <c r="AN123" s="963"/>
      <c r="AO123" s="964"/>
      <c r="AP123" s="966" t="s">
        <v>436</v>
      </c>
      <c r="AQ123" s="967"/>
      <c r="AR123" s="967"/>
      <c r="AS123" s="967"/>
      <c r="AT123" s="968"/>
      <c r="AU123" s="1001"/>
      <c r="AV123" s="1002"/>
      <c r="AW123" s="1002"/>
      <c r="AX123" s="1002"/>
      <c r="AY123" s="1002"/>
      <c r="AZ123" s="251" t="s">
        <v>189</v>
      </c>
      <c r="BA123" s="251"/>
      <c r="BB123" s="251"/>
      <c r="BC123" s="251"/>
      <c r="BD123" s="251"/>
      <c r="BE123" s="251"/>
      <c r="BF123" s="251"/>
      <c r="BG123" s="251"/>
      <c r="BH123" s="251"/>
      <c r="BI123" s="251"/>
      <c r="BJ123" s="251"/>
      <c r="BK123" s="251"/>
      <c r="BL123" s="251"/>
      <c r="BM123" s="251"/>
      <c r="BN123" s="251"/>
      <c r="BO123" s="981" t="s">
        <v>471</v>
      </c>
      <c r="BP123" s="1009"/>
      <c r="BQ123" s="1067">
        <v>14229661</v>
      </c>
      <c r="BR123" s="1068"/>
      <c r="BS123" s="1068"/>
      <c r="BT123" s="1068"/>
      <c r="BU123" s="1068"/>
      <c r="BV123" s="1068">
        <v>14618088</v>
      </c>
      <c r="BW123" s="1068"/>
      <c r="BX123" s="1068"/>
      <c r="BY123" s="1068"/>
      <c r="BZ123" s="1068"/>
      <c r="CA123" s="1068">
        <v>14543961</v>
      </c>
      <c r="CB123" s="1068"/>
      <c r="CC123" s="1068"/>
      <c r="CD123" s="1068"/>
      <c r="CE123" s="1068"/>
      <c r="CF123" s="1005"/>
      <c r="CG123" s="1006"/>
      <c r="CH123" s="1006"/>
      <c r="CI123" s="1006"/>
      <c r="CJ123" s="1007"/>
      <c r="CK123" s="1013"/>
      <c r="CL123" s="1014"/>
      <c r="CM123" s="1014"/>
      <c r="CN123" s="1014"/>
      <c r="CO123" s="1015"/>
      <c r="CP123" s="1023"/>
      <c r="CQ123" s="1024"/>
      <c r="CR123" s="1024"/>
      <c r="CS123" s="1024"/>
      <c r="CT123" s="1024"/>
      <c r="CU123" s="1024"/>
      <c r="CV123" s="1024"/>
      <c r="CW123" s="1024"/>
      <c r="CX123" s="1024"/>
      <c r="CY123" s="1024"/>
      <c r="CZ123" s="1024"/>
      <c r="DA123" s="1024"/>
      <c r="DB123" s="1024"/>
      <c r="DC123" s="1024"/>
      <c r="DD123" s="1024"/>
      <c r="DE123" s="1024"/>
      <c r="DF123" s="1025"/>
      <c r="DG123" s="962"/>
      <c r="DH123" s="963"/>
      <c r="DI123" s="963"/>
      <c r="DJ123" s="963"/>
      <c r="DK123" s="964"/>
      <c r="DL123" s="965"/>
      <c r="DM123" s="963"/>
      <c r="DN123" s="963"/>
      <c r="DO123" s="963"/>
      <c r="DP123" s="964"/>
      <c r="DQ123" s="965"/>
      <c r="DR123" s="963"/>
      <c r="DS123" s="963"/>
      <c r="DT123" s="963"/>
      <c r="DU123" s="964"/>
      <c r="DV123" s="966"/>
      <c r="DW123" s="967"/>
      <c r="DX123" s="967"/>
      <c r="DY123" s="967"/>
      <c r="DZ123" s="968"/>
    </row>
    <row r="124" spans="1:130" s="230" customFormat="1" ht="26.25" customHeight="1" thickBot="1">
      <c r="A124" s="1061"/>
      <c r="B124" s="953"/>
      <c r="C124" s="926" t="s">
        <v>460</v>
      </c>
      <c r="D124" s="927"/>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8"/>
      <c r="AA124" s="962" t="s">
        <v>472</v>
      </c>
      <c r="AB124" s="963"/>
      <c r="AC124" s="963"/>
      <c r="AD124" s="963"/>
      <c r="AE124" s="964"/>
      <c r="AF124" s="965" t="s">
        <v>473</v>
      </c>
      <c r="AG124" s="963"/>
      <c r="AH124" s="963"/>
      <c r="AI124" s="963"/>
      <c r="AJ124" s="964"/>
      <c r="AK124" s="965" t="s">
        <v>436</v>
      </c>
      <c r="AL124" s="963"/>
      <c r="AM124" s="963"/>
      <c r="AN124" s="963"/>
      <c r="AO124" s="964"/>
      <c r="AP124" s="966" t="s">
        <v>436</v>
      </c>
      <c r="AQ124" s="967"/>
      <c r="AR124" s="967"/>
      <c r="AS124" s="967"/>
      <c r="AT124" s="968"/>
      <c r="AU124" s="1063" t="s">
        <v>474</v>
      </c>
      <c r="AV124" s="1064"/>
      <c r="AW124" s="1064"/>
      <c r="AX124" s="1064"/>
      <c r="AY124" s="1064"/>
      <c r="AZ124" s="1064"/>
      <c r="BA124" s="1064"/>
      <c r="BB124" s="1064"/>
      <c r="BC124" s="1064"/>
      <c r="BD124" s="1064"/>
      <c r="BE124" s="1064"/>
      <c r="BF124" s="1064"/>
      <c r="BG124" s="1064"/>
      <c r="BH124" s="1064"/>
      <c r="BI124" s="1064"/>
      <c r="BJ124" s="1064"/>
      <c r="BK124" s="1064"/>
      <c r="BL124" s="1064"/>
      <c r="BM124" s="1064"/>
      <c r="BN124" s="1064"/>
      <c r="BO124" s="1064"/>
      <c r="BP124" s="1065"/>
      <c r="BQ124" s="1066">
        <v>62.2</v>
      </c>
      <c r="BR124" s="1031"/>
      <c r="BS124" s="1031"/>
      <c r="BT124" s="1031"/>
      <c r="BU124" s="1031"/>
      <c r="BV124" s="1031">
        <v>42.8</v>
      </c>
      <c r="BW124" s="1031"/>
      <c r="BX124" s="1031"/>
      <c r="BY124" s="1031"/>
      <c r="BZ124" s="1031"/>
      <c r="CA124" s="1031">
        <v>38.799999999999997</v>
      </c>
      <c r="CB124" s="1031"/>
      <c r="CC124" s="1031"/>
      <c r="CD124" s="1031"/>
      <c r="CE124" s="1031"/>
      <c r="CF124" s="1032"/>
      <c r="CG124" s="1033"/>
      <c r="CH124" s="1033"/>
      <c r="CI124" s="1033"/>
      <c r="CJ124" s="1034"/>
      <c r="CK124" s="1016"/>
      <c r="CL124" s="1016"/>
      <c r="CM124" s="1016"/>
      <c r="CN124" s="1016"/>
      <c r="CO124" s="1017"/>
      <c r="CP124" s="1023"/>
      <c r="CQ124" s="1024"/>
      <c r="CR124" s="1024"/>
      <c r="CS124" s="1024"/>
      <c r="CT124" s="1024"/>
      <c r="CU124" s="1024"/>
      <c r="CV124" s="1024"/>
      <c r="CW124" s="1024"/>
      <c r="CX124" s="1024"/>
      <c r="CY124" s="1024"/>
      <c r="CZ124" s="1024"/>
      <c r="DA124" s="1024"/>
      <c r="DB124" s="1024"/>
      <c r="DC124" s="1024"/>
      <c r="DD124" s="1024"/>
      <c r="DE124" s="1024"/>
      <c r="DF124" s="1025"/>
      <c r="DG124" s="1008"/>
      <c r="DH124" s="990"/>
      <c r="DI124" s="990"/>
      <c r="DJ124" s="990"/>
      <c r="DK124" s="991"/>
      <c r="DL124" s="989"/>
      <c r="DM124" s="990"/>
      <c r="DN124" s="990"/>
      <c r="DO124" s="990"/>
      <c r="DP124" s="991"/>
      <c r="DQ124" s="989"/>
      <c r="DR124" s="990"/>
      <c r="DS124" s="990"/>
      <c r="DT124" s="990"/>
      <c r="DU124" s="991"/>
      <c r="DV124" s="992"/>
      <c r="DW124" s="993"/>
      <c r="DX124" s="993"/>
      <c r="DY124" s="993"/>
      <c r="DZ124" s="994"/>
    </row>
    <row r="125" spans="1:130" s="230" customFormat="1" ht="26.25" customHeight="1">
      <c r="A125" s="1061"/>
      <c r="B125" s="953"/>
      <c r="C125" s="926" t="s">
        <v>462</v>
      </c>
      <c r="D125" s="927"/>
      <c r="E125" s="927"/>
      <c r="F125" s="927"/>
      <c r="G125" s="927"/>
      <c r="H125" s="927"/>
      <c r="I125" s="927"/>
      <c r="J125" s="927"/>
      <c r="K125" s="927"/>
      <c r="L125" s="927"/>
      <c r="M125" s="927"/>
      <c r="N125" s="927"/>
      <c r="O125" s="927"/>
      <c r="P125" s="927"/>
      <c r="Q125" s="927"/>
      <c r="R125" s="927"/>
      <c r="S125" s="927"/>
      <c r="T125" s="927"/>
      <c r="U125" s="927"/>
      <c r="V125" s="927"/>
      <c r="W125" s="927"/>
      <c r="X125" s="927"/>
      <c r="Y125" s="927"/>
      <c r="Z125" s="928"/>
      <c r="AA125" s="962" t="s">
        <v>475</v>
      </c>
      <c r="AB125" s="963"/>
      <c r="AC125" s="963"/>
      <c r="AD125" s="963"/>
      <c r="AE125" s="964"/>
      <c r="AF125" s="965" t="s">
        <v>436</v>
      </c>
      <c r="AG125" s="963"/>
      <c r="AH125" s="963"/>
      <c r="AI125" s="963"/>
      <c r="AJ125" s="964"/>
      <c r="AK125" s="965" t="s">
        <v>436</v>
      </c>
      <c r="AL125" s="963"/>
      <c r="AM125" s="963"/>
      <c r="AN125" s="963"/>
      <c r="AO125" s="964"/>
      <c r="AP125" s="966" t="s">
        <v>476</v>
      </c>
      <c r="AQ125" s="967"/>
      <c r="AR125" s="967"/>
      <c r="AS125" s="967"/>
      <c r="AT125" s="968"/>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6" t="s">
        <v>477</v>
      </c>
      <c r="CL125" s="1011"/>
      <c r="CM125" s="1011"/>
      <c r="CN125" s="1011"/>
      <c r="CO125" s="1012"/>
      <c r="CP125" s="933" t="s">
        <v>478</v>
      </c>
      <c r="CQ125" s="901"/>
      <c r="CR125" s="901"/>
      <c r="CS125" s="901"/>
      <c r="CT125" s="901"/>
      <c r="CU125" s="901"/>
      <c r="CV125" s="901"/>
      <c r="CW125" s="901"/>
      <c r="CX125" s="901"/>
      <c r="CY125" s="901"/>
      <c r="CZ125" s="901"/>
      <c r="DA125" s="901"/>
      <c r="DB125" s="901"/>
      <c r="DC125" s="901"/>
      <c r="DD125" s="901"/>
      <c r="DE125" s="901"/>
      <c r="DF125" s="902"/>
      <c r="DG125" s="934" t="s">
        <v>479</v>
      </c>
      <c r="DH125" s="935"/>
      <c r="DI125" s="935"/>
      <c r="DJ125" s="935"/>
      <c r="DK125" s="935"/>
      <c r="DL125" s="935" t="s">
        <v>475</v>
      </c>
      <c r="DM125" s="935"/>
      <c r="DN125" s="935"/>
      <c r="DO125" s="935"/>
      <c r="DP125" s="935"/>
      <c r="DQ125" s="935" t="s">
        <v>436</v>
      </c>
      <c r="DR125" s="935"/>
      <c r="DS125" s="935"/>
      <c r="DT125" s="935"/>
      <c r="DU125" s="935"/>
      <c r="DV125" s="936" t="s">
        <v>475</v>
      </c>
      <c r="DW125" s="936"/>
      <c r="DX125" s="936"/>
      <c r="DY125" s="936"/>
      <c r="DZ125" s="937"/>
    </row>
    <row r="126" spans="1:130" s="230" customFormat="1" ht="26.25" customHeight="1" thickBot="1">
      <c r="A126" s="1061"/>
      <c r="B126" s="953"/>
      <c r="C126" s="926" t="s">
        <v>464</v>
      </c>
      <c r="D126" s="927"/>
      <c r="E126" s="927"/>
      <c r="F126" s="927"/>
      <c r="G126" s="927"/>
      <c r="H126" s="927"/>
      <c r="I126" s="927"/>
      <c r="J126" s="927"/>
      <c r="K126" s="927"/>
      <c r="L126" s="927"/>
      <c r="M126" s="927"/>
      <c r="N126" s="927"/>
      <c r="O126" s="927"/>
      <c r="P126" s="927"/>
      <c r="Q126" s="927"/>
      <c r="R126" s="927"/>
      <c r="S126" s="927"/>
      <c r="T126" s="927"/>
      <c r="U126" s="927"/>
      <c r="V126" s="927"/>
      <c r="W126" s="927"/>
      <c r="X126" s="927"/>
      <c r="Y126" s="927"/>
      <c r="Z126" s="928"/>
      <c r="AA126" s="962" t="s">
        <v>475</v>
      </c>
      <c r="AB126" s="963"/>
      <c r="AC126" s="963"/>
      <c r="AD126" s="963"/>
      <c r="AE126" s="964"/>
      <c r="AF126" s="965" t="s">
        <v>475</v>
      </c>
      <c r="AG126" s="963"/>
      <c r="AH126" s="963"/>
      <c r="AI126" s="963"/>
      <c r="AJ126" s="964"/>
      <c r="AK126" s="965" t="s">
        <v>436</v>
      </c>
      <c r="AL126" s="963"/>
      <c r="AM126" s="963"/>
      <c r="AN126" s="963"/>
      <c r="AO126" s="964"/>
      <c r="AP126" s="966" t="s">
        <v>475</v>
      </c>
      <c r="AQ126" s="967"/>
      <c r="AR126" s="967"/>
      <c r="AS126" s="967"/>
      <c r="AT126" s="968"/>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7"/>
      <c r="CL126" s="1014"/>
      <c r="CM126" s="1014"/>
      <c r="CN126" s="1014"/>
      <c r="CO126" s="1015"/>
      <c r="CP126" s="926" t="s">
        <v>480</v>
      </c>
      <c r="CQ126" s="927"/>
      <c r="CR126" s="927"/>
      <c r="CS126" s="927"/>
      <c r="CT126" s="927"/>
      <c r="CU126" s="927"/>
      <c r="CV126" s="927"/>
      <c r="CW126" s="927"/>
      <c r="CX126" s="927"/>
      <c r="CY126" s="927"/>
      <c r="CZ126" s="927"/>
      <c r="DA126" s="927"/>
      <c r="DB126" s="927"/>
      <c r="DC126" s="927"/>
      <c r="DD126" s="927"/>
      <c r="DE126" s="927"/>
      <c r="DF126" s="928"/>
      <c r="DG126" s="929" t="s">
        <v>481</v>
      </c>
      <c r="DH126" s="930"/>
      <c r="DI126" s="930"/>
      <c r="DJ126" s="930"/>
      <c r="DK126" s="930"/>
      <c r="DL126" s="930" t="s">
        <v>479</v>
      </c>
      <c r="DM126" s="930"/>
      <c r="DN126" s="930"/>
      <c r="DO126" s="930"/>
      <c r="DP126" s="930"/>
      <c r="DQ126" s="930" t="s">
        <v>476</v>
      </c>
      <c r="DR126" s="930"/>
      <c r="DS126" s="930"/>
      <c r="DT126" s="930"/>
      <c r="DU126" s="930"/>
      <c r="DV126" s="931" t="s">
        <v>475</v>
      </c>
      <c r="DW126" s="931"/>
      <c r="DX126" s="931"/>
      <c r="DY126" s="931"/>
      <c r="DZ126" s="932"/>
    </row>
    <row r="127" spans="1:130" s="230" customFormat="1" ht="26.25" customHeight="1">
      <c r="A127" s="1062"/>
      <c r="B127" s="955"/>
      <c r="C127" s="977" t="s">
        <v>482</v>
      </c>
      <c r="D127" s="969"/>
      <c r="E127" s="969"/>
      <c r="F127" s="969"/>
      <c r="G127" s="969"/>
      <c r="H127" s="969"/>
      <c r="I127" s="969"/>
      <c r="J127" s="969"/>
      <c r="K127" s="969"/>
      <c r="L127" s="969"/>
      <c r="M127" s="969"/>
      <c r="N127" s="969"/>
      <c r="O127" s="969"/>
      <c r="P127" s="969"/>
      <c r="Q127" s="969"/>
      <c r="R127" s="969"/>
      <c r="S127" s="969"/>
      <c r="T127" s="969"/>
      <c r="U127" s="969"/>
      <c r="V127" s="969"/>
      <c r="W127" s="969"/>
      <c r="X127" s="969"/>
      <c r="Y127" s="969"/>
      <c r="Z127" s="970"/>
      <c r="AA127" s="962" t="s">
        <v>436</v>
      </c>
      <c r="AB127" s="963"/>
      <c r="AC127" s="963"/>
      <c r="AD127" s="963"/>
      <c r="AE127" s="964"/>
      <c r="AF127" s="965" t="s">
        <v>475</v>
      </c>
      <c r="AG127" s="963"/>
      <c r="AH127" s="963"/>
      <c r="AI127" s="963"/>
      <c r="AJ127" s="964"/>
      <c r="AK127" s="965" t="s">
        <v>483</v>
      </c>
      <c r="AL127" s="963"/>
      <c r="AM127" s="963"/>
      <c r="AN127" s="963"/>
      <c r="AO127" s="964"/>
      <c r="AP127" s="966" t="s">
        <v>475</v>
      </c>
      <c r="AQ127" s="967"/>
      <c r="AR127" s="967"/>
      <c r="AS127" s="967"/>
      <c r="AT127" s="968"/>
      <c r="AU127" s="232"/>
      <c r="AV127" s="232"/>
      <c r="AW127" s="232"/>
      <c r="AX127" s="1035" t="s">
        <v>484</v>
      </c>
      <c r="AY127" s="1036"/>
      <c r="AZ127" s="1036"/>
      <c r="BA127" s="1036"/>
      <c r="BB127" s="1036"/>
      <c r="BC127" s="1036"/>
      <c r="BD127" s="1036"/>
      <c r="BE127" s="1037"/>
      <c r="BF127" s="1038" t="s">
        <v>485</v>
      </c>
      <c r="BG127" s="1036"/>
      <c r="BH127" s="1036"/>
      <c r="BI127" s="1036"/>
      <c r="BJ127" s="1036"/>
      <c r="BK127" s="1036"/>
      <c r="BL127" s="1037"/>
      <c r="BM127" s="1038" t="s">
        <v>486</v>
      </c>
      <c r="BN127" s="1036"/>
      <c r="BO127" s="1036"/>
      <c r="BP127" s="1036"/>
      <c r="BQ127" s="1036"/>
      <c r="BR127" s="1036"/>
      <c r="BS127" s="1037"/>
      <c r="BT127" s="1038" t="s">
        <v>487</v>
      </c>
      <c r="BU127" s="1036"/>
      <c r="BV127" s="1036"/>
      <c r="BW127" s="1036"/>
      <c r="BX127" s="1036"/>
      <c r="BY127" s="1036"/>
      <c r="BZ127" s="1059"/>
      <c r="CA127" s="232"/>
      <c r="CB127" s="232"/>
      <c r="CC127" s="232"/>
      <c r="CD127" s="255"/>
      <c r="CE127" s="255"/>
      <c r="CF127" s="255"/>
      <c r="CG127" s="232"/>
      <c r="CH127" s="232"/>
      <c r="CI127" s="232"/>
      <c r="CJ127" s="254"/>
      <c r="CK127" s="1027"/>
      <c r="CL127" s="1014"/>
      <c r="CM127" s="1014"/>
      <c r="CN127" s="1014"/>
      <c r="CO127" s="1015"/>
      <c r="CP127" s="926" t="s">
        <v>488</v>
      </c>
      <c r="CQ127" s="927"/>
      <c r="CR127" s="927"/>
      <c r="CS127" s="927"/>
      <c r="CT127" s="927"/>
      <c r="CU127" s="927"/>
      <c r="CV127" s="927"/>
      <c r="CW127" s="927"/>
      <c r="CX127" s="927"/>
      <c r="CY127" s="927"/>
      <c r="CZ127" s="927"/>
      <c r="DA127" s="927"/>
      <c r="DB127" s="927"/>
      <c r="DC127" s="927"/>
      <c r="DD127" s="927"/>
      <c r="DE127" s="927"/>
      <c r="DF127" s="928"/>
      <c r="DG127" s="929" t="s">
        <v>436</v>
      </c>
      <c r="DH127" s="930"/>
      <c r="DI127" s="930"/>
      <c r="DJ127" s="930"/>
      <c r="DK127" s="930"/>
      <c r="DL127" s="930">
        <v>86134</v>
      </c>
      <c r="DM127" s="930"/>
      <c r="DN127" s="930"/>
      <c r="DO127" s="930"/>
      <c r="DP127" s="930"/>
      <c r="DQ127" s="930">
        <v>84846</v>
      </c>
      <c r="DR127" s="930"/>
      <c r="DS127" s="930"/>
      <c r="DT127" s="930"/>
      <c r="DU127" s="930"/>
      <c r="DV127" s="931">
        <v>2</v>
      </c>
      <c r="DW127" s="931"/>
      <c r="DX127" s="931"/>
      <c r="DY127" s="931"/>
      <c r="DZ127" s="932"/>
    </row>
    <row r="128" spans="1:130" s="230" customFormat="1" ht="26.25" customHeight="1" thickBot="1">
      <c r="A128" s="1045" t="s">
        <v>489</v>
      </c>
      <c r="B128" s="1046"/>
      <c r="C128" s="1046"/>
      <c r="D128" s="1046"/>
      <c r="E128" s="1046"/>
      <c r="F128" s="1046"/>
      <c r="G128" s="1046"/>
      <c r="H128" s="1046"/>
      <c r="I128" s="1046"/>
      <c r="J128" s="1046"/>
      <c r="K128" s="1046"/>
      <c r="L128" s="1046"/>
      <c r="M128" s="1046"/>
      <c r="N128" s="1046"/>
      <c r="O128" s="1046"/>
      <c r="P128" s="1046"/>
      <c r="Q128" s="1046"/>
      <c r="R128" s="1046"/>
      <c r="S128" s="1046"/>
      <c r="T128" s="1046"/>
      <c r="U128" s="1046"/>
      <c r="V128" s="1046"/>
      <c r="W128" s="1047" t="s">
        <v>490</v>
      </c>
      <c r="X128" s="1047"/>
      <c r="Y128" s="1047"/>
      <c r="Z128" s="1048"/>
      <c r="AA128" s="1049">
        <v>171921</v>
      </c>
      <c r="AB128" s="1050"/>
      <c r="AC128" s="1050"/>
      <c r="AD128" s="1050"/>
      <c r="AE128" s="1051"/>
      <c r="AF128" s="1052">
        <v>144366</v>
      </c>
      <c r="AG128" s="1050"/>
      <c r="AH128" s="1050"/>
      <c r="AI128" s="1050"/>
      <c r="AJ128" s="1051"/>
      <c r="AK128" s="1052">
        <v>120690</v>
      </c>
      <c r="AL128" s="1050"/>
      <c r="AM128" s="1050"/>
      <c r="AN128" s="1050"/>
      <c r="AO128" s="1051"/>
      <c r="AP128" s="1053"/>
      <c r="AQ128" s="1054"/>
      <c r="AR128" s="1054"/>
      <c r="AS128" s="1054"/>
      <c r="AT128" s="1055"/>
      <c r="AU128" s="232"/>
      <c r="AV128" s="232"/>
      <c r="AW128" s="232"/>
      <c r="AX128" s="900" t="s">
        <v>491</v>
      </c>
      <c r="AY128" s="901"/>
      <c r="AZ128" s="901"/>
      <c r="BA128" s="901"/>
      <c r="BB128" s="901"/>
      <c r="BC128" s="901"/>
      <c r="BD128" s="901"/>
      <c r="BE128" s="902"/>
      <c r="BF128" s="1056" t="s">
        <v>492</v>
      </c>
      <c r="BG128" s="1057"/>
      <c r="BH128" s="1057"/>
      <c r="BI128" s="1057"/>
      <c r="BJ128" s="1057"/>
      <c r="BK128" s="1057"/>
      <c r="BL128" s="1058"/>
      <c r="BM128" s="1056">
        <v>14.83</v>
      </c>
      <c r="BN128" s="1057"/>
      <c r="BO128" s="1057"/>
      <c r="BP128" s="1057"/>
      <c r="BQ128" s="1057"/>
      <c r="BR128" s="1057"/>
      <c r="BS128" s="1058"/>
      <c r="BT128" s="1056">
        <v>20</v>
      </c>
      <c r="BU128" s="1057"/>
      <c r="BV128" s="1057"/>
      <c r="BW128" s="1057"/>
      <c r="BX128" s="1057"/>
      <c r="BY128" s="1057"/>
      <c r="BZ128" s="1080"/>
      <c r="CA128" s="255"/>
      <c r="CB128" s="255"/>
      <c r="CC128" s="255"/>
      <c r="CD128" s="255"/>
      <c r="CE128" s="255"/>
      <c r="CF128" s="255"/>
      <c r="CG128" s="232"/>
      <c r="CH128" s="232"/>
      <c r="CI128" s="232"/>
      <c r="CJ128" s="254"/>
      <c r="CK128" s="1028"/>
      <c r="CL128" s="1029"/>
      <c r="CM128" s="1029"/>
      <c r="CN128" s="1029"/>
      <c r="CO128" s="1030"/>
      <c r="CP128" s="1039" t="s">
        <v>493</v>
      </c>
      <c r="CQ128" s="726"/>
      <c r="CR128" s="726"/>
      <c r="CS128" s="726"/>
      <c r="CT128" s="726"/>
      <c r="CU128" s="726"/>
      <c r="CV128" s="726"/>
      <c r="CW128" s="726"/>
      <c r="CX128" s="726"/>
      <c r="CY128" s="726"/>
      <c r="CZ128" s="726"/>
      <c r="DA128" s="726"/>
      <c r="DB128" s="726"/>
      <c r="DC128" s="726"/>
      <c r="DD128" s="726"/>
      <c r="DE128" s="726"/>
      <c r="DF128" s="1040"/>
      <c r="DG128" s="1041" t="s">
        <v>494</v>
      </c>
      <c r="DH128" s="1042"/>
      <c r="DI128" s="1042"/>
      <c r="DJ128" s="1042"/>
      <c r="DK128" s="1042"/>
      <c r="DL128" s="1042" t="s">
        <v>436</v>
      </c>
      <c r="DM128" s="1042"/>
      <c r="DN128" s="1042"/>
      <c r="DO128" s="1042"/>
      <c r="DP128" s="1042"/>
      <c r="DQ128" s="1042" t="s">
        <v>479</v>
      </c>
      <c r="DR128" s="1042"/>
      <c r="DS128" s="1042"/>
      <c r="DT128" s="1042"/>
      <c r="DU128" s="1042"/>
      <c r="DV128" s="1043" t="s">
        <v>436</v>
      </c>
      <c r="DW128" s="1043"/>
      <c r="DX128" s="1043"/>
      <c r="DY128" s="1043"/>
      <c r="DZ128" s="1044"/>
    </row>
    <row r="129" spans="1:131" s="230" customFormat="1" ht="26.25" customHeight="1">
      <c r="A129" s="938" t="s">
        <v>109</v>
      </c>
      <c r="B129" s="939"/>
      <c r="C129" s="939"/>
      <c r="D129" s="939"/>
      <c r="E129" s="939"/>
      <c r="F129" s="939"/>
      <c r="G129" s="939"/>
      <c r="H129" s="939"/>
      <c r="I129" s="939"/>
      <c r="J129" s="939"/>
      <c r="K129" s="939"/>
      <c r="L129" s="939"/>
      <c r="M129" s="939"/>
      <c r="N129" s="939"/>
      <c r="O129" s="939"/>
      <c r="P129" s="939"/>
      <c r="Q129" s="939"/>
      <c r="R129" s="939"/>
      <c r="S129" s="939"/>
      <c r="T129" s="939"/>
      <c r="U129" s="939"/>
      <c r="V129" s="939"/>
      <c r="W129" s="1074" t="s">
        <v>495</v>
      </c>
      <c r="X129" s="1075"/>
      <c r="Y129" s="1075"/>
      <c r="Z129" s="1076"/>
      <c r="AA129" s="962">
        <v>5021476</v>
      </c>
      <c r="AB129" s="963"/>
      <c r="AC129" s="963"/>
      <c r="AD129" s="963"/>
      <c r="AE129" s="964"/>
      <c r="AF129" s="965">
        <v>5332966</v>
      </c>
      <c r="AG129" s="963"/>
      <c r="AH129" s="963"/>
      <c r="AI129" s="963"/>
      <c r="AJ129" s="964"/>
      <c r="AK129" s="965">
        <v>5269066</v>
      </c>
      <c r="AL129" s="963"/>
      <c r="AM129" s="963"/>
      <c r="AN129" s="963"/>
      <c r="AO129" s="964"/>
      <c r="AP129" s="1077"/>
      <c r="AQ129" s="1078"/>
      <c r="AR129" s="1078"/>
      <c r="AS129" s="1078"/>
      <c r="AT129" s="1079"/>
      <c r="AU129" s="233"/>
      <c r="AV129" s="233"/>
      <c r="AW129" s="233"/>
      <c r="AX129" s="1069" t="s">
        <v>496</v>
      </c>
      <c r="AY129" s="927"/>
      <c r="AZ129" s="927"/>
      <c r="BA129" s="927"/>
      <c r="BB129" s="927"/>
      <c r="BC129" s="927"/>
      <c r="BD129" s="927"/>
      <c r="BE129" s="928"/>
      <c r="BF129" s="1070" t="s">
        <v>472</v>
      </c>
      <c r="BG129" s="1071"/>
      <c r="BH129" s="1071"/>
      <c r="BI129" s="1071"/>
      <c r="BJ129" s="1071"/>
      <c r="BK129" s="1071"/>
      <c r="BL129" s="1072"/>
      <c r="BM129" s="1070">
        <v>19.829999999999998</v>
      </c>
      <c r="BN129" s="1071"/>
      <c r="BO129" s="1071"/>
      <c r="BP129" s="1071"/>
      <c r="BQ129" s="1071"/>
      <c r="BR129" s="1071"/>
      <c r="BS129" s="1072"/>
      <c r="BT129" s="1070">
        <v>30</v>
      </c>
      <c r="BU129" s="1071"/>
      <c r="BV129" s="1071"/>
      <c r="BW129" s="1071"/>
      <c r="BX129" s="1071"/>
      <c r="BY129" s="1071"/>
      <c r="BZ129" s="10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8" t="s">
        <v>497</v>
      </c>
      <c r="B130" s="939"/>
      <c r="C130" s="939"/>
      <c r="D130" s="939"/>
      <c r="E130" s="939"/>
      <c r="F130" s="939"/>
      <c r="G130" s="939"/>
      <c r="H130" s="939"/>
      <c r="I130" s="939"/>
      <c r="J130" s="939"/>
      <c r="K130" s="939"/>
      <c r="L130" s="939"/>
      <c r="M130" s="939"/>
      <c r="N130" s="939"/>
      <c r="O130" s="939"/>
      <c r="P130" s="939"/>
      <c r="Q130" s="939"/>
      <c r="R130" s="939"/>
      <c r="S130" s="939"/>
      <c r="T130" s="939"/>
      <c r="U130" s="939"/>
      <c r="V130" s="939"/>
      <c r="W130" s="1074" t="s">
        <v>498</v>
      </c>
      <c r="X130" s="1075"/>
      <c r="Y130" s="1075"/>
      <c r="Z130" s="1076"/>
      <c r="AA130" s="962">
        <v>946931</v>
      </c>
      <c r="AB130" s="963"/>
      <c r="AC130" s="963"/>
      <c r="AD130" s="963"/>
      <c r="AE130" s="964"/>
      <c r="AF130" s="965">
        <v>945769</v>
      </c>
      <c r="AG130" s="963"/>
      <c r="AH130" s="963"/>
      <c r="AI130" s="963"/>
      <c r="AJ130" s="964"/>
      <c r="AK130" s="965">
        <v>964621</v>
      </c>
      <c r="AL130" s="963"/>
      <c r="AM130" s="963"/>
      <c r="AN130" s="963"/>
      <c r="AO130" s="964"/>
      <c r="AP130" s="1077"/>
      <c r="AQ130" s="1078"/>
      <c r="AR130" s="1078"/>
      <c r="AS130" s="1078"/>
      <c r="AT130" s="1079"/>
      <c r="AU130" s="233"/>
      <c r="AV130" s="233"/>
      <c r="AW130" s="233"/>
      <c r="AX130" s="1069" t="s">
        <v>499</v>
      </c>
      <c r="AY130" s="927"/>
      <c r="AZ130" s="927"/>
      <c r="BA130" s="927"/>
      <c r="BB130" s="927"/>
      <c r="BC130" s="927"/>
      <c r="BD130" s="927"/>
      <c r="BE130" s="928"/>
      <c r="BF130" s="1105">
        <v>8.6999999999999993</v>
      </c>
      <c r="BG130" s="1106"/>
      <c r="BH130" s="1106"/>
      <c r="BI130" s="1106"/>
      <c r="BJ130" s="1106"/>
      <c r="BK130" s="1106"/>
      <c r="BL130" s="1107"/>
      <c r="BM130" s="1105">
        <v>25</v>
      </c>
      <c r="BN130" s="1106"/>
      <c r="BO130" s="1106"/>
      <c r="BP130" s="1106"/>
      <c r="BQ130" s="1106"/>
      <c r="BR130" s="1106"/>
      <c r="BS130" s="1107"/>
      <c r="BT130" s="1105">
        <v>35</v>
      </c>
      <c r="BU130" s="1106"/>
      <c r="BV130" s="1106"/>
      <c r="BW130" s="1106"/>
      <c r="BX130" s="1106"/>
      <c r="BY130" s="1106"/>
      <c r="BZ130" s="1108"/>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500</v>
      </c>
      <c r="X131" s="1112"/>
      <c r="Y131" s="1112"/>
      <c r="Z131" s="1113"/>
      <c r="AA131" s="1008">
        <v>4074545</v>
      </c>
      <c r="AB131" s="990"/>
      <c r="AC131" s="990"/>
      <c r="AD131" s="990"/>
      <c r="AE131" s="991"/>
      <c r="AF131" s="989">
        <v>4387197</v>
      </c>
      <c r="AG131" s="990"/>
      <c r="AH131" s="990"/>
      <c r="AI131" s="990"/>
      <c r="AJ131" s="991"/>
      <c r="AK131" s="989">
        <v>4304445</v>
      </c>
      <c r="AL131" s="990"/>
      <c r="AM131" s="990"/>
      <c r="AN131" s="990"/>
      <c r="AO131" s="991"/>
      <c r="AP131" s="1114"/>
      <c r="AQ131" s="1115"/>
      <c r="AR131" s="1115"/>
      <c r="AS131" s="1115"/>
      <c r="AT131" s="1116"/>
      <c r="AU131" s="233"/>
      <c r="AV131" s="233"/>
      <c r="AW131" s="233"/>
      <c r="AX131" s="1087" t="s">
        <v>501</v>
      </c>
      <c r="AY131" s="726"/>
      <c r="AZ131" s="726"/>
      <c r="BA131" s="726"/>
      <c r="BB131" s="726"/>
      <c r="BC131" s="726"/>
      <c r="BD131" s="726"/>
      <c r="BE131" s="1040"/>
      <c r="BF131" s="1088">
        <v>38.799999999999997</v>
      </c>
      <c r="BG131" s="1089"/>
      <c r="BH131" s="1089"/>
      <c r="BI131" s="1089"/>
      <c r="BJ131" s="1089"/>
      <c r="BK131" s="1089"/>
      <c r="BL131" s="1090"/>
      <c r="BM131" s="1088">
        <v>350</v>
      </c>
      <c r="BN131" s="1089"/>
      <c r="BO131" s="1089"/>
      <c r="BP131" s="1089"/>
      <c r="BQ131" s="1089"/>
      <c r="BR131" s="1089"/>
      <c r="BS131" s="1090"/>
      <c r="BT131" s="1091"/>
      <c r="BU131" s="1092"/>
      <c r="BV131" s="1092"/>
      <c r="BW131" s="1092"/>
      <c r="BX131" s="1092"/>
      <c r="BY131" s="1092"/>
      <c r="BZ131" s="1093"/>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4" t="s">
        <v>502</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503</v>
      </c>
      <c r="W132" s="1098"/>
      <c r="X132" s="1098"/>
      <c r="Y132" s="1098"/>
      <c r="Z132" s="1099"/>
      <c r="AA132" s="1100">
        <v>8.7331714340000008</v>
      </c>
      <c r="AB132" s="1101"/>
      <c r="AC132" s="1101"/>
      <c r="AD132" s="1101"/>
      <c r="AE132" s="1102"/>
      <c r="AF132" s="1103">
        <v>8.4729042260000007</v>
      </c>
      <c r="AG132" s="1101"/>
      <c r="AH132" s="1101"/>
      <c r="AI132" s="1101"/>
      <c r="AJ132" s="1102"/>
      <c r="AK132" s="1103">
        <v>9.1726111029999995</v>
      </c>
      <c r="AL132" s="1101"/>
      <c r="AM132" s="1101"/>
      <c r="AN132" s="1101"/>
      <c r="AO132" s="1102"/>
      <c r="AP132" s="1005"/>
      <c r="AQ132" s="1006"/>
      <c r="AR132" s="1006"/>
      <c r="AS132" s="1006"/>
      <c r="AT132" s="1104"/>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081" t="s">
        <v>504</v>
      </c>
      <c r="W133" s="1081"/>
      <c r="X133" s="1081"/>
      <c r="Y133" s="1081"/>
      <c r="Z133" s="1082"/>
      <c r="AA133" s="1083">
        <v>8.6999999999999993</v>
      </c>
      <c r="AB133" s="1084"/>
      <c r="AC133" s="1084"/>
      <c r="AD133" s="1084"/>
      <c r="AE133" s="1085"/>
      <c r="AF133" s="1083">
        <v>8.6999999999999993</v>
      </c>
      <c r="AG133" s="1084"/>
      <c r="AH133" s="1084"/>
      <c r="AI133" s="1084"/>
      <c r="AJ133" s="1085"/>
      <c r="AK133" s="1083">
        <v>8.6999999999999993</v>
      </c>
      <c r="AL133" s="1084"/>
      <c r="AM133" s="1084"/>
      <c r="AN133" s="1084"/>
      <c r="AO133" s="1085"/>
      <c r="AP133" s="1032"/>
      <c r="AQ133" s="1033"/>
      <c r="AR133" s="1033"/>
      <c r="AS133" s="1033"/>
      <c r="AT133" s="1086"/>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Z2W0yfw8I8wqVtSSxLRD3ZrDXbgXx8gcMwADtG19gCbfZzgzmJRdHBYWlj6xBLltPUxhSyrXIqzCVxHXnGMAA==" saltValue="tnqEbrjhl2bWaYX1G6lUF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115" zoomScaleNormal="85" zoomScaleSheetLayoutView="115"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505</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DhTt7bBNpLC51A6dmzY/1mVo3cJJtzW6VG+KH1wu8tzbPGuMJjSoZK52T2mlQAxn6mJBhY0JqGemI6Oomdluiw==" saltValue="LMiUjihNkbKPxEgvFs93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SUZrKEC19k+KlDmN3WWGmQobBULNuLR9xmynbOZCf5waPFw5VnELhjbbFpsCkUUwvBGnKDqYyw13ClO2wGGBZQ==" saltValue="V6JCMsv+orOCwqofl+mDdw=="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508</v>
      </c>
      <c r="AP7" s="272"/>
      <c r="AQ7" s="273" t="s">
        <v>509</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510</v>
      </c>
      <c r="AQ8" s="279" t="s">
        <v>511</v>
      </c>
      <c r="AR8" s="280" t="s">
        <v>512</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0" t="s">
        <v>513</v>
      </c>
      <c r="AL9" s="1121"/>
      <c r="AM9" s="1121"/>
      <c r="AN9" s="1122"/>
      <c r="AO9" s="281">
        <v>1715651</v>
      </c>
      <c r="AP9" s="281">
        <v>109935</v>
      </c>
      <c r="AQ9" s="282">
        <v>91991</v>
      </c>
      <c r="AR9" s="283">
        <v>19.5</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0" t="s">
        <v>514</v>
      </c>
      <c r="AL10" s="1121"/>
      <c r="AM10" s="1121"/>
      <c r="AN10" s="1122"/>
      <c r="AO10" s="284">
        <v>200989</v>
      </c>
      <c r="AP10" s="284">
        <v>12879</v>
      </c>
      <c r="AQ10" s="285">
        <v>12405</v>
      </c>
      <c r="AR10" s="286">
        <v>3.8</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0" t="s">
        <v>515</v>
      </c>
      <c r="AL11" s="1121"/>
      <c r="AM11" s="1121"/>
      <c r="AN11" s="1122"/>
      <c r="AO11" s="284">
        <v>580</v>
      </c>
      <c r="AP11" s="284">
        <v>37</v>
      </c>
      <c r="AQ11" s="285">
        <v>395</v>
      </c>
      <c r="AR11" s="286">
        <v>-90.6</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0" t="s">
        <v>516</v>
      </c>
      <c r="AL12" s="1121"/>
      <c r="AM12" s="1121"/>
      <c r="AN12" s="1122"/>
      <c r="AO12" s="284" t="s">
        <v>517</v>
      </c>
      <c r="AP12" s="284" t="s">
        <v>517</v>
      </c>
      <c r="AQ12" s="285">
        <v>19</v>
      </c>
      <c r="AR12" s="286" t="s">
        <v>517</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0" t="s">
        <v>518</v>
      </c>
      <c r="AL13" s="1121"/>
      <c r="AM13" s="1121"/>
      <c r="AN13" s="1122"/>
      <c r="AO13" s="284">
        <v>50983</v>
      </c>
      <c r="AP13" s="284">
        <v>3267</v>
      </c>
      <c r="AQ13" s="285">
        <v>3751</v>
      </c>
      <c r="AR13" s="286">
        <v>-12.9</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0" t="s">
        <v>519</v>
      </c>
      <c r="AL14" s="1121"/>
      <c r="AM14" s="1121"/>
      <c r="AN14" s="1122"/>
      <c r="AO14" s="284">
        <v>33343</v>
      </c>
      <c r="AP14" s="284">
        <v>2137</v>
      </c>
      <c r="AQ14" s="285">
        <v>1672</v>
      </c>
      <c r="AR14" s="286">
        <v>27.8</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3" t="s">
        <v>520</v>
      </c>
      <c r="AL15" s="1124"/>
      <c r="AM15" s="1124"/>
      <c r="AN15" s="1125"/>
      <c r="AO15" s="284">
        <v>-95478</v>
      </c>
      <c r="AP15" s="284">
        <v>-6118</v>
      </c>
      <c r="AQ15" s="285">
        <v>-6358</v>
      </c>
      <c r="AR15" s="286">
        <v>-3.8</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3" t="s">
        <v>189</v>
      </c>
      <c r="AL16" s="1124"/>
      <c r="AM16" s="1124"/>
      <c r="AN16" s="1125"/>
      <c r="AO16" s="284">
        <v>1906068</v>
      </c>
      <c r="AP16" s="284">
        <v>122137</v>
      </c>
      <c r="AQ16" s="285">
        <v>103876</v>
      </c>
      <c r="AR16" s="286">
        <v>17.600000000000001</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6" t="s">
        <v>525</v>
      </c>
      <c r="AL21" s="1127"/>
      <c r="AM21" s="1127"/>
      <c r="AN21" s="1128"/>
      <c r="AO21" s="297">
        <v>12.94</v>
      </c>
      <c r="AP21" s="298">
        <v>9.2899999999999991</v>
      </c>
      <c r="AQ21" s="299">
        <v>3.65</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6" t="s">
        <v>526</v>
      </c>
      <c r="AL22" s="1127"/>
      <c r="AM22" s="1127"/>
      <c r="AN22" s="1128"/>
      <c r="AO22" s="302">
        <v>94.3</v>
      </c>
      <c r="AP22" s="303">
        <v>96.9</v>
      </c>
      <c r="AQ22" s="304">
        <v>-2.6</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7" t="s">
        <v>527</v>
      </c>
      <c r="B26" s="1117"/>
      <c r="C26" s="1117"/>
      <c r="D26" s="1117"/>
      <c r="E26" s="1117"/>
      <c r="F26" s="1117"/>
      <c r="G26" s="1117"/>
      <c r="H26" s="1117"/>
      <c r="I26" s="1117"/>
      <c r="J26" s="1117"/>
      <c r="K26" s="1117"/>
      <c r="L26" s="1117"/>
      <c r="M26" s="1117"/>
      <c r="N26" s="1117"/>
      <c r="O26" s="1117"/>
      <c r="P26" s="1117"/>
      <c r="Q26" s="1117"/>
      <c r="R26" s="1117"/>
      <c r="S26" s="1117"/>
      <c r="T26" s="1117"/>
      <c r="U26" s="1117"/>
      <c r="V26" s="1117"/>
      <c r="W26" s="1117"/>
      <c r="X26" s="1117"/>
      <c r="Y26" s="1117"/>
      <c r="Z26" s="1117"/>
      <c r="AA26" s="1117"/>
      <c r="AB26" s="1117"/>
      <c r="AC26" s="1117"/>
      <c r="AD26" s="1117"/>
      <c r="AE26" s="1117"/>
      <c r="AF26" s="1117"/>
      <c r="AG26" s="1117"/>
      <c r="AH26" s="1117"/>
      <c r="AI26" s="1117"/>
      <c r="AJ26" s="1117"/>
      <c r="AK26" s="1117"/>
      <c r="AL26" s="1117"/>
      <c r="AM26" s="1117"/>
      <c r="AN26" s="1117"/>
      <c r="AO26" s="1117"/>
      <c r="AP26" s="1117"/>
      <c r="AQ26" s="1117"/>
      <c r="AR26" s="1117"/>
      <c r="AS26" s="1117"/>
      <c r="AT26" s="267"/>
    </row>
    <row r="27" spans="1:46">
      <c r="A27" s="309"/>
      <c r="AO27" s="262"/>
      <c r="AP27" s="262"/>
      <c r="AQ27" s="262"/>
      <c r="AR27" s="262"/>
      <c r="AS27" s="262"/>
      <c r="AT27" s="262"/>
    </row>
    <row r="28" spans="1:46" ht="17.25">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508</v>
      </c>
      <c r="AP30" s="272"/>
      <c r="AQ30" s="273" t="s">
        <v>509</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510</v>
      </c>
      <c r="AQ31" s="279" t="s">
        <v>511</v>
      </c>
      <c r="AR31" s="280" t="s">
        <v>512</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4" t="s">
        <v>530</v>
      </c>
      <c r="AL32" s="1135"/>
      <c r="AM32" s="1135"/>
      <c r="AN32" s="1136"/>
      <c r="AO32" s="312">
        <v>1413023</v>
      </c>
      <c r="AP32" s="312">
        <v>90544</v>
      </c>
      <c r="AQ32" s="313">
        <v>51927</v>
      </c>
      <c r="AR32" s="314">
        <v>74.400000000000006</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4" t="s">
        <v>531</v>
      </c>
      <c r="AL33" s="1135"/>
      <c r="AM33" s="1135"/>
      <c r="AN33" s="1136"/>
      <c r="AO33" s="312" t="s">
        <v>517</v>
      </c>
      <c r="AP33" s="312" t="s">
        <v>517</v>
      </c>
      <c r="AQ33" s="313" t="s">
        <v>517</v>
      </c>
      <c r="AR33" s="314" t="s">
        <v>517</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4" t="s">
        <v>532</v>
      </c>
      <c r="AL34" s="1135"/>
      <c r="AM34" s="1135"/>
      <c r="AN34" s="1136"/>
      <c r="AO34" s="312" t="s">
        <v>517</v>
      </c>
      <c r="AP34" s="312" t="s">
        <v>517</v>
      </c>
      <c r="AQ34" s="313" t="s">
        <v>517</v>
      </c>
      <c r="AR34" s="314" t="s">
        <v>517</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4" t="s">
        <v>533</v>
      </c>
      <c r="AL35" s="1135"/>
      <c r="AM35" s="1135"/>
      <c r="AN35" s="1136"/>
      <c r="AO35" s="312" t="s">
        <v>517</v>
      </c>
      <c r="AP35" s="312" t="s">
        <v>517</v>
      </c>
      <c r="AQ35" s="313">
        <v>15337</v>
      </c>
      <c r="AR35" s="314" t="s">
        <v>517</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4" t="s">
        <v>534</v>
      </c>
      <c r="AL36" s="1135"/>
      <c r="AM36" s="1135"/>
      <c r="AN36" s="1136"/>
      <c r="AO36" s="312">
        <v>67118</v>
      </c>
      <c r="AP36" s="312">
        <v>4301</v>
      </c>
      <c r="AQ36" s="313">
        <v>2347</v>
      </c>
      <c r="AR36" s="314">
        <v>83.3</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4" t="s">
        <v>535</v>
      </c>
      <c r="AL37" s="1135"/>
      <c r="AM37" s="1135"/>
      <c r="AN37" s="1136"/>
      <c r="AO37" s="312" t="s">
        <v>517</v>
      </c>
      <c r="AP37" s="312" t="s">
        <v>517</v>
      </c>
      <c r="AQ37" s="313">
        <v>463</v>
      </c>
      <c r="AR37" s="314" t="s">
        <v>517</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7" t="s">
        <v>536</v>
      </c>
      <c r="AL38" s="1138"/>
      <c r="AM38" s="1138"/>
      <c r="AN38" s="1139"/>
      <c r="AO38" s="315" t="s">
        <v>517</v>
      </c>
      <c r="AP38" s="315" t="s">
        <v>517</v>
      </c>
      <c r="AQ38" s="316">
        <v>1</v>
      </c>
      <c r="AR38" s="304" t="s">
        <v>517</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7" t="s">
        <v>537</v>
      </c>
      <c r="AL39" s="1138"/>
      <c r="AM39" s="1138"/>
      <c r="AN39" s="1139"/>
      <c r="AO39" s="312">
        <v>-120690</v>
      </c>
      <c r="AP39" s="312">
        <v>-7734</v>
      </c>
      <c r="AQ39" s="313">
        <v>-3326</v>
      </c>
      <c r="AR39" s="314">
        <v>132.5</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4" t="s">
        <v>538</v>
      </c>
      <c r="AL40" s="1135"/>
      <c r="AM40" s="1135"/>
      <c r="AN40" s="1136"/>
      <c r="AO40" s="312">
        <v>-964621</v>
      </c>
      <c r="AP40" s="312">
        <v>-61811</v>
      </c>
      <c r="AQ40" s="313">
        <v>-45680</v>
      </c>
      <c r="AR40" s="314">
        <v>35.299999999999997</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0" t="s">
        <v>302</v>
      </c>
      <c r="AL41" s="1141"/>
      <c r="AM41" s="1141"/>
      <c r="AN41" s="1142"/>
      <c r="AO41" s="312">
        <v>394830</v>
      </c>
      <c r="AP41" s="312">
        <v>25300</v>
      </c>
      <c r="AQ41" s="313">
        <v>21069</v>
      </c>
      <c r="AR41" s="314">
        <v>20.100000000000001</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9" t="s">
        <v>508</v>
      </c>
      <c r="AN49" s="1131" t="s">
        <v>542</v>
      </c>
      <c r="AO49" s="1132"/>
      <c r="AP49" s="1132"/>
      <c r="AQ49" s="1132"/>
      <c r="AR49" s="1133"/>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0"/>
      <c r="AN50" s="328" t="s">
        <v>543</v>
      </c>
      <c r="AO50" s="329" t="s">
        <v>544</v>
      </c>
      <c r="AP50" s="330" t="s">
        <v>545</v>
      </c>
      <c r="AQ50" s="331" t="s">
        <v>546</v>
      </c>
      <c r="AR50" s="332" t="s">
        <v>547</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1162903</v>
      </c>
      <c r="AN51" s="334">
        <v>69200</v>
      </c>
      <c r="AO51" s="335">
        <v>-26.1</v>
      </c>
      <c r="AP51" s="336">
        <v>73475</v>
      </c>
      <c r="AQ51" s="337">
        <v>9.1</v>
      </c>
      <c r="AR51" s="338">
        <v>-35.200000000000003</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704028</v>
      </c>
      <c r="AN52" s="342">
        <v>41894</v>
      </c>
      <c r="AO52" s="343">
        <v>11.7</v>
      </c>
      <c r="AP52" s="344">
        <v>43072</v>
      </c>
      <c r="AQ52" s="345">
        <v>31.1</v>
      </c>
      <c r="AR52" s="346">
        <v>-19.399999999999999</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2982888</v>
      </c>
      <c r="AN53" s="334">
        <v>181507</v>
      </c>
      <c r="AO53" s="335">
        <v>162.30000000000001</v>
      </c>
      <c r="AP53" s="336">
        <v>87464</v>
      </c>
      <c r="AQ53" s="337">
        <v>19</v>
      </c>
      <c r="AR53" s="338">
        <v>143.30000000000001</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1140630</v>
      </c>
      <c r="AN54" s="342">
        <v>69407</v>
      </c>
      <c r="AO54" s="343">
        <v>65.7</v>
      </c>
      <c r="AP54" s="344">
        <v>47479</v>
      </c>
      <c r="AQ54" s="345">
        <v>10.199999999999999</v>
      </c>
      <c r="AR54" s="346">
        <v>55.5</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845033</v>
      </c>
      <c r="AN55" s="334">
        <v>52250</v>
      </c>
      <c r="AO55" s="335">
        <v>-71.2</v>
      </c>
      <c r="AP55" s="336">
        <v>96248</v>
      </c>
      <c r="AQ55" s="337">
        <v>10</v>
      </c>
      <c r="AR55" s="338">
        <v>-81.2</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642653</v>
      </c>
      <c r="AN56" s="342">
        <v>39736</v>
      </c>
      <c r="AO56" s="343">
        <v>-42.7</v>
      </c>
      <c r="AP56" s="344">
        <v>55768</v>
      </c>
      <c r="AQ56" s="345">
        <v>17.5</v>
      </c>
      <c r="AR56" s="346">
        <v>-60.2</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981758</v>
      </c>
      <c r="AN57" s="334">
        <v>61773</v>
      </c>
      <c r="AO57" s="335">
        <v>18.2</v>
      </c>
      <c r="AP57" s="336">
        <v>76413</v>
      </c>
      <c r="AQ57" s="337">
        <v>-20.6</v>
      </c>
      <c r="AR57" s="338">
        <v>38.799999999999997</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593428</v>
      </c>
      <c r="AN58" s="342">
        <v>37339</v>
      </c>
      <c r="AO58" s="343">
        <v>-6</v>
      </c>
      <c r="AP58" s="344">
        <v>39658</v>
      </c>
      <c r="AQ58" s="345">
        <v>-28.9</v>
      </c>
      <c r="AR58" s="346">
        <v>22.9</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2117018</v>
      </c>
      <c r="AN59" s="334">
        <v>135654</v>
      </c>
      <c r="AO59" s="335">
        <v>119.6</v>
      </c>
      <c r="AP59" s="336">
        <v>66481</v>
      </c>
      <c r="AQ59" s="337">
        <v>-13</v>
      </c>
      <c r="AR59" s="338">
        <v>132.6</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641222</v>
      </c>
      <c r="AN60" s="342">
        <v>41088</v>
      </c>
      <c r="AO60" s="343">
        <v>10</v>
      </c>
      <c r="AP60" s="344">
        <v>36120</v>
      </c>
      <c r="AQ60" s="345">
        <v>-8.9</v>
      </c>
      <c r="AR60" s="346">
        <v>18.899999999999999</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1617920</v>
      </c>
      <c r="AN61" s="349">
        <v>100077</v>
      </c>
      <c r="AO61" s="350">
        <v>40.6</v>
      </c>
      <c r="AP61" s="351">
        <v>80016</v>
      </c>
      <c r="AQ61" s="352">
        <v>0.9</v>
      </c>
      <c r="AR61" s="338">
        <v>39.700000000000003</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744392</v>
      </c>
      <c r="AN62" s="342">
        <v>45893</v>
      </c>
      <c r="AO62" s="343">
        <v>7.7</v>
      </c>
      <c r="AP62" s="344">
        <v>44419</v>
      </c>
      <c r="AQ62" s="345">
        <v>4.2</v>
      </c>
      <c r="AR62" s="346">
        <v>3.5</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F2yohvoAsi5RiiZ7zmr6XhIgc8vEzB/AvNbQ0yBZ3QQcIjqEKEtoHQVucE07oorvAyvwRAqyhnPObE+974YrRA==" saltValue="g/tHuO/CXzACrdVBAGSvm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556</v>
      </c>
    </row>
    <row r="120" spans="125:125" ht="13.5" hidden="1" customHeight="1"/>
    <row r="121" spans="125:125" ht="13.5" hidden="1" customHeight="1">
      <c r="DU121" s="259"/>
    </row>
  </sheetData>
  <sheetProtection algorithmName="SHA-512" hashValue="t//gEMqE1neMhXrmFFnGdFXx12+coQWYCaZ0ulHHQ0dEjRPTY/djtzOuimZvQJaBP7B0OQ2QNVuRdINAl3wWGg==" saltValue="Qt/ncCpYcv8uObwXpJCe3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557</v>
      </c>
    </row>
  </sheetData>
  <sheetProtection algorithmName="SHA-512" hashValue="HO5Numd579uuDTSC/sp22igo0tjrsHpc3s5W0dKEB37/g7u4ab91l9XtOZ4CvJiqdkY9xcApIqAJDlENdvbc0A==" saltValue="I5hta5r3r6S+W6vvNS40D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143" t="s">
        <v>3</v>
      </c>
      <c r="D47" s="1143"/>
      <c r="E47" s="1144"/>
      <c r="F47" s="11">
        <v>27.62</v>
      </c>
      <c r="G47" s="12">
        <v>21.64</v>
      </c>
      <c r="H47" s="12">
        <v>25.43</v>
      </c>
      <c r="I47" s="12">
        <v>28.63</v>
      </c>
      <c r="J47" s="13">
        <v>29.1</v>
      </c>
    </row>
    <row r="48" spans="2:10" ht="57.75" customHeight="1">
      <c r="B48" s="14"/>
      <c r="C48" s="1145" t="s">
        <v>4</v>
      </c>
      <c r="D48" s="1145"/>
      <c r="E48" s="1146"/>
      <c r="F48" s="15">
        <v>7.2</v>
      </c>
      <c r="G48" s="16">
        <v>0.81</v>
      </c>
      <c r="H48" s="16">
        <v>1.03</v>
      </c>
      <c r="I48" s="16">
        <v>3.14</v>
      </c>
      <c r="J48" s="17">
        <v>2.17</v>
      </c>
    </row>
    <row r="49" spans="2:10" ht="57.75" customHeight="1" thickBot="1">
      <c r="B49" s="18"/>
      <c r="C49" s="1147" t="s">
        <v>5</v>
      </c>
      <c r="D49" s="1147"/>
      <c r="E49" s="1148"/>
      <c r="F49" s="19" t="s">
        <v>563</v>
      </c>
      <c r="G49" s="20" t="s">
        <v>564</v>
      </c>
      <c r="H49" s="20">
        <v>4.68</v>
      </c>
      <c r="I49" s="20">
        <v>6.86</v>
      </c>
      <c r="J49" s="21">
        <v>6.43</v>
      </c>
    </row>
    <row r="50" spans="2:10"/>
  </sheetData>
  <sheetProtection algorithmName="SHA-512" hashValue="6CpRY7guPgzZ17aU5cweRoRY3ciWU5nDEM1Y4Fi1jJd7bzGyr0bAoA3oChKHVBoD08xPMfRz/i0ovSu39weQZg==" saltValue="9PZkCXGUWV9vz/frWQB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2024-03-26T07:12:22Z</cp:lastPrinted>
  <dcterms:created xsi:type="dcterms:W3CDTF">2024-02-05T03:27:05Z</dcterms:created>
  <dcterms:modified xsi:type="dcterms:W3CDTF">2024-03-28T11:20:26Z</dcterms:modified>
  <cp:category/>
</cp:coreProperties>
</file>