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V81" i="12"/>
  <c r="V80" i="12"/>
  <c r="V79" i="12"/>
  <c r="V78" i="12"/>
  <c r="V77" i="12"/>
  <c r="V76" i="12"/>
  <c r="V75" i="12"/>
  <c r="AF75" i="12" s="1"/>
  <c r="V74" i="12"/>
  <c r="V73" i="12"/>
  <c r="V72" i="12"/>
  <c r="AF72" i="12" s="1"/>
  <c r="V71" i="12"/>
  <c r="V70" i="12"/>
  <c r="V69" i="12"/>
  <c r="V68" i="12"/>
  <c r="AF71" i="12"/>
  <c r="AF79" i="12"/>
  <c r="AF68" i="12"/>
  <c r="Q81" i="12"/>
  <c r="AA81" i="12" s="1"/>
  <c r="Q80" i="12"/>
  <c r="Q79" i="12"/>
  <c r="Q78" i="12"/>
  <c r="Q77" i="12"/>
  <c r="AA77" i="12" s="1"/>
  <c r="AF77" i="12" s="1"/>
  <c r="Q76" i="12"/>
  <c r="AA76" i="12" s="1"/>
  <c r="AF76" i="12" s="1"/>
  <c r="Q75" i="12"/>
  <c r="Q74" i="12"/>
  <c r="AA74" i="12" s="1"/>
  <c r="AF74" i="12" s="1"/>
  <c r="Q73" i="12"/>
  <c r="Q72" i="12"/>
  <c r="Q71" i="12"/>
  <c r="Q70" i="12"/>
  <c r="AA70" i="12" s="1"/>
  <c r="AF70" i="12" s="1"/>
  <c r="Q69" i="12"/>
  <c r="AA69" i="12" s="1"/>
  <c r="AF69" i="12" s="1"/>
  <c r="Q68" i="12"/>
  <c r="AA73" i="12" l="1"/>
  <c r="AA80" i="12"/>
  <c r="AF80" i="12" s="1"/>
  <c r="AA78" i="12"/>
  <c r="AF78" i="12" s="1"/>
  <c r="AF88" i="12" s="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<sst xmlns="http://schemas.openxmlformats.org/spreadsheetml/2006/main" count="1182" uniqueCount="598">
  <si>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</si>
  <si>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</si>
  <si>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</si>
  <si>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</si>
  <si>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</si>
  <si>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</si>
  <si>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</si>
  <si>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</si>
  <si>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</si>
  <si>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</si>
  <si>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</si>
  <si>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</si>
  <si>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</si>
  <si>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</si>
  <si>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</si>
  <si>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</si>
  <si>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</si>
  <si>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</si>
  <si>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</si>
  <si>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</si>
  <si>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</si>
  <si>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</si>
  <si>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</si>
  <si>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</si>
  <si>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</si>
  <si>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</si>
  <si>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</si>
  <si>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</si>
  <si>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</si>
  <si>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</si>
  <si>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</si>
  <si>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</si>
  <si>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</si>
  <si>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</si>
  <si>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</si>
  <si>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</si>
  <si>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</si>
  <si>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</si>
  <si>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</si>
  <si>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</si>
  <si>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</si>
  <si>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</si>
  <si>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</si>
  <si>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</si>
  <si>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</si>
  <si>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</si>
  <si>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</si>
  <si>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</si>
  <si>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</si>
  <si>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</si>
  <si>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</si>
  <si>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</si>
  <si>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</si>
  <si>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</si>
  <si>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</si>
  <si>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</si>
  <si>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</si>
  <si>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</si>
  <si>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</si>
  <si>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</si>
  <si>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</si>
  <si>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</si>
  <si>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</si>
  <si>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</si>
  <si>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</si>
  <si>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</si>
  <si>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</si>
  <si>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</si>
  <si>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</si>
  <si>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</si>
  <si>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</si>
  <si>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</si>
  <si>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</si>
  <si>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</si>
  <si>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</si>
  <si>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</si>
  <si>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</si>
  <si>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</si>
  <si>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</si>
  <si>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</si>
  <si>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</si>
  <si>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</si>
  <si>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</si>
  <si>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</si>
  <si>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</si>
  <si>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</si>
  <si>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</si>
  <si>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</si>
  <si>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</si>
  <si>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</si>
  <si>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</si>
  <si>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</si>
  <si>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</si>
  <si>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</si>
  <si>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</si>
  <si>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</si>
  <si>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</si>
  <si>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</si>
  <si>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</si>
  <si>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</si>
  <si>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</si>
  <si>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</si>
  <si>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</si>
  <si>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</si>
  <si>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</si>
  <si>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</si>
  <si>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</si>
  <si>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</si>
  <si>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</si>
  <si>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</si>
  <si>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</si>
  <si>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</si>
  <si>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</si>
  <si>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</si>
  <si>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</si>
  <si>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</si>
  <si>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</si>
  <si>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</si>
  <si>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</si>
  <si>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</si>
  <si>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</si>
  <si>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</si>
  <si>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</si>
  <si>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</si>
  <si>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</si>
  <si>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</si>
  <si>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</si>
  <si>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</si>
  <si>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</si>
  <si>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</si>
  <si>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</si>
  <si>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</si>
  <si>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</si>
  <si>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</si>
  <si>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</si>
  <si>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</si>
  <si>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</si>
  <si>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</si>
  <si>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</si>
  <si>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</si>
  <si>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</si>
  <si>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</si>
  <si>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</si>
  <si>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</si>
  <si>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</si>
  <si>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</si>
  <si>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</si>
  <si>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</si>
  <si>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</si>
  <si>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</si>
  <si>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</si>
  <si>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</si>
  <si>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</si>
  <si>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</si>
  <si>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</si>
  <si>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</si>
  <si>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</si>
  <si>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</si>
  <si>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</si>
  <si>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</si>
  <si>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</si>
  <si>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</si>
  <si>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</si>
  <si>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</si>
  <si>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</si>
  <si>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</si>
  <si>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</si>
  <si>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</si>
  <si>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</si>
  <si>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</si>
  <si>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</si>
  <si>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</si>
  <si>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</si>
  <si>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</si>
  <si>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</si>
  <si>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</si>
  <si>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</si>
  <si>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</si>
  <si>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</si>
  <si>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</si>
  <si>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</si>
  <si>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</si>
  <si>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</si>
  <si>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</si>
  <si>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</si>
  <si>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</si>
  <si>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</si>
  <si>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</si>
  <si>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</si>
  <si>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</si>
  <si>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</si>
  <si>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</si>
  <si>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</si>
  <si>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</si>
  <si>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</si>
  <si>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</si>
  <si>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</si>
  <si>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</si>
  <si>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</si>
  <si>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</si>
  <si>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</si>
  <si>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</si>
  <si>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</si>
  <si>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</si>
  <si>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</si>
  <si>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</si>
  <si>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</si>
  <si>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</si>
  <si>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</si>
  <si>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</si>
  <si>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</si>
  <si>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</si>
  <si>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</si>
  <si>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</si>
  <si>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</si>
  <si>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福岡県香春町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</si>
  <si>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</si>
  <si>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</si>
  <si>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</si>
  <si>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</si>
  <si>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</si>
  <si>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</si>
  <si>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</si>
  <si>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</si>
  <si>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</si>
  <si>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</si>
  <si>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</si>
  <si>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</si>
  <si>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</si>
  <si>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</si>
  <si>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</si>
  <si>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</si>
  <si>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</si>
  <si>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</si>
  <si>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</si>
  <si>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</si>
  <si>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</si>
  <si>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</si>
  <si>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</si>
  <si>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</si>
  <si>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</si>
  <si>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</si>
  <si>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</si>
  <si>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</si>
  <si>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</si>
  <si>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</si>
  <si>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</si>
  <si>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</si>
  <si>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</si>
  <si>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</si>
  <si>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</si>
  <si>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</si>
  <si>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</si>
  <si>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</si>
  <si>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</si>
  <si>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</si>
  <si>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</si>
  <si>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</si>
  <si>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</si>
  <si>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</si>
  <si>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</si>
  <si>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</si>
  <si>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</si>
  <si>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</si>
  <si>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</si>
  <si>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</si>
  <si>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</si>
  <si>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</si>
  <si>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</si>
  <si>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</si>
  <si>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</si>
  <si>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</si>
  <si>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</si>
  <si>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</si>
  <si>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</si>
  <si>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</si>
  <si>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</si>
  <si>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</si>
  <si>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</si>
  <si>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</si>
  <si>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</si>
  <si>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</si>
  <si>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</si>
  <si>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</si>
  <si>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</si>
  <si>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</si>
  <si>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</si>
  <si>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</si>
  <si>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</si>
  <si>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</si>
  <si>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</si>
  <si>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</si>
  <si>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</si>
  <si>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</si>
  <si>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</si>
  <si>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</si>
  <si>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</si>
  <si>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</si>
  <si>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</si>
  <si>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</si>
  <si>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</si>
  <si>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</si>
  <si>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</si>
  <si>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</si>
  <si>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</si>
  <si>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</si>
  <si>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</si>
  <si>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</si>
  <si>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</si>
  <si>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</si>
  <si>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</si>
  <si>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</si>
  <si>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</si>
  <si>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</si>
  <si>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</si>
  <si>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</si>
  <si>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</si>
  <si>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</si>
  <si>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</si>
  <si>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</si>
  <si>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</si>
  <si>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</si>
  <si>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</si>
  <si>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</si>
  <si>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</si>
  <si>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</si>
  <si>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</si>
  <si>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</si>
  <si>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</si>
  <si>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</si>
  <si>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</si>
  <si>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</si>
  <si>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</si>
  <si>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</si>
  <si>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</si>
  <si>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</si>
  <si>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</si>
  <si>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</si>
  <si>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</si>
  <si>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</si>
  <si>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</si>
  <si>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</si>
  <si>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</si>
  <si>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</si>
  <si>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</si>
  <si>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</si>
  <si>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</si>
  <si>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</si>
  <si>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</si>
  <si>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</si>
  <si>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</si>
  <si>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</si>
  <si>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</si>
  <si>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</si>
  <si>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</si>
  <si>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</si>
  <si>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</si>
  <si>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</si>
  <si>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</si>
  <si>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</si>
  <si>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</si>
  <si>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</si>
  <si>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</si>
  <si>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</si>
  <si>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</si>
  <si>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</si>
  <si>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</si>
  <si>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</si>
  <si>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</si>
  <si>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福岡県香春町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</si>
  <si>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</si>
  <si>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</si>
  <si>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</si>
  <si>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</si>
  <si>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</si>
  <si>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</si>
  <si>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</si>
  <si>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</si>
  <si>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</si>
  <si>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</si>
  <si>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</si>
  <si>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</si>
  <si>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</si>
  <si>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</si>
  <si>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</si>
  <si>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</si>
  <si>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</si>
  <si>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</si>
  <si>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</si>
  <si>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</si>
  <si>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</si>
  <si>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</si>
  <si>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</si>
  <si>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</si>
  <si>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</si>
  <si>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</si>
  <si>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</si>
  <si>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</si>
  <si>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</si>
  <si>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</si>
  <si>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</si>
  <si>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</si>
  <si>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</si>
  <si>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</si>
  <si>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</si>
  <si>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</si>
  <si>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</si>
  <si>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</si>
  <si>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</si>
  <si>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</si>
  <si>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</si>
  <si>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</si>
  <si>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</si>
  <si>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</si>
  <si>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</si>
  <si>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</si>
  <si>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</si>
  <si>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</si>
  <si>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</si>
  <si>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</si>
  <si>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</si>
  <si>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</si>
  <si>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</si>
  <si>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</si>
  <si>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</si>
  <si>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</si>
  <si>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</si>
  <si>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</si>
  <si>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</si>
  <si>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</si>
  <si>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</si>
  <si>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</si>
  <si>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</si>
  <si>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</si>
  <si>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</si>
  <si>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</si>
  <si>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</si>
  <si>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</si>
  <si>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</si>
  <si>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</si>
  <si>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</si>
  <si>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</si>
  <si>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</si>
  <si>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</si>
  <si>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</si>
  <si>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</si>
  <si>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</si>
  <si>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</si>
  <si>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</si>
  <si>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</si>
  <si>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</si>
  <si>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</si>
  <si>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</si>
  <si>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</si>
  <si>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</si>
  <si>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</si>
  <si>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</si>
  <si>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</si>
  <si>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</si>
  <si>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</si>
  <si>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</si>
  <si>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</si>
  <si>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</si>
  <si>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</si>
  <si>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</si>
  <si>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</si>
  <si>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</si>
  <si>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</si>
  <si>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</si>
  <si>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</si>
  <si>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</si>
  <si>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</si>
  <si>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</si>
  <si>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</si>
  <si>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</si>
  <si>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</si>
  <si>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</si>
  <si>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</si>
  <si>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</si>
  <si>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</si>
  <si>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</si>
  <si>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</si>
  <si>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</si>
  <si>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</si>
  <si>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</si>
  <si>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</si>
  <si>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</si>
  <si>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</si>
  <si>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</si>
  <si>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</si>
  <si>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</si>
  <si>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</si>
  <si>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</si>
  <si>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</si>
  <si>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</si>
  <si>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</si>
  <si>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</si>
  <si>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</si>
  <si>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</si>
  <si>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</si>
  <si>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</si>
  <si>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</si>
  <si>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</si>
  <si>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</si>
  <si>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</si>
  <si>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</si>
  <si>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</si>
  <si>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</si>
  <si>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</si>
  <si>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</si>
  <si>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</si>
  <si>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</si>
  <si>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</si>
  <si>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</si>
  <si>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</si>
  <si>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</si>
  <si>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</si>
  <si>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</si>
  <si>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</si>
  <si>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</si>
  <si>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</si>
  <si>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</si>
  <si>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</si>
  <si>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</si>
  <si>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</si>
  <si>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</si>
  <si>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</si>
  <si>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</si>
  <si>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</si>
  <si>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</si>
  <si>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</si>
  <si>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</si>
  <si>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</si>
  <si>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</si>
  <si>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</si>
  <si>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</si>
  <si>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</si>
  <si>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</si>
  <si>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</si>
  <si>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</si>
  <si>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</si>
  <si>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</si>
  <si>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</si>
  <si>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</si>
  <si>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</si>
  <si>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</si>
  <si>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</si>
  <si>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</si>
  <si>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</si>
  <si>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</si>
  <si>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</si>
  <si>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</si>
  <si>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</si>
  <si>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</si>
  <si>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</si>
  <si>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0.57</t>
  </si>
  <si>
    <t>一般会計</t>
  </si>
  <si>
    <t>水道事業会計</t>
  </si>
  <si>
    <t>生活排水処理事業特別会計</t>
  </si>
  <si>
    <t>国民健康保険事業特別会計</t>
  </si>
  <si>
    <t>工業用水道事業会計</t>
  </si>
  <si>
    <t>後期高齢者医療特別会計</t>
  </si>
  <si>
    <t>住宅改修資金貸付事業特別会計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</si>
  <si>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</si>
  <si>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</si>
  <si>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</si>
  <si>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</si>
  <si>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</si>
  <si>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</si>
  <si>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</si>
  <si>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</si>
  <si>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</si>
  <si>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特定農業施設管理基金</t>
    <rPh sb="0" eb="4">
      <t>トクテイノウギョウ</t>
    </rPh>
    <rPh sb="4" eb="10">
      <t>シセツカンリキキン</t>
    </rPh>
    <phoneticPr fontId="2"/>
  </si>
  <si>
    <t>地域福祉基金</t>
    <rPh sb="0" eb="6">
      <t>チイキフクシキキン</t>
    </rPh>
    <phoneticPr fontId="2"/>
  </si>
  <si>
    <t>事務OA化基金</t>
    <rPh sb="0" eb="2">
      <t>ジム</t>
    </rPh>
    <rPh sb="4" eb="5">
      <t>カ</t>
    </rPh>
    <rPh sb="5" eb="7">
      <t>キキン</t>
    </rPh>
    <phoneticPr fontId="2"/>
  </si>
  <si>
    <t>ふるさとづくり基金</t>
    <rPh sb="7" eb="9">
      <t>キキン</t>
    </rPh>
    <phoneticPr fontId="2"/>
  </si>
  <si>
    <t>田川情報不動産センター</t>
    <rPh sb="0" eb="7">
      <t>タガワジョウホウフドウサン</t>
    </rPh>
    <phoneticPr fontId="2"/>
  </si>
  <si>
    <t>道の駅香春</t>
    <rPh sb="0" eb="1">
      <t>ミチ</t>
    </rPh>
    <rPh sb="2" eb="3">
      <t>エキ</t>
    </rPh>
    <rPh sb="3" eb="5">
      <t>カワラ</t>
    </rPh>
    <phoneticPr fontId="2"/>
  </si>
  <si>
    <t>-</t>
    <phoneticPr fontId="2"/>
  </si>
  <si>
    <t>-</t>
    <phoneticPr fontId="2"/>
  </si>
  <si>
    <t>福岡県市町村消防団員等公務災害補償組合</t>
  </si>
  <si>
    <t>福岡県自治会館管理組合</t>
  </si>
  <si>
    <t>福岡県田川地区消防組合</t>
  </si>
  <si>
    <t>田川郡東部環境衛生施設組合</t>
  </si>
  <si>
    <t>田川地区斎場組合</t>
  </si>
  <si>
    <t>田川地区広域環境衛生施設組合</t>
  </si>
  <si>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</si>
  <si>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</si>
  <si>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</si>
  <si>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</si>
  <si>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</si>
  <si>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</si>
  <si>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9">
      <t>イッパンカイケイ</t>
    </rPh>
    <phoneticPr fontId="2"/>
  </si>
  <si>
    <t>福岡県後期高齢者医療広域連合（後期高齢者医療特別会計）</t>
    <rPh sb="15" eb="26">
      <t>コウキコウレイシャイリョウトクベツカイケイ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</si>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</sst>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xmlns:c16r2="http://schemas.microsoft.com/office/drawing/2015/06/chart">
            <c:ext xmlns:c16="http://schemas.microsoft.com/office/drawing/2014/chart" uri="{C3380CC4-5D6E-409C-BE32-E72D297353CC}">
              <c16:uniqueId val="{00000000-60CA-4E40-922B-A93A8FA546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44905</c:v>
                </c:pt>
                <c:pt idx="1">
                  <c:v>85869</c:v>
                </c:pt>
                <c:pt idx="2">
                  <c:v>343657</c:v>
                </c:pt>
                <c:pt idx="3">
                  <c:v>107052</c:v>
                </c:pt>
                <c:pt idx="4">
                  <c:v>116691</c:v>
                </c:pt>
              </c:numCache>
            </c:numRef>
          </c:val>
          <c:smooth val="0"/>
          <c:extLst xmlns:c16r2="http://schemas.microsoft.com/office/drawing/2015/06/chart">
            <c:ext xmlns:c16="http://schemas.microsoft.com/office/drawing/2014/chart" uri="{C3380CC4-5D6E-409C-BE32-E72D297353CC}">
              <c16:uniqueId val="{00000001-60CA-4E40-922B-A93A8FA546FF}"/>
            </c:ext>
          </c:extLst>
        </c:ser>
        <c:dLbls>
          <c:showLegendKey val="0"/>
          <c:showVal val="0"/>
          <c:showCatName val="0"/>
          <c:showSerName val="0"/>
          <c:showPercent val="0"/>
          <c:showBubbleSize val="0"/>
        </c:dLbls>
        <c:marker val="1"/>
        <c:smooth val="0"/>
        <c:axId val="497237232"/>
        <c:axId val="495252496"/>
      </c:lineChart>
      <c:catAx>
        <c:axId val="49723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252496"/>
        <c:crosses val="autoZero"/>
        <c:auto val="1"/>
        <c:lblAlgn val="ctr"/>
        <c:lblOffset val="100"/>
        <c:tickLblSkip val="1"/>
        <c:tickMarkSkip val="1"/>
        <c:noMultiLvlLbl val="0"/>
      </c:catAx>
      <c:valAx>
        <c:axId val="4952524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23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c:v>
                </c:pt>
                <c:pt idx="1">
                  <c:v>11.49</c:v>
                </c:pt>
                <c:pt idx="2">
                  <c:v>11.04</c:v>
                </c:pt>
                <c:pt idx="3">
                  <c:v>15.61</c:v>
                </c:pt>
                <c:pt idx="4">
                  <c:v>11.93</c:v>
                </c:pt>
              </c:numCache>
            </c:numRef>
          </c:val>
          <c:extLst xmlns:c16r2="http://schemas.microsoft.com/office/drawing/2015/06/chart">
            <c:ext xmlns:c16="http://schemas.microsoft.com/office/drawing/2014/chart" uri="{C3380CC4-5D6E-409C-BE32-E72D297353CC}">
              <c16:uniqueId val="{00000000-D4E8-4BE9-8F43-F3301EDE9D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37.96</c:v>
                </c:pt>
                <c:pt idx="1">
                  <c:v>37.450000000000003</c:v>
                </c:pt>
                <c:pt idx="2">
                  <c:v>35.119999999999997</c:v>
                </c:pt>
                <c:pt idx="3">
                  <c:v>32.14</c:v>
                </c:pt>
                <c:pt idx="4">
                  <c:v>32.69</c:v>
                </c:pt>
              </c:numCache>
            </c:numRef>
          </c:val>
          <c:extLst xmlns:c16r2="http://schemas.microsoft.com/office/drawing/2015/06/chart">
            <c:ext xmlns:c16="http://schemas.microsoft.com/office/drawing/2014/chart" uri="{C3380CC4-5D6E-409C-BE32-E72D297353CC}">
              <c16:uniqueId val="{00000001-D4E8-4BE9-8F43-F3301EDE9D84}"/>
            </c:ext>
          </c:extLst>
        </c:ser>
        <c:dLbls>
          <c:showLegendKey val="0"/>
          <c:showVal val="0"/>
          <c:showCatName val="0"/>
          <c:showSerName val="0"/>
          <c:showPercent val="0"/>
          <c:showBubbleSize val="0"/>
        </c:dLbls>
        <c:gapWidth val="250"/>
        <c:overlap val="100"/>
        <c:axId val="504837688"/>
        <c:axId val="49955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5.74</c:v>
                </c:pt>
                <c:pt idx="1">
                  <c:v>6.27</c:v>
                </c:pt>
                <c:pt idx="2">
                  <c:v>-0.56999999999999995</c:v>
                </c:pt>
                <c:pt idx="3">
                  <c:v>5.52</c:v>
                </c:pt>
                <c:pt idx="4">
                  <c:v>0.19</c:v>
                </c:pt>
              </c:numCache>
            </c:numRef>
          </c:val>
          <c:smooth val="0"/>
          <c:extLst xmlns:c16r2="http://schemas.microsoft.com/office/drawing/2015/06/chart">
            <c:ext xmlns:c16="http://schemas.microsoft.com/office/drawing/2014/chart" uri="{C3380CC4-5D6E-409C-BE32-E72D297353CC}">
              <c16:uniqueId val="{00000002-D4E8-4BE9-8F43-F3301EDE9D84}"/>
            </c:ext>
          </c:extLst>
        </c:ser>
        <c:dLbls>
          <c:showLegendKey val="0"/>
          <c:showVal val="0"/>
          <c:showCatName val="0"/>
          <c:showSerName val="0"/>
          <c:showPercent val="0"/>
          <c:showBubbleSize val="0"/>
        </c:dLbls>
        <c:marker val="1"/>
        <c:smooth val="0"/>
        <c:axId val="504837688"/>
        <c:axId val="499552336"/>
      </c:lineChart>
      <c:catAx>
        <c:axId val="50483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552336"/>
        <c:crosses val="autoZero"/>
        <c:auto val="1"/>
        <c:lblAlgn val="ctr"/>
        <c:lblOffset val="100"/>
        <c:tickLblSkip val="1"/>
        <c:tickMarkSkip val="1"/>
        <c:noMultiLvlLbl val="0"/>
      </c:catAx>
      <c:valAx>
        <c:axId val="49955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83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DA-48FA-B72E-684191DD10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DA-48FA-B72E-684191DD10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1DA-48FA-B72E-684191DD1059}"/>
            </c:ext>
          </c:extLst>
        </c:ser>
        <c:ser>
          <c:idx val="3"/>
          <c:order val="3"/>
          <c:tx>
            <c:strRef>
              <c:f>データシート!$A$30</c:f>
              <c:strCache>
                <c:ptCount val="1"/>
                <c:pt idx="0">
                  <c:v>住宅改修資金貸付事業特別会計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1DA-48FA-B72E-684191DD10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C1DA-48FA-B72E-684191DD1059}"/>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0.81</c:v>
                </c:pt>
                <c:pt idx="2">
                  <c:v>#N/A</c:v>
                </c:pt>
                <c:pt idx="3">
                  <c:v>0.66</c:v>
                </c:pt>
                <c:pt idx="4">
                  <c:v>#N/A</c:v>
                </c:pt>
                <c:pt idx="5">
                  <c:v>0.5</c:v>
                </c:pt>
                <c:pt idx="6">
                  <c:v>#N/A</c:v>
                </c:pt>
                <c:pt idx="7">
                  <c:v>0.33</c:v>
                </c:pt>
                <c:pt idx="8">
                  <c:v>#N/A</c:v>
                </c:pt>
                <c:pt idx="9">
                  <c:v>0.24</c:v>
                </c:pt>
              </c:numCache>
            </c:numRef>
          </c:val>
          <c:extLst xmlns:c16r2="http://schemas.microsoft.com/office/drawing/2015/06/chart">
            <c:ext xmlns:c16="http://schemas.microsoft.com/office/drawing/2014/chart" uri="{C3380CC4-5D6E-409C-BE32-E72D297353CC}">
              <c16:uniqueId val="{00000005-C1DA-48FA-B72E-684191DD105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0.68</c:v>
                </c:pt>
                <c:pt idx="2">
                  <c:v>#N/A</c:v>
                </c:pt>
                <c:pt idx="3">
                  <c:v>1.1599999999999999</c:v>
                </c:pt>
                <c:pt idx="4">
                  <c:v>#N/A</c:v>
                </c:pt>
                <c:pt idx="5">
                  <c:v>0.32</c:v>
                </c:pt>
                <c:pt idx="6">
                  <c:v>#N/A</c:v>
                </c:pt>
                <c:pt idx="7">
                  <c:v>1.03</c:v>
                </c:pt>
                <c:pt idx="8">
                  <c:v>#N/A</c:v>
                </c:pt>
                <c:pt idx="9">
                  <c:v>0.81</c:v>
                </c:pt>
              </c:numCache>
            </c:numRef>
          </c:val>
          <c:extLst xmlns:c16r2="http://schemas.microsoft.com/office/drawing/2015/06/chart">
            <c:ext xmlns:c16="http://schemas.microsoft.com/office/drawing/2014/chart" uri="{C3380CC4-5D6E-409C-BE32-E72D297353CC}">
              <c16:uniqueId val="{00000006-C1DA-48FA-B72E-684191DD1059}"/>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0.12</c:v>
                </c:pt>
                <c:pt idx="8">
                  <c:v>#N/A</c:v>
                </c:pt>
                <c:pt idx="9">
                  <c:v>1.81</c:v>
                </c:pt>
              </c:numCache>
            </c:numRef>
          </c:val>
          <c:extLst xmlns:c16r2="http://schemas.microsoft.com/office/drawing/2015/06/chart">
            <c:ext xmlns:c16="http://schemas.microsoft.com/office/drawing/2014/chart" uri="{C3380CC4-5D6E-409C-BE32-E72D297353CC}">
              <c16:uniqueId val="{00000007-C1DA-48FA-B72E-684191DD10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12.36</c:v>
                </c:pt>
                <c:pt idx="2">
                  <c:v>#N/A</c:v>
                </c:pt>
                <c:pt idx="3">
                  <c:v>11.53</c:v>
                </c:pt>
                <c:pt idx="4">
                  <c:v>#N/A</c:v>
                </c:pt>
                <c:pt idx="5">
                  <c:v>9.6199999999999992</c:v>
                </c:pt>
                <c:pt idx="6">
                  <c:v>#N/A</c:v>
                </c:pt>
                <c:pt idx="7">
                  <c:v>9.14</c:v>
                </c:pt>
                <c:pt idx="8">
                  <c:v>#N/A</c:v>
                </c:pt>
                <c:pt idx="9">
                  <c:v>9.49</c:v>
                </c:pt>
              </c:numCache>
            </c:numRef>
          </c:val>
          <c:extLst xmlns:c16r2="http://schemas.microsoft.com/office/drawing/2015/06/chart">
            <c:ext xmlns:c16="http://schemas.microsoft.com/office/drawing/2014/chart" uri="{C3380CC4-5D6E-409C-BE32-E72D297353CC}">
              <c16:uniqueId val="{00000008-C1DA-48FA-B72E-684191DD10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10.39</c:v>
                </c:pt>
                <c:pt idx="2">
                  <c:v>#N/A</c:v>
                </c:pt>
                <c:pt idx="3">
                  <c:v>11.48</c:v>
                </c:pt>
                <c:pt idx="4">
                  <c:v>#N/A</c:v>
                </c:pt>
                <c:pt idx="5">
                  <c:v>11.04</c:v>
                </c:pt>
                <c:pt idx="6">
                  <c:v>#N/A</c:v>
                </c:pt>
                <c:pt idx="7">
                  <c:v>15.6</c:v>
                </c:pt>
                <c:pt idx="8">
                  <c:v>#N/A</c:v>
                </c:pt>
                <c:pt idx="9">
                  <c:v>11.93</c:v>
                </c:pt>
              </c:numCache>
            </c:numRef>
          </c:val>
          <c:extLst xmlns:c16r2="http://schemas.microsoft.com/office/drawing/2015/06/chart">
            <c:ext xmlns:c16="http://schemas.microsoft.com/office/drawing/2014/chart" uri="{C3380CC4-5D6E-409C-BE32-E72D297353CC}">
              <c16:uniqueId val="{00000009-C1DA-48FA-B72E-684191DD1059}"/>
            </c:ext>
          </c:extLst>
        </c:ser>
        <c:dLbls>
          <c:showLegendKey val="0"/>
          <c:showVal val="0"/>
          <c:showCatName val="0"/>
          <c:showSerName val="0"/>
          <c:showPercent val="0"/>
          <c:showBubbleSize val="0"/>
        </c:dLbls>
        <c:gapWidth val="150"/>
        <c:overlap val="100"/>
        <c:axId val="502375968"/>
        <c:axId val="502376352"/>
      </c:barChart>
      <c:catAx>
        <c:axId val="5023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376352"/>
        <c:crosses val="autoZero"/>
        <c:auto val="1"/>
        <c:lblAlgn val="ctr"/>
        <c:lblOffset val="100"/>
        <c:tickLblSkip val="1"/>
        <c:tickMarkSkip val="1"/>
        <c:noMultiLvlLbl val="0"/>
      </c:catAx>
      <c:valAx>
        <c:axId val="5023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37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330</c:v>
                </c:pt>
                <c:pt idx="5">
                  <c:v>331</c:v>
                </c:pt>
                <c:pt idx="8">
                  <c:v>350</c:v>
                </c:pt>
                <c:pt idx="11">
                  <c:v>367</c:v>
                </c:pt>
                <c:pt idx="14">
                  <c:v>367</c:v>
                </c:pt>
              </c:numCache>
            </c:numRef>
          </c:val>
          <c:extLst xmlns:c16r2="http://schemas.microsoft.com/office/drawing/2015/06/chart">
            <c:ext xmlns:c16="http://schemas.microsoft.com/office/drawing/2014/chart" uri="{C3380CC4-5D6E-409C-BE32-E72D297353CC}">
              <c16:uniqueId val="{00000000-2C5E-41B1-93B0-2D524F0BC8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5E-41B1-93B0-2D524F0BC8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C5E-41B1-93B0-2D524F0BC8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17</c:v>
                </c:pt>
                <c:pt idx="6">
                  <c:v>22</c:v>
                </c:pt>
                <c:pt idx="9">
                  <c:v>22</c:v>
                </c:pt>
                <c:pt idx="12">
                  <c:v>27</c:v>
                </c:pt>
              </c:numCache>
            </c:numRef>
          </c:val>
          <c:extLst xmlns:c16r2="http://schemas.microsoft.com/office/drawing/2015/06/chart">
            <c:ext xmlns:c16="http://schemas.microsoft.com/office/drawing/2014/chart" uri="{C3380CC4-5D6E-409C-BE32-E72D297353CC}">
              <c16:uniqueId val="{00000003-2C5E-41B1-93B0-2D524F0BC8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c:v>
                </c:pt>
                <c:pt idx="3">
                  <c:v>48</c:v>
                </c:pt>
                <c:pt idx="6">
                  <c:v>49</c:v>
                </c:pt>
                <c:pt idx="9">
                  <c:v>51</c:v>
                </c:pt>
                <c:pt idx="12">
                  <c:v>52</c:v>
                </c:pt>
              </c:numCache>
            </c:numRef>
          </c:val>
          <c:extLst xmlns:c16r2="http://schemas.microsoft.com/office/drawing/2015/06/chart">
            <c:ext xmlns:c16="http://schemas.microsoft.com/office/drawing/2014/chart" uri="{C3380CC4-5D6E-409C-BE32-E72D297353CC}">
              <c16:uniqueId val="{00000004-2C5E-41B1-93B0-2D524F0BC8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5E-41B1-93B0-2D524F0BC8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5E-41B1-93B0-2D524F0BC8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367</c:v>
                </c:pt>
                <c:pt idx="3">
                  <c:v>364</c:v>
                </c:pt>
                <c:pt idx="6">
                  <c:v>367</c:v>
                </c:pt>
                <c:pt idx="9">
                  <c:v>386</c:v>
                </c:pt>
                <c:pt idx="12">
                  <c:v>410</c:v>
                </c:pt>
              </c:numCache>
            </c:numRef>
          </c:val>
          <c:extLst xmlns:c16r2="http://schemas.microsoft.com/office/drawing/2015/06/chart">
            <c:ext xmlns:c16="http://schemas.microsoft.com/office/drawing/2014/chart" uri="{C3380CC4-5D6E-409C-BE32-E72D297353CC}">
              <c16:uniqueId val="{00000007-2C5E-41B1-93B0-2D524F0BC823}"/>
            </c:ext>
          </c:extLst>
        </c:ser>
        <c:dLbls>
          <c:showLegendKey val="0"/>
          <c:showVal val="0"/>
          <c:showCatName val="0"/>
          <c:showSerName val="0"/>
          <c:showPercent val="0"/>
          <c:showBubbleSize val="0"/>
        </c:dLbls>
        <c:gapWidth val="100"/>
        <c:overlap val="100"/>
        <c:axId val="499556448"/>
        <c:axId val="50612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c:v>
                </c:pt>
                <c:pt idx="2">
                  <c:v>#N/A</c:v>
                </c:pt>
                <c:pt idx="3">
                  <c:v>#N/A</c:v>
                </c:pt>
                <c:pt idx="4">
                  <c:v>98</c:v>
                </c:pt>
                <c:pt idx="5">
                  <c:v>#N/A</c:v>
                </c:pt>
                <c:pt idx="6">
                  <c:v>#N/A</c:v>
                </c:pt>
                <c:pt idx="7">
                  <c:v>88</c:v>
                </c:pt>
                <c:pt idx="8">
                  <c:v>#N/A</c:v>
                </c:pt>
                <c:pt idx="9">
                  <c:v>#N/A</c:v>
                </c:pt>
                <c:pt idx="10">
                  <c:v>92</c:v>
                </c:pt>
                <c:pt idx="11">
                  <c:v>#N/A</c:v>
                </c:pt>
                <c:pt idx="12">
                  <c:v>#N/A</c:v>
                </c:pt>
                <c:pt idx="13">
                  <c:v>122</c:v>
                </c:pt>
                <c:pt idx="14">
                  <c:v>#N/A</c:v>
                </c:pt>
              </c:numCache>
            </c:numRef>
          </c:val>
          <c:smooth val="0"/>
          <c:extLst xmlns:c16r2="http://schemas.microsoft.com/office/drawing/2015/06/chart">
            <c:ext xmlns:c16="http://schemas.microsoft.com/office/drawing/2014/chart" uri="{C3380CC4-5D6E-409C-BE32-E72D297353CC}">
              <c16:uniqueId val="{00000008-2C5E-41B1-93B0-2D524F0BC823}"/>
            </c:ext>
          </c:extLst>
        </c:ser>
        <c:dLbls>
          <c:showLegendKey val="0"/>
          <c:showVal val="0"/>
          <c:showCatName val="0"/>
          <c:showSerName val="0"/>
          <c:showPercent val="0"/>
          <c:showBubbleSize val="0"/>
        </c:dLbls>
        <c:marker val="1"/>
        <c:smooth val="0"/>
        <c:axId val="499556448"/>
        <c:axId val="506128784"/>
      </c:lineChart>
      <c:catAx>
        <c:axId val="4995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128784"/>
        <c:crosses val="autoZero"/>
        <c:auto val="1"/>
        <c:lblAlgn val="ctr"/>
        <c:lblOffset val="100"/>
        <c:tickLblSkip val="1"/>
        <c:tickMarkSkip val="1"/>
        <c:noMultiLvlLbl val="0"/>
      </c:catAx>
      <c:valAx>
        <c:axId val="50612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3671</c:v>
                </c:pt>
                <c:pt idx="5">
                  <c:v>3628</c:v>
                </c:pt>
                <c:pt idx="8">
                  <c:v>5049</c:v>
                </c:pt>
                <c:pt idx="11">
                  <c:v>5355</c:v>
                </c:pt>
                <c:pt idx="14">
                  <c:v>5340</c:v>
                </c:pt>
              </c:numCache>
            </c:numRef>
          </c:val>
          <c:extLst xmlns:c16r2="http://schemas.microsoft.com/office/drawing/2015/06/chart">
            <c:ext xmlns:c16="http://schemas.microsoft.com/office/drawing/2014/chart" uri="{C3380CC4-5D6E-409C-BE32-E72D297353CC}">
              <c16:uniqueId val="{00000000-63AD-4956-A3E3-7C10F1E779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134</c:v>
                </c:pt>
                <c:pt idx="5">
                  <c:v>122</c:v>
                </c:pt>
                <c:pt idx="8">
                  <c:v>269</c:v>
                </c:pt>
                <c:pt idx="11">
                  <c:v>365</c:v>
                </c:pt>
                <c:pt idx="14">
                  <c:v>424</c:v>
                </c:pt>
              </c:numCache>
            </c:numRef>
          </c:val>
          <c:extLst xmlns:c16r2="http://schemas.microsoft.com/office/drawing/2015/06/chart">
            <c:ext xmlns:c16="http://schemas.microsoft.com/office/drawing/2014/chart" uri="{C3380CC4-5D6E-409C-BE32-E72D297353CC}">
              <c16:uniqueId val="{00000001-63AD-4956-A3E3-7C10F1E779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4111</c:v>
                </c:pt>
                <c:pt idx="5">
                  <c:v>4019</c:v>
                </c:pt>
                <c:pt idx="8">
                  <c:v>4007</c:v>
                </c:pt>
                <c:pt idx="11">
                  <c:v>4349</c:v>
                </c:pt>
                <c:pt idx="14">
                  <c:v>4428</c:v>
                </c:pt>
              </c:numCache>
            </c:numRef>
          </c:val>
          <c:extLst xmlns:c16r2="http://schemas.microsoft.com/office/drawing/2015/06/chart">
            <c:ext xmlns:c16="http://schemas.microsoft.com/office/drawing/2014/chart" uri="{C3380CC4-5D6E-409C-BE32-E72D297353CC}">
              <c16:uniqueId val="{00000002-63AD-4956-A3E3-7C10F1E779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AD-4956-A3E3-7C10F1E779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AD-4956-A3E3-7C10F1E779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AD-4956-A3E3-7C10F1E779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1068</c:v>
                </c:pt>
                <c:pt idx="3">
                  <c:v>1057</c:v>
                </c:pt>
                <c:pt idx="6">
                  <c:v>1021</c:v>
                </c:pt>
                <c:pt idx="9">
                  <c:v>1001</c:v>
                </c:pt>
                <c:pt idx="12">
                  <c:v>1004</c:v>
                </c:pt>
              </c:numCache>
            </c:numRef>
          </c:val>
          <c:extLst xmlns:c16r2="http://schemas.microsoft.com/office/drawing/2015/06/chart">
            <c:ext xmlns:c16="http://schemas.microsoft.com/office/drawing/2014/chart" uri="{C3380CC4-5D6E-409C-BE32-E72D297353CC}">
              <c16:uniqueId val="{00000006-63AD-4956-A3E3-7C10F1E779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c:v>
                </c:pt>
                <c:pt idx="3">
                  <c:v>128</c:v>
                </c:pt>
                <c:pt idx="6">
                  <c:v>157</c:v>
                </c:pt>
                <c:pt idx="9">
                  <c:v>135</c:v>
                </c:pt>
                <c:pt idx="12">
                  <c:v>113</c:v>
                </c:pt>
              </c:numCache>
            </c:numRef>
          </c:val>
          <c:extLst xmlns:c16r2="http://schemas.microsoft.com/office/drawing/2015/06/chart">
            <c:ext xmlns:c16="http://schemas.microsoft.com/office/drawing/2014/chart" uri="{C3380CC4-5D6E-409C-BE32-E72D297353CC}">
              <c16:uniqueId val="{00000007-63AD-4956-A3E3-7C10F1E779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811</c:v>
                </c:pt>
                <c:pt idx="3">
                  <c:v>804</c:v>
                </c:pt>
                <c:pt idx="6">
                  <c:v>798</c:v>
                </c:pt>
                <c:pt idx="9">
                  <c:v>789</c:v>
                </c:pt>
                <c:pt idx="12">
                  <c:v>770</c:v>
                </c:pt>
              </c:numCache>
            </c:numRef>
          </c:val>
          <c:extLst xmlns:c16r2="http://schemas.microsoft.com/office/drawing/2015/06/chart">
            <c:ext xmlns:c16="http://schemas.microsoft.com/office/drawing/2014/chart" uri="{C3380CC4-5D6E-409C-BE32-E72D297353CC}">
              <c16:uniqueId val="{00000008-63AD-4956-A3E3-7C10F1E779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3AD-4956-A3E3-7C10F1E779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4401</c:v>
                </c:pt>
                <c:pt idx="3">
                  <c:v>4513</c:v>
                </c:pt>
                <c:pt idx="6">
                  <c:v>6466</c:v>
                </c:pt>
                <c:pt idx="9">
                  <c:v>6912</c:v>
                </c:pt>
                <c:pt idx="12">
                  <c:v>6757</c:v>
                </c:pt>
              </c:numCache>
            </c:numRef>
          </c:val>
          <c:extLst xmlns:c16r2="http://schemas.microsoft.com/office/drawing/2015/06/chart">
            <c:ext xmlns:c16="http://schemas.microsoft.com/office/drawing/2014/chart" uri="{C3380CC4-5D6E-409C-BE32-E72D297353CC}">
              <c16:uniqueId val="{0000000A-63AD-4956-A3E3-7C10F1E77902}"/>
            </c:ext>
          </c:extLst>
        </c:ser>
        <c:dLbls>
          <c:showLegendKey val="0"/>
          <c:showVal val="0"/>
          <c:showCatName val="0"/>
          <c:showSerName val="0"/>
          <c:showPercent val="0"/>
          <c:showBubbleSize val="0"/>
        </c:dLbls>
        <c:gapWidth val="100"/>
        <c:overlap val="100"/>
        <c:axId val="506042944"/>
        <c:axId val="50604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3AD-4956-A3E3-7C10F1E77902}"/>
            </c:ext>
          </c:extLst>
        </c:ser>
        <c:dLbls>
          <c:showLegendKey val="0"/>
          <c:showVal val="0"/>
          <c:showCatName val="0"/>
          <c:showSerName val="0"/>
          <c:showPercent val="0"/>
          <c:showBubbleSize val="0"/>
        </c:dLbls>
        <c:marker val="1"/>
        <c:smooth val="0"/>
        <c:axId val="506042944"/>
        <c:axId val="506041376"/>
      </c:lineChart>
      <c:catAx>
        <c:axId val="5060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041376"/>
        <c:crosses val="autoZero"/>
        <c:auto val="1"/>
        <c:lblAlgn val="ctr"/>
        <c:lblOffset val="100"/>
        <c:tickLblSkip val="1"/>
        <c:tickMarkSkip val="1"/>
        <c:noMultiLvlLbl val="0"/>
      </c:catAx>
      <c:valAx>
        <c:axId val="5060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0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1140</c:v>
                </c:pt>
                <c:pt idx="1">
                  <c:v>1140</c:v>
                </c:pt>
                <c:pt idx="2">
                  <c:v>1140</c:v>
                </c:pt>
              </c:numCache>
            </c:numRef>
          </c:val>
          <c:extLst xmlns:c16r2="http://schemas.microsoft.com/office/drawing/2015/06/chart">
            <c:ext xmlns:c16="http://schemas.microsoft.com/office/drawing/2014/chart" uri="{C3380CC4-5D6E-409C-BE32-E72D297353CC}">
              <c16:uniqueId val="{00000000-A78C-49E9-998D-C1B05193F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657</c:v>
                </c:pt>
                <c:pt idx="1">
                  <c:v>704</c:v>
                </c:pt>
                <c:pt idx="2">
                  <c:v>934</c:v>
                </c:pt>
              </c:numCache>
            </c:numRef>
          </c:val>
          <c:extLst xmlns:c16r2="http://schemas.microsoft.com/office/drawing/2015/06/chart">
            <c:ext xmlns:c16="http://schemas.microsoft.com/office/drawing/2014/chart" uri="{C3380CC4-5D6E-409C-BE32-E72D297353CC}">
              <c16:uniqueId val="{00000001-A78C-49E9-998D-C1B05193F7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2213</c:v>
                </c:pt>
                <c:pt idx="1">
                  <c:v>2508</c:v>
                </c:pt>
                <c:pt idx="2">
                  <c:v>2360</c:v>
                </c:pt>
              </c:numCache>
            </c:numRef>
          </c:val>
          <c:extLst xmlns:c16r2="http://schemas.microsoft.com/office/drawing/2015/06/chart">
            <c:ext xmlns:c16="http://schemas.microsoft.com/office/drawing/2014/chart" uri="{C3380CC4-5D6E-409C-BE32-E72D297353CC}">
              <c16:uniqueId val="{00000002-A78C-49E9-998D-C1B05193F759}"/>
            </c:ext>
          </c:extLst>
        </c:ser>
        <c:dLbls>
          <c:showLegendKey val="0"/>
          <c:showVal val="0"/>
          <c:showCatName val="0"/>
          <c:showSerName val="0"/>
          <c:showPercent val="0"/>
          <c:showBubbleSize val="0"/>
        </c:dLbls>
        <c:gapWidth val="120"/>
        <c:overlap val="100"/>
        <c:axId val="506038240"/>
        <c:axId val="506044904"/>
      </c:barChart>
      <c:catAx>
        <c:axId val="5060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044904"/>
        <c:crosses val="autoZero"/>
        <c:auto val="1"/>
        <c:lblAlgn val="ctr"/>
        <c:lblOffset val="100"/>
        <c:tickLblSkip val="1"/>
        <c:tickMarkSkip val="1"/>
        <c:noMultiLvlLbl val="0"/>
      </c:catAx>
      <c:valAx>
        <c:axId val="506044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03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平均３．２％と前年度から０．１ポイント増加したが、依然として低い水準を保っている。本町は公営住宅建設事業債以外は原則的に交付税算入がある地方債のみを借り入れており、同比率が低く抑えられてきた。しかし、学校再編事業により多額の過疎対策事業債を発行したこと、また各種公共施設の長寿命化事業、学校跡地利活用のための事業等についての借入が予定されていることから、今後は実質公債費比率の急激な上昇と高止まりが見込まれるため、これまで以上に公債費の適正化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今後満期一括償還の予定はない。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将来負担比率については充当可能基金や基準財政需要額算入見込額の合計が将来負担額を超えていることから、将来負担比率は「数値なし」となっている。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後年度負担に備え、計画的な基金の積み立てを行ってきたことにより、充当可能基金が多いこと、また、交付税算入のある地方債を厳選して借り入れてきたことにより、基準財政需要額算入見込額が多額であること、以上の理由により、将来負担額を上回る充当可能財源を確保し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しかし、近年大規模事業が続いていることから、地方債発行が急増し、基金残高が減少する傾向にあり、将来負担比率の上昇が見込まれるため、今後ともより一層の財政健全化に努める必要がある。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福岡県香春町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全般的に、後年度負担に備え、運用益や剰余金の範囲で積み立てた。なお、ふるさとづくり基金については、ふるさと納税収入９０百万円を積み立てている。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主な取崩については、減債基金で繰上償還に１４４百万円、地域振興基金で住宅計画費一般事業に１３１百万円充当した。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大型建設事業が続くため、地方債発行とのバランスを取りながら、目的基金の取り崩しを行っていく。また、計画的な繰上償還のため、減債基金及び財政調整基金を一定程度取り崩す予定としている。中長期的な視点からは基金残高が大きく減少していく予定であるため、今後とも経費節減や事務事業の見直しに努め、可能な限り積極的な積み立て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地域振興基金については、基本的に町が行う地域振興事業のうち施設整備を目的としている。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特定農業施設管理基金については、臨時石炭鉱害復旧法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に基づく鉱害復旧事業で設置し、町が管理する井堰及び揚水機の維持管理を目的としている。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地域福祉基金については、高齢者の保健福祉の増進を図ることを目的としている。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事務ＯＡ化基金については、事務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化を実施することにより、事務を円滑かつ効率的に行うことを目的としている。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自ら考え自ら実践する地域づくり事業」を円滑に推進することを目的としている。現在の運用では主にふるさと納税等の寄附金を積み立て、目的に応じた事業の財源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地域振興基金は、住宅計画費一般事業、学校再編事業等により２０４百万円取り崩したため減少した。事務</a:t>
          </a:r>
          <a:r>
            <a:rPr kumimoji="1" lang="az-Cyrl-AZ" altLang="ja-JP" sz="1300">
              <a:solidFill>
                <a:schemeClr val="dk1"/>
              </a:solidFill>
              <a:effectLst/>
              <a:latin typeface="ＭＳ ゴシック" panose="020B0609070205080204" pitchFamily="49" charset="-128"/>
              <a:ea typeface="ＭＳ ゴシック" panose="020B0609070205080204" pitchFamily="49" charset="-128"/>
              <a:cs typeface="+mn-cs"/>
            </a:rPr>
            <a:t>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Ａ化基金については、システムリプレース事業で１５百万円取り崩したが、後年度の財政需要に備え剰余金等を３０百万円積み立てたため、増加している。ふるさとづくり基金は、ふるさと納税収入９０百万円を積み立て、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町営住宅更新や公共施設長寿命化対策などに充てるため、減少は避けられない。また、事務ＯＡ化基金は、システム更新予定を把握し、必要額の積み立てを行っていく。ふるさとづくり基金はふるさと納税を積立てており、積立額に応じ、政策的事業を展開している。今後もふるさと納税収入の確保に取り組んでいく。その他の基金については、充当事業を厳選し、目的に沿った活用を行い、特に果実運用型基金については、基金の元本を減少させないよう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運用益０．２百万円を積み立て、微増となった。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０％超に相当する額であることから、過剰な基金積立額であるという懸念もあるが、今後の公債費急増のほか、ごみ処理等施設建設負担金に対応するための財源として想定しており、今後取り崩さざるを得ない状況である。しかしながら、長期的には５億円以下にならない運用を心が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繰上償還のため１４４百万円取り崩したが、運用益及び剰余金を３７４百万円積み立てたため、残高９３４百万円、前年比２３０百万円の増となった。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公債費の急増に備え、財源確保対策として、計画的な繰上償還を予定していることから、今後とも必要額を積み立てていく。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
10,325
44.50
7,698,316
7,230,380
416,308
3,488,697
6,756,678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に加えて、町の主要産業であったセメント産業が失われた後、これに代わる産業が育っていないため、財政基盤が弱く、類似団体を０．１２ポイント下回っている。今後とも事務事業の効率化や経費節減に取り組み、歳出の削減に努めるとともに、企業誘致や産業振興施策、移住促進施策を推進することで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扶助費等の伸びにより４．２ポイント悪化、また歳入面では、臨時財政対策債を含む実質的な普通交付税の減により１．８ポイント悪化し、前年度に比べ全体で６．０ポイントの悪化となった。今後は、職員の平均年齢上昇に伴う人件費の増をはじめ、学校再編事業により莫大な起債を行ったことによる公債費の急増が控えているため、油断することなく、経常経費の更なる縮減に努めながら新たな行財政改革の断行も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65</xdr:row>
      <xdr:rowOff>24765</xdr:rowOff>
    </xdr:to>
    <xdr:cxnSp macro="">
      <xdr:nvCxnSpPr>
        <xdr:cNvPr id="133" name="直線コネクタ 132"/>
        <xdr:cNvCxnSpPr/>
      </xdr:nvCxnSpPr>
      <xdr:spPr>
        <a:xfrm>
          <a:off x="4114800" y="1092771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65</xdr:row>
      <xdr:rowOff>32808</xdr:rowOff>
    </xdr:to>
    <xdr:cxnSp macro="">
      <xdr:nvCxnSpPr>
        <xdr:cNvPr id="136" name="直線コネクタ 135"/>
        <xdr:cNvCxnSpPr/>
      </xdr:nvCxnSpPr>
      <xdr:spPr>
        <a:xfrm flipV="1">
          <a:off x="3225800" y="10927715"/>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65</xdr:row>
      <xdr:rowOff>52917</xdr:rowOff>
    </xdr:to>
    <xdr:cxnSp macro="">
      <xdr:nvCxnSpPr>
        <xdr:cNvPr id="139" name="直線コネクタ 138"/>
        <xdr:cNvCxnSpPr/>
      </xdr:nvCxnSpPr>
      <xdr:spPr>
        <a:xfrm flipV="1">
          <a:off x="2336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165523</xdr:rowOff>
    </xdr:to>
    <xdr:cxnSp macro="">
      <xdr:nvCxnSpPr>
        <xdr:cNvPr id="142" name="直線コネクタ 141"/>
        <xdr:cNvCxnSpPr/>
      </xdr:nvCxnSpPr>
      <xdr:spPr>
        <a:xfrm flipV="1">
          <a:off x="1447800" y="1119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52" name="楕円 151"/>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53"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5" name="テキスト ボックス 154"/>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6" name="楕円 155"/>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57" name="テキスト ボックス 156"/>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8" name="楕円 157"/>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113894</xdr:rowOff>
    </xdr:from>
    <xdr:ext cx="762000" cy="259045"/>
    <xdr:sp macro="" textlink="">
      <xdr:nvSpPr>
        <xdr:cNvPr id="159" name="テキスト ボックス 158"/>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３５７円増加したが、類似団体と比較すると１２，２８３円低い結果となった。すべての対象経費で減少しているが、分母である人口の減少幅が上回ったため、人口１人当たりの経費としては、増加した形となった。今後は人件費が増加していく見込みであるため、引き続き対象経費の抑制に努め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33610</xdr:rowOff>
    </xdr:from>
    <xdr:to>
      <xdr:col>23</xdr:col>
      <xdr:colOff>133350</xdr:colOff>
      <xdr:row>82</xdr:row>
      <xdr:rowOff>38288</xdr:rowOff>
    </xdr:to>
    <xdr:cxnSp macro="">
      <xdr:nvCxnSpPr>
        <xdr:cNvPr id="198" name="直線コネクタ 197"/>
        <xdr:cNvCxnSpPr/>
      </xdr:nvCxnSpPr>
      <xdr:spPr>
        <a:xfrm>
          <a:off x="4114800" y="14092510"/>
          <a:ext cx="838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33610</xdr:rowOff>
    </xdr:from>
    <xdr:to>
      <xdr:col>19</xdr:col>
      <xdr:colOff>133350</xdr:colOff>
      <xdr:row>82</xdr:row>
      <xdr:rowOff>57944</xdr:rowOff>
    </xdr:to>
    <xdr:cxnSp macro="">
      <xdr:nvCxnSpPr>
        <xdr:cNvPr id="201" name="直線コネクタ 200"/>
        <xdr:cNvCxnSpPr/>
      </xdr:nvCxnSpPr>
      <xdr:spPr>
        <a:xfrm flipV="1">
          <a:off x="3225800" y="14092510"/>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122791</xdr:rowOff>
    </xdr:from>
    <xdr:to>
      <xdr:col>15</xdr:col>
      <xdr:colOff>82550</xdr:colOff>
      <xdr:row>82</xdr:row>
      <xdr:rowOff>57944</xdr:rowOff>
    </xdr:to>
    <xdr:cxnSp macro="">
      <xdr:nvCxnSpPr>
        <xdr:cNvPr id="204" name="直線コネクタ 203"/>
        <xdr:cNvCxnSpPr/>
      </xdr:nvCxnSpPr>
      <xdr:spPr>
        <a:xfrm>
          <a:off x="2336800" y="14010241"/>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68628</xdr:rowOff>
    </xdr:from>
    <xdr:to>
      <xdr:col>11</xdr:col>
      <xdr:colOff>31750</xdr:colOff>
      <xdr:row>81</xdr:row>
      <xdr:rowOff>122791</xdr:rowOff>
    </xdr:to>
    <xdr:cxnSp macro="">
      <xdr:nvCxnSpPr>
        <xdr:cNvPr id="207" name="直線コネクタ 206"/>
        <xdr:cNvCxnSpPr/>
      </xdr:nvCxnSpPr>
      <xdr:spPr>
        <a:xfrm>
          <a:off x="1447800" y="13956078"/>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158938</xdr:rowOff>
    </xdr:from>
    <xdr:to>
      <xdr:col>23</xdr:col>
      <xdr:colOff>184150</xdr:colOff>
      <xdr:row>82</xdr:row>
      <xdr:rowOff>89088</xdr:rowOff>
    </xdr:to>
    <xdr:sp macro="" textlink="">
      <xdr:nvSpPr>
        <xdr:cNvPr id="217" name="楕円 216"/>
        <xdr:cNvSpPr/>
      </xdr:nvSpPr>
      <xdr:spPr>
        <a:xfrm>
          <a:off x="4902200" y="14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4015</xdr:rowOff>
    </xdr:from>
    <xdr:ext cx="762000" cy="259045"/>
    <xdr:sp macro="" textlink="">
      <xdr:nvSpPr>
        <xdr:cNvPr id="218" name="人件費・物件費等の状況該当値テキスト"/>
        <xdr:cNvSpPr txBox="1"/>
      </xdr:nvSpPr>
      <xdr:spPr>
        <a:xfrm>
          <a:off x="5041900" y="138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154260</xdr:rowOff>
    </xdr:from>
    <xdr:to>
      <xdr:col>19</xdr:col>
      <xdr:colOff>184150</xdr:colOff>
      <xdr:row>82</xdr:row>
      <xdr:rowOff>84410</xdr:rowOff>
    </xdr:to>
    <xdr:sp macro="" textlink="">
      <xdr:nvSpPr>
        <xdr:cNvPr id="219" name="楕円 218"/>
        <xdr:cNvSpPr/>
      </xdr:nvSpPr>
      <xdr:spPr>
        <a:xfrm>
          <a:off x="4064000" y="140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94587</xdr:rowOff>
    </xdr:from>
    <xdr:ext cx="736600" cy="259045"/>
    <xdr:sp macro="" textlink="">
      <xdr:nvSpPr>
        <xdr:cNvPr id="220" name="テキスト ボックス 219"/>
        <xdr:cNvSpPr txBox="1"/>
      </xdr:nvSpPr>
      <xdr:spPr>
        <a:xfrm>
          <a:off x="3733800" y="1381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7144</xdr:rowOff>
    </xdr:from>
    <xdr:to>
      <xdr:col>15</xdr:col>
      <xdr:colOff>133350</xdr:colOff>
      <xdr:row>82</xdr:row>
      <xdr:rowOff>108744</xdr:rowOff>
    </xdr:to>
    <xdr:sp macro="" textlink="">
      <xdr:nvSpPr>
        <xdr:cNvPr id="221" name="楕円 220"/>
        <xdr:cNvSpPr/>
      </xdr:nvSpPr>
      <xdr:spPr>
        <a:xfrm>
          <a:off x="3175000" y="140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93521</xdr:rowOff>
    </xdr:from>
    <xdr:ext cx="762000" cy="259045"/>
    <xdr:sp macro="" textlink="">
      <xdr:nvSpPr>
        <xdr:cNvPr id="222" name="テキスト ボックス 221"/>
        <xdr:cNvSpPr txBox="1"/>
      </xdr:nvSpPr>
      <xdr:spPr>
        <a:xfrm>
          <a:off x="2844800" y="141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71991</xdr:rowOff>
    </xdr:from>
    <xdr:to>
      <xdr:col>11</xdr:col>
      <xdr:colOff>82550</xdr:colOff>
      <xdr:row>82</xdr:row>
      <xdr:rowOff>2141</xdr:rowOff>
    </xdr:to>
    <xdr:sp macro="" textlink="">
      <xdr:nvSpPr>
        <xdr:cNvPr id="223" name="楕円 222"/>
        <xdr:cNvSpPr/>
      </xdr:nvSpPr>
      <xdr:spPr>
        <a:xfrm>
          <a:off x="2286000" y="139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12318</xdr:rowOff>
    </xdr:from>
    <xdr:ext cx="762000" cy="259045"/>
    <xdr:sp macro="" textlink="">
      <xdr:nvSpPr>
        <xdr:cNvPr id="224" name="テキスト ボックス 223"/>
        <xdr:cNvSpPr txBox="1"/>
      </xdr:nvSpPr>
      <xdr:spPr>
        <a:xfrm>
          <a:off x="1955800" y="137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17828</xdr:rowOff>
    </xdr:from>
    <xdr:to>
      <xdr:col>7</xdr:col>
      <xdr:colOff>31750</xdr:colOff>
      <xdr:row>81</xdr:row>
      <xdr:rowOff>119428</xdr:rowOff>
    </xdr:to>
    <xdr:sp macro="" textlink="">
      <xdr:nvSpPr>
        <xdr:cNvPr id="225" name="楕円 224"/>
        <xdr:cNvSpPr/>
      </xdr:nvSpPr>
      <xdr:spPr>
        <a:xfrm>
          <a:off x="1397000" y="13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129605</xdr:rowOff>
    </xdr:from>
    <xdr:ext cx="762000" cy="259045"/>
    <xdr:sp macro="" textlink="">
      <xdr:nvSpPr>
        <xdr:cNvPr id="226" name="テキスト ボックス 225"/>
        <xdr:cNvSpPr txBox="1"/>
      </xdr:nvSpPr>
      <xdr:spPr>
        <a:xfrm>
          <a:off x="1066800" y="1367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前年度より０．２ポイント減少したが、類似団体と比較して１．０ポイント高い状態である。今後とも人員管理とともに給料の適正な管理に努める。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61384</xdr:rowOff>
    </xdr:to>
    <xdr:cxnSp macro="">
      <xdr:nvCxnSpPr>
        <xdr:cNvPr id="260" name="直線コネクタ 259"/>
        <xdr:cNvCxnSpPr/>
      </xdr:nvCxnSpPr>
      <xdr:spPr>
        <a:xfrm flipV="1">
          <a:off x="16179800" y="147792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61384</xdr:rowOff>
    </xdr:to>
    <xdr:cxnSp macro="">
      <xdr:nvCxnSpPr>
        <xdr:cNvPr id="263" name="直線コネクタ 262"/>
        <xdr:cNvCxnSpPr/>
      </xdr:nvCxnSpPr>
      <xdr:spPr>
        <a:xfrm>
          <a:off x="15290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74789</xdr:rowOff>
    </xdr:to>
    <xdr:cxnSp macro="">
      <xdr:nvCxnSpPr>
        <xdr:cNvPr id="266" name="直線コネクタ 265"/>
        <xdr:cNvCxnSpPr/>
      </xdr:nvCxnSpPr>
      <xdr:spPr>
        <a:xfrm flipV="1">
          <a:off x="14401800" y="147524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101600</xdr:rowOff>
    </xdr:to>
    <xdr:cxnSp macro="">
      <xdr:nvCxnSpPr>
        <xdr:cNvPr id="269" name="直線コネクタ 268"/>
        <xdr:cNvCxnSpPr/>
      </xdr:nvCxnSpPr>
      <xdr:spPr>
        <a:xfrm flipV="1">
          <a:off x="13512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5" name="楕円 284"/>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6" name="テキスト ボックス 28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公立保育所、国土調査事業の影響から、類似団体と比較して１．１８ポイント高い状況である。少子化及び人口減少に備え、中長期的観点から職員数の適正化を図っていく必要がある。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15977</xdr:rowOff>
    </xdr:from>
    <xdr:to>
      <xdr:col>81</xdr:col>
      <xdr:colOff>44450</xdr:colOff>
      <xdr:row>62</xdr:row>
      <xdr:rowOff>18390</xdr:rowOff>
    </xdr:to>
    <xdr:cxnSp macro="">
      <xdr:nvCxnSpPr>
        <xdr:cNvPr id="320" name="直線コネクタ 319"/>
        <xdr:cNvCxnSpPr/>
      </xdr:nvCxnSpPr>
      <xdr:spPr>
        <a:xfrm>
          <a:off x="16179800" y="1064587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8737</xdr:rowOff>
    </xdr:from>
    <xdr:to>
      <xdr:col>77</xdr:col>
      <xdr:colOff>44450</xdr:colOff>
      <xdr:row>62</xdr:row>
      <xdr:rowOff>15977</xdr:rowOff>
    </xdr:to>
    <xdr:cxnSp macro="">
      <xdr:nvCxnSpPr>
        <xdr:cNvPr id="323" name="直線コネクタ 322"/>
        <xdr:cNvCxnSpPr/>
      </xdr:nvCxnSpPr>
      <xdr:spPr>
        <a:xfrm>
          <a:off x="15290800" y="10638637"/>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5842</xdr:rowOff>
    </xdr:from>
    <xdr:to>
      <xdr:col>72</xdr:col>
      <xdr:colOff>203200</xdr:colOff>
      <xdr:row>62</xdr:row>
      <xdr:rowOff>8737</xdr:rowOff>
    </xdr:to>
    <xdr:cxnSp macro="">
      <xdr:nvCxnSpPr>
        <xdr:cNvPr id="326" name="直線コネクタ 325"/>
        <xdr:cNvCxnSpPr/>
      </xdr:nvCxnSpPr>
      <xdr:spPr>
        <a:xfrm>
          <a:off x="14401800" y="1063574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4876</xdr:rowOff>
    </xdr:from>
    <xdr:to>
      <xdr:col>68</xdr:col>
      <xdr:colOff>152400</xdr:colOff>
      <xdr:row>62</xdr:row>
      <xdr:rowOff>5842</xdr:rowOff>
    </xdr:to>
    <xdr:cxnSp macro="">
      <xdr:nvCxnSpPr>
        <xdr:cNvPr id="329" name="直線コネクタ 328"/>
        <xdr:cNvCxnSpPr/>
      </xdr:nvCxnSpPr>
      <xdr:spPr>
        <a:xfrm>
          <a:off x="13512800" y="1063477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139040</xdr:rowOff>
    </xdr:from>
    <xdr:to>
      <xdr:col>81</xdr:col>
      <xdr:colOff>95250</xdr:colOff>
      <xdr:row>62</xdr:row>
      <xdr:rowOff>69190</xdr:rowOff>
    </xdr:to>
    <xdr:sp macro="" textlink="">
      <xdr:nvSpPr>
        <xdr:cNvPr id="339" name="楕円 338"/>
        <xdr:cNvSpPr/>
      </xdr:nvSpPr>
      <xdr:spPr>
        <a:xfrm>
          <a:off x="16967200" y="105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111117</xdr:rowOff>
    </xdr:from>
    <xdr:ext cx="762000" cy="259045"/>
    <xdr:sp macro="" textlink="">
      <xdr:nvSpPr>
        <xdr:cNvPr id="340" name="定員管理の状況該当値テキスト"/>
        <xdr:cNvSpPr txBox="1"/>
      </xdr:nvSpPr>
      <xdr:spPr>
        <a:xfrm>
          <a:off x="17106900" y="105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136627</xdr:rowOff>
    </xdr:from>
    <xdr:to>
      <xdr:col>77</xdr:col>
      <xdr:colOff>95250</xdr:colOff>
      <xdr:row>62</xdr:row>
      <xdr:rowOff>66777</xdr:rowOff>
    </xdr:to>
    <xdr:sp macro="" textlink="">
      <xdr:nvSpPr>
        <xdr:cNvPr id="341" name="楕円 340"/>
        <xdr:cNvSpPr/>
      </xdr:nvSpPr>
      <xdr:spPr>
        <a:xfrm>
          <a:off x="16129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51554</xdr:rowOff>
    </xdr:from>
    <xdr:ext cx="736600" cy="259045"/>
    <xdr:sp macro="" textlink="">
      <xdr:nvSpPr>
        <xdr:cNvPr id="342" name="テキスト ボックス 341"/>
        <xdr:cNvSpPr txBox="1"/>
      </xdr:nvSpPr>
      <xdr:spPr>
        <a:xfrm>
          <a:off x="15798800" y="1068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129387</xdr:rowOff>
    </xdr:from>
    <xdr:to>
      <xdr:col>73</xdr:col>
      <xdr:colOff>44450</xdr:colOff>
      <xdr:row>62</xdr:row>
      <xdr:rowOff>59537</xdr:rowOff>
    </xdr:to>
    <xdr:sp macro="" textlink="">
      <xdr:nvSpPr>
        <xdr:cNvPr id="343" name="楕円 342"/>
        <xdr:cNvSpPr/>
      </xdr:nvSpPr>
      <xdr:spPr>
        <a:xfrm>
          <a:off x="152400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44314</xdr:rowOff>
    </xdr:from>
    <xdr:ext cx="762000" cy="259045"/>
    <xdr:sp macro="" textlink="">
      <xdr:nvSpPr>
        <xdr:cNvPr id="344" name="テキスト ボックス 343"/>
        <xdr:cNvSpPr txBox="1"/>
      </xdr:nvSpPr>
      <xdr:spPr>
        <a:xfrm>
          <a:off x="14909800" y="1067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126492</xdr:rowOff>
    </xdr:from>
    <xdr:to>
      <xdr:col>68</xdr:col>
      <xdr:colOff>203200</xdr:colOff>
      <xdr:row>62</xdr:row>
      <xdr:rowOff>56642</xdr:rowOff>
    </xdr:to>
    <xdr:sp macro="" textlink="">
      <xdr:nvSpPr>
        <xdr:cNvPr id="345" name="楕円 344"/>
        <xdr:cNvSpPr/>
      </xdr:nvSpPr>
      <xdr:spPr>
        <a:xfrm>
          <a:off x="14351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41419</xdr:rowOff>
    </xdr:from>
    <xdr:ext cx="762000" cy="259045"/>
    <xdr:sp macro="" textlink="">
      <xdr:nvSpPr>
        <xdr:cNvPr id="346" name="テキスト ボックス 345"/>
        <xdr:cNvSpPr txBox="1"/>
      </xdr:nvSpPr>
      <xdr:spPr>
        <a:xfrm>
          <a:off x="14020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125526</xdr:rowOff>
    </xdr:from>
    <xdr:to>
      <xdr:col>64</xdr:col>
      <xdr:colOff>152400</xdr:colOff>
      <xdr:row>62</xdr:row>
      <xdr:rowOff>55676</xdr:rowOff>
    </xdr:to>
    <xdr:sp macro="" textlink="">
      <xdr:nvSpPr>
        <xdr:cNvPr id="347" name="楕円 346"/>
        <xdr:cNvSpPr/>
      </xdr:nvSpPr>
      <xdr:spPr>
        <a:xfrm>
          <a:off x="134620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40453</xdr:rowOff>
    </xdr:from>
    <xdr:ext cx="762000" cy="259045"/>
    <xdr:sp macro="" textlink="">
      <xdr:nvSpPr>
        <xdr:cNvPr id="348" name="テキスト ボックス 347"/>
        <xdr:cNvSpPr txBox="1"/>
      </xdr:nvSpPr>
      <xdr:spPr>
        <a:xfrm>
          <a:off x="13131800" y="1067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建設事業の抑制や計画的な繰上償還の実施により、公債費が低く抑えられてきた。類似団体と比較しても４．８ポイント低く、良好な状態といえる。しかし、今後は学校再編事業や公共施設長寿命化対策等で発行した地方債の償還が急増するため、比率が急激に悪化していく見込みである。引き続き中長期視点に立った地方債及び基金運用に努め、更なる繰上償還の実施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153670</xdr:rowOff>
    </xdr:to>
    <xdr:cxnSp macro="">
      <xdr:nvCxnSpPr>
        <xdr:cNvPr id="381" name="直線コネクタ 380"/>
        <xdr:cNvCxnSpPr/>
      </xdr:nvCxnSpPr>
      <xdr:spPr>
        <a:xfrm>
          <a:off x="16179800" y="68321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161713</xdr:rowOff>
    </xdr:to>
    <xdr:cxnSp macro="">
      <xdr:nvCxnSpPr>
        <xdr:cNvPr id="384" name="直線コネクタ 383"/>
        <xdr:cNvCxnSpPr/>
      </xdr:nvCxnSpPr>
      <xdr:spPr>
        <a:xfrm flipV="1">
          <a:off x="15290800" y="683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14394</xdr:rowOff>
    </xdr:to>
    <xdr:cxnSp macro="">
      <xdr:nvCxnSpPr>
        <xdr:cNvPr id="387" name="直線コネクタ 386"/>
        <xdr:cNvCxnSpPr/>
      </xdr:nvCxnSpPr>
      <xdr:spPr>
        <a:xfrm flipV="1">
          <a:off x="14401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30480</xdr:rowOff>
    </xdr:to>
    <xdr:cxnSp macro="">
      <xdr:nvCxnSpPr>
        <xdr:cNvPr id="390" name="直線コネクタ 389"/>
        <xdr:cNvCxnSpPr/>
      </xdr:nvCxnSpPr>
      <xdr:spPr>
        <a:xfrm flipV="1">
          <a:off x="13512800" y="687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2" name="楕円 401"/>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3" name="テキスト ボックス 402"/>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4" name="楕円 403"/>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5" name="テキスト ボックス 404"/>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6" name="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7" name="テキスト ボックス 406"/>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を充当可能財源等が上回っているため、将来負担比率は「数値なし」となっている。しかしながら、現在大型事業が続いており、地方債残高が大きく膨らむ一方で、基金残高は減少傾向にあるため、将来負担の状況は悪化していく。今後とも地方債充当事業の厳選や計画的な基金への積立を行い、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
10,325
44.50
7,698,316
7,230,380
416,308
3,488,697
6,756,678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財源の減により、０．９ポイント悪化し、類似団体と比較して２．１ポイント高い状態である。公立保育所、国土調査事業等の影響により職員数が多いことがその要因であるため、少子化及び人口減少に備え、長期的観点から職員数の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104140</xdr:rowOff>
    </xdr:to>
    <xdr:cxnSp macro="">
      <xdr:nvCxnSpPr>
        <xdr:cNvPr id="66" name="直線コネクタ 65"/>
        <xdr:cNvCxnSpPr/>
      </xdr:nvCxnSpPr>
      <xdr:spPr>
        <a:xfrm>
          <a:off x="3987800" y="6242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37</xdr:row>
      <xdr:rowOff>24130</xdr:rowOff>
    </xdr:to>
    <xdr:cxnSp macro="">
      <xdr:nvCxnSpPr>
        <xdr:cNvPr id="69" name="直線コネクタ 68"/>
        <xdr:cNvCxnSpPr/>
      </xdr:nvCxnSpPr>
      <xdr:spPr>
        <a:xfrm flipV="1">
          <a:off x="3098800" y="6242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24130</xdr:rowOff>
    </xdr:to>
    <xdr:cxnSp macro="">
      <xdr:nvCxnSpPr>
        <xdr:cNvPr id="72" name="直線コネクタ 71"/>
        <xdr:cNvCxnSpPr/>
      </xdr:nvCxnSpPr>
      <xdr:spPr>
        <a:xfrm>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146050</xdr:rowOff>
    </xdr:to>
    <xdr:cxnSp macro="">
      <xdr:nvCxnSpPr>
        <xdr:cNvPr id="75" name="直線コネクタ 74"/>
        <xdr:cNvCxnSpPr/>
      </xdr:nvCxnSpPr>
      <xdr:spPr>
        <a:xfrm flipV="1">
          <a:off x="1320800" y="629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93" name="楕円 92"/>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94" name="テキスト ボックス 93"/>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７ポイント増加した。これはコミュニティバス運行事業の本格化等によるものである。なお、類似団体と比較すると０．５ポイント低い状態であるが、今後は義務的経費の経常収支比率が上昇していく見込みであるため、さらなる経費節減に努めるとともに、新たな工夫や改善も進め、物件費の比率低下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60325</xdr:rowOff>
    </xdr:from>
    <xdr:to>
      <xdr:col>82</xdr:col>
      <xdr:colOff>107950</xdr:colOff>
      <xdr:row>16</xdr:row>
      <xdr:rowOff>127000</xdr:rowOff>
    </xdr:to>
    <xdr:cxnSp macro="">
      <xdr:nvCxnSpPr>
        <xdr:cNvPr id="131" name="直線コネクタ 130"/>
        <xdr:cNvCxnSpPr/>
      </xdr:nvCxnSpPr>
      <xdr:spPr>
        <a:xfrm>
          <a:off x="15671800" y="2803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60325</xdr:rowOff>
    </xdr:to>
    <xdr:cxnSp macro="">
      <xdr:nvCxnSpPr>
        <xdr:cNvPr id="134" name="直線コネクタ 133"/>
        <xdr:cNvCxnSpPr/>
      </xdr:nvCxnSpPr>
      <xdr:spPr>
        <a:xfrm>
          <a:off x="14782800" y="2679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60325</xdr:rowOff>
    </xdr:to>
    <xdr:cxnSp macro="">
      <xdr:nvCxnSpPr>
        <xdr:cNvPr id="137" name="直線コネクタ 136"/>
        <xdr:cNvCxnSpPr/>
      </xdr:nvCxnSpPr>
      <xdr:spPr>
        <a:xfrm flipV="1">
          <a:off x="13893800" y="2679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60325</xdr:rowOff>
    </xdr:from>
    <xdr:to>
      <xdr:col>69</xdr:col>
      <xdr:colOff>92075</xdr:colOff>
      <xdr:row>16</xdr:row>
      <xdr:rowOff>88900</xdr:rowOff>
    </xdr:to>
    <xdr:cxnSp macro="">
      <xdr:nvCxnSpPr>
        <xdr:cNvPr id="140" name="直線コネクタ 139"/>
        <xdr:cNvCxnSpPr/>
      </xdr:nvCxnSpPr>
      <xdr:spPr>
        <a:xfrm flipV="1">
          <a:off x="13004800" y="280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51"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xdr:rowOff>
    </xdr:from>
    <xdr:to>
      <xdr:col>78</xdr:col>
      <xdr:colOff>120650</xdr:colOff>
      <xdr:row>16</xdr:row>
      <xdr:rowOff>111125</xdr:rowOff>
    </xdr:to>
    <xdr:sp macro="" textlink="">
      <xdr:nvSpPr>
        <xdr:cNvPr id="152" name="楕円 151"/>
        <xdr:cNvSpPr/>
      </xdr:nvSpPr>
      <xdr:spPr>
        <a:xfrm>
          <a:off x="15621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95902</xdr:rowOff>
    </xdr:from>
    <xdr:ext cx="736600" cy="259045"/>
    <xdr:sp macro="" textlink="">
      <xdr:nvSpPr>
        <xdr:cNvPr id="153" name="テキスト ボックス 152"/>
        <xdr:cNvSpPr txBox="1"/>
      </xdr:nvSpPr>
      <xdr:spPr>
        <a:xfrm>
          <a:off x="15290800" y="283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4" name="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5" name="テキスト ボックス 154"/>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xdr:rowOff>
    </xdr:from>
    <xdr:to>
      <xdr:col>69</xdr:col>
      <xdr:colOff>142875</xdr:colOff>
      <xdr:row>16</xdr:row>
      <xdr:rowOff>111125</xdr:rowOff>
    </xdr:to>
    <xdr:sp macro="" textlink="">
      <xdr:nvSpPr>
        <xdr:cNvPr id="156" name="楕円 155"/>
        <xdr:cNvSpPr/>
      </xdr:nvSpPr>
      <xdr:spPr>
        <a:xfrm>
          <a:off x="13843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121302</xdr:rowOff>
    </xdr:from>
    <xdr:ext cx="762000" cy="259045"/>
    <xdr:sp macro="" textlink="">
      <xdr:nvSpPr>
        <xdr:cNvPr id="157" name="テキスト ボックス 156"/>
        <xdr:cNvSpPr txBox="1"/>
      </xdr:nvSpPr>
      <xdr:spPr>
        <a:xfrm>
          <a:off x="13512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５ポイント悪化した。これは、私立保育園や障がい者福祉関係経費が伸びたためである。また、類似団体と比較して３．７ポイント高い状態であり、今後とも増加傾向が見込まれている。対象者数の推計等により、今後の動向を注視するなど、中長期的視点からの財源確保が課題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127000</xdr:rowOff>
    </xdr:to>
    <xdr:cxnSp macro="">
      <xdr:nvCxnSpPr>
        <xdr:cNvPr id="193" name="直線コネクタ 192"/>
        <xdr:cNvCxnSpPr/>
      </xdr:nvCxnSpPr>
      <xdr:spPr>
        <a:xfrm>
          <a:off x="3987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146050</xdr:rowOff>
    </xdr:to>
    <xdr:cxnSp macro="">
      <xdr:nvCxnSpPr>
        <xdr:cNvPr id="196" name="直線コネクタ 195"/>
        <xdr:cNvCxnSpPr/>
      </xdr:nvCxnSpPr>
      <xdr:spPr>
        <a:xfrm flipV="1">
          <a:off x="3098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105228</xdr:rowOff>
    </xdr:to>
    <xdr:cxnSp macro="">
      <xdr:nvCxnSpPr>
        <xdr:cNvPr id="199" name="直線コネクタ 198"/>
        <xdr:cNvCxnSpPr/>
      </xdr:nvCxnSpPr>
      <xdr:spPr>
        <a:xfrm flipV="1">
          <a:off x="2209800" y="9918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127000</xdr:rowOff>
    </xdr:to>
    <xdr:cxnSp macro="">
      <xdr:nvCxnSpPr>
        <xdr:cNvPr id="202" name="直線コネクタ 201"/>
        <xdr:cNvCxnSpPr/>
      </xdr:nvCxnSpPr>
      <xdr:spPr>
        <a:xfrm flipV="1">
          <a:off x="1320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2" name="楕円 211"/>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3"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4" name="楕円 213"/>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5" name="テキスト ボックス 21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6" name="楕円 215"/>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7" name="テキスト ボックス 21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8" name="楕円 217"/>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9" name="テキスト ボックス 218"/>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20" name="楕円 219"/>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1" name="テキスト ボックス 220"/>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悪化した。また、類似団体平均との比較では一貫して高い水準が続いている。これは、介護保険事業及び後期高齢者医療事業への繰出金が高水準であることによるため、今後も介護予防、健康増進事業を推進し、医療介護関係経費の抑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146594</xdr:rowOff>
    </xdr:to>
    <xdr:cxnSp macro="">
      <xdr:nvCxnSpPr>
        <xdr:cNvPr id="255" name="直線コネクタ 254"/>
        <xdr:cNvCxnSpPr/>
      </xdr:nvCxnSpPr>
      <xdr:spPr>
        <a:xfrm>
          <a:off x="15671800" y="100711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92710</xdr:rowOff>
    </xdr:to>
    <xdr:cxnSp macro="">
      <xdr:nvCxnSpPr>
        <xdr:cNvPr id="258" name="直線コネクタ 257"/>
        <xdr:cNvCxnSpPr/>
      </xdr:nvCxnSpPr>
      <xdr:spPr>
        <a:xfrm flipV="1">
          <a:off x="14782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7801</xdr:rowOff>
    </xdr:from>
    <xdr:to>
      <xdr:col>73</xdr:col>
      <xdr:colOff>180975</xdr:colOff>
      <xdr:row>59</xdr:row>
      <xdr:rowOff>92710</xdr:rowOff>
    </xdr:to>
    <xdr:cxnSp macro="">
      <xdr:nvCxnSpPr>
        <xdr:cNvPr id="261" name="直線コネクタ 260"/>
        <xdr:cNvCxnSpPr/>
      </xdr:nvCxnSpPr>
      <xdr:spPr>
        <a:xfrm>
          <a:off x="13893800" y="101233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153126</xdr:rowOff>
    </xdr:from>
    <xdr:to>
      <xdr:col>69</xdr:col>
      <xdr:colOff>92075</xdr:colOff>
      <xdr:row>59</xdr:row>
      <xdr:rowOff>7801</xdr:rowOff>
    </xdr:to>
    <xdr:cxnSp macro="">
      <xdr:nvCxnSpPr>
        <xdr:cNvPr id="264" name="直線コネクタ 263"/>
        <xdr:cNvCxnSpPr/>
      </xdr:nvCxnSpPr>
      <xdr:spPr>
        <a:xfrm>
          <a:off x="13004800" y="100972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95794</xdr:rowOff>
    </xdr:from>
    <xdr:to>
      <xdr:col>82</xdr:col>
      <xdr:colOff>158750</xdr:colOff>
      <xdr:row>59</xdr:row>
      <xdr:rowOff>25944</xdr:rowOff>
    </xdr:to>
    <xdr:sp macro="" textlink="">
      <xdr:nvSpPr>
        <xdr:cNvPr id="274" name="楕円 273"/>
        <xdr:cNvSpPr/>
      </xdr:nvSpPr>
      <xdr:spPr>
        <a:xfrm>
          <a:off x="164592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67871</xdr:rowOff>
    </xdr:from>
    <xdr:ext cx="762000" cy="259045"/>
    <xdr:sp macro="" textlink="">
      <xdr:nvSpPr>
        <xdr:cNvPr id="275" name="その他該当値テキスト"/>
        <xdr:cNvSpPr txBox="1"/>
      </xdr:nvSpPr>
      <xdr:spPr>
        <a:xfrm>
          <a:off x="16598900" y="100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8" name="楕円 277"/>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9" name="テキスト ボックス 278"/>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128451</xdr:rowOff>
    </xdr:from>
    <xdr:to>
      <xdr:col>69</xdr:col>
      <xdr:colOff>142875</xdr:colOff>
      <xdr:row>59</xdr:row>
      <xdr:rowOff>58601</xdr:rowOff>
    </xdr:to>
    <xdr:sp macro="" textlink="">
      <xdr:nvSpPr>
        <xdr:cNvPr id="280" name="楕円 279"/>
        <xdr:cNvSpPr/>
      </xdr:nvSpPr>
      <xdr:spPr>
        <a:xfrm>
          <a:off x="13843000" y="10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43378</xdr:rowOff>
    </xdr:from>
    <xdr:ext cx="762000" cy="259045"/>
    <xdr:sp macro="" textlink="">
      <xdr:nvSpPr>
        <xdr:cNvPr id="281" name="テキスト ボックス 280"/>
        <xdr:cNvSpPr txBox="1"/>
      </xdr:nvSpPr>
      <xdr:spPr>
        <a:xfrm>
          <a:off x="13512800" y="101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102326</xdr:rowOff>
    </xdr:from>
    <xdr:to>
      <xdr:col>65</xdr:col>
      <xdr:colOff>53975</xdr:colOff>
      <xdr:row>59</xdr:row>
      <xdr:rowOff>32476</xdr:rowOff>
    </xdr:to>
    <xdr:sp macro="" textlink="">
      <xdr:nvSpPr>
        <xdr:cNvPr id="282" name="楕円 281"/>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17253</xdr:rowOff>
    </xdr:from>
    <xdr:ext cx="762000" cy="259045"/>
    <xdr:sp macro="" textlink="">
      <xdr:nvSpPr>
        <xdr:cNvPr id="283" name="テキスト ボックス 282"/>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１．４ポイント悪化した。これは広域でのごみ処理場等建設負担金等が増加したためである。なお、近年では一貫して類似団体平均よりも低くなっているが、全国平均及び福岡県平均との比較では高くなっている。これは塵芥処理事業や常備消防事業を一部事務組合で行っており、その負担金が補助費等に計上されるた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50800</xdr:rowOff>
    </xdr:to>
    <xdr:cxnSp macro="">
      <xdr:nvCxnSpPr>
        <xdr:cNvPr id="316" name="直線コネクタ 315"/>
        <xdr:cNvCxnSpPr/>
      </xdr:nvCxnSpPr>
      <xdr:spPr>
        <a:xfrm>
          <a:off x="15671800" y="6116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35560</xdr:rowOff>
    </xdr:to>
    <xdr:cxnSp macro="">
      <xdr:nvCxnSpPr>
        <xdr:cNvPr id="319" name="直線コネクタ 318"/>
        <xdr:cNvCxnSpPr/>
      </xdr:nvCxnSpPr>
      <xdr:spPr>
        <a:xfrm flipV="1">
          <a:off x="14782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43180</xdr:rowOff>
    </xdr:to>
    <xdr:cxnSp macro="">
      <xdr:nvCxnSpPr>
        <xdr:cNvPr id="322" name="直線コネクタ 321"/>
        <xdr:cNvCxnSpPr/>
      </xdr:nvCxnSpPr>
      <xdr:spPr>
        <a:xfrm flipV="1">
          <a:off x="13893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88900</xdr:rowOff>
    </xdr:to>
    <xdr:cxnSp macro="">
      <xdr:nvCxnSpPr>
        <xdr:cNvPr id="325" name="直線コネクタ 324"/>
        <xdr:cNvCxnSpPr/>
      </xdr:nvCxnSpPr>
      <xdr:spPr>
        <a:xfrm flipV="1">
          <a:off x="13004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5" name="楕円 334"/>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6"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7" name="楕円 33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8" name="テキスト ボックス 33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9" name="楕円 338"/>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40" name="テキスト ボックス 339"/>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163830</xdr:rowOff>
    </xdr:from>
    <xdr:to>
      <xdr:col>69</xdr:col>
      <xdr:colOff>142875</xdr:colOff>
      <xdr:row>36</xdr:row>
      <xdr:rowOff>93980</xdr:rowOff>
    </xdr:to>
    <xdr:sp macro="" textlink="">
      <xdr:nvSpPr>
        <xdr:cNvPr id="341" name="楕円 340"/>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104157</xdr:rowOff>
    </xdr:from>
    <xdr:ext cx="762000" cy="259045"/>
    <xdr:sp macro="" textlink="">
      <xdr:nvSpPr>
        <xdr:cNvPr id="342" name="テキスト ボックス 341"/>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3" name="楕円 342"/>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4" name="テキスト ボックス 34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対策事業債等の償還増により前年度と比較して１．２ポイント悪化したが、類似団体と比較して４．９ポイント低い状態である。今後は学校再編事業等で発行した過疎対策事業債の償還金が急増していくことから、起債対象事業のより一層の厳選と、計画的な繰上償還により、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44704</xdr:rowOff>
    </xdr:to>
    <xdr:cxnSp macro="">
      <xdr:nvCxnSpPr>
        <xdr:cNvPr id="374" name="直線コネクタ 373"/>
        <xdr:cNvCxnSpPr/>
      </xdr:nvCxnSpPr>
      <xdr:spPr>
        <a:xfrm>
          <a:off x="3987800" y="130200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26415</xdr:rowOff>
    </xdr:to>
    <xdr:cxnSp macro="">
      <xdr:nvCxnSpPr>
        <xdr:cNvPr id="377" name="直線コネクタ 376"/>
        <xdr:cNvCxnSpPr/>
      </xdr:nvCxnSpPr>
      <xdr:spPr>
        <a:xfrm flipV="1">
          <a:off x="3098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72137</xdr:rowOff>
    </xdr:to>
    <xdr:cxnSp macro="">
      <xdr:nvCxnSpPr>
        <xdr:cNvPr id="380" name="直線コネクタ 379"/>
        <xdr:cNvCxnSpPr/>
      </xdr:nvCxnSpPr>
      <xdr:spPr>
        <a:xfrm flipV="1">
          <a:off x="2209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145287</xdr:rowOff>
    </xdr:to>
    <xdr:cxnSp macro="">
      <xdr:nvCxnSpPr>
        <xdr:cNvPr id="383" name="直線コネクタ 382"/>
        <xdr:cNvCxnSpPr/>
      </xdr:nvCxnSpPr>
      <xdr:spPr>
        <a:xfrm flipV="1">
          <a:off x="1320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93" name="楕円 392"/>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94"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5" name="楕円 39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6" name="テキスト ボックス 39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97" name="楕円 396"/>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98" name="テキスト ボックス 397"/>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9" name="楕円 398"/>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400" name="テキスト ボックス 399"/>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1" name="楕円 40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2" name="テキスト ボックス 40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４．８ポイント悪化した。その主な要因は特に扶助費（＋１．５）、補助費等（＋１．４）、人件費（＋０．９）の増加によるものである。これら伸びは構造的なものであり、短期間での削減が困難なものが大部分である。しかし、今後の公債費の伸びを考慮すると、危険な傾向であるため、これまで以上に削減可能な経常経費の洗い出しに努めるとともに、選択と集中により、事務事業の取捨選択を行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54611</xdr:rowOff>
    </xdr:to>
    <xdr:cxnSp macro="">
      <xdr:nvCxnSpPr>
        <xdr:cNvPr id="435" name="直線コネクタ 434"/>
        <xdr:cNvCxnSpPr/>
      </xdr:nvCxnSpPr>
      <xdr:spPr>
        <a:xfrm>
          <a:off x="15671800" y="134162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77470</xdr:rowOff>
    </xdr:to>
    <xdr:cxnSp macro="">
      <xdr:nvCxnSpPr>
        <xdr:cNvPr id="438" name="直線コネクタ 437"/>
        <xdr:cNvCxnSpPr/>
      </xdr:nvCxnSpPr>
      <xdr:spPr>
        <a:xfrm flipV="1">
          <a:off x="14782800" y="1341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77470</xdr:rowOff>
    </xdr:to>
    <xdr:cxnSp macro="">
      <xdr:nvCxnSpPr>
        <xdr:cNvPr id="441" name="直線コネクタ 440"/>
        <xdr:cNvCxnSpPr/>
      </xdr:nvCxnSpPr>
      <xdr:spPr>
        <a:xfrm>
          <a:off x="13893800" y="1360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104139</xdr:rowOff>
    </xdr:to>
    <xdr:cxnSp macro="">
      <xdr:nvCxnSpPr>
        <xdr:cNvPr id="444" name="直線コネクタ 443"/>
        <xdr:cNvCxnSpPr/>
      </xdr:nvCxnSpPr>
      <xdr:spPr>
        <a:xfrm flipV="1">
          <a:off x="13004800" y="13602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54" name="楕円 453"/>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55"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6" name="楕円 455"/>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7" name="テキスト ボックス 456"/>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8" name="楕円 457"/>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9" name="テキスト ボックス 458"/>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60" name="楕円 459"/>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61" name="テキスト ボックス 460"/>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62" name="楕円 461"/>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63" name="テキスト ボックス 462"/>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117690</xdr:rowOff>
    </xdr:from>
    <xdr:to>
      <xdr:col>29</xdr:col>
      <xdr:colOff>127000</xdr:colOff>
      <xdr:row>16</xdr:row>
      <xdr:rowOff>128525</xdr:rowOff>
    </xdr:to>
    <xdr:cxnSp macro="">
      <xdr:nvCxnSpPr>
        <xdr:cNvPr id="47" name="直線コネクタ 46"/>
        <xdr:cNvCxnSpPr/>
      </xdr:nvCxnSpPr>
      <xdr:spPr bwMode="auto">
        <a:xfrm flipV="1">
          <a:off x="5003800" y="2908515"/>
          <a:ext cx="6477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102467</xdr:rowOff>
    </xdr:from>
    <xdr:ext cx="762000" cy="259045"/>
    <xdr:sp macro="" textlink="">
      <xdr:nvSpPr>
        <xdr:cNvPr id="48" name="人口1人当たり決算額の推移平均値テキスト130"/>
        <xdr:cNvSpPr txBox="1"/>
      </xdr:nvSpPr>
      <xdr:spPr>
        <a:xfrm>
          <a:off x="5740400" y="2893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128525</xdr:rowOff>
    </xdr:from>
    <xdr:to>
      <xdr:col>26</xdr:col>
      <xdr:colOff>50800</xdr:colOff>
      <xdr:row>16</xdr:row>
      <xdr:rowOff>147111</xdr:rowOff>
    </xdr:to>
    <xdr:cxnSp macro="">
      <xdr:nvCxnSpPr>
        <xdr:cNvPr id="50" name="直線コネクタ 49"/>
        <xdr:cNvCxnSpPr/>
      </xdr:nvCxnSpPr>
      <xdr:spPr bwMode="auto">
        <a:xfrm flipV="1">
          <a:off x="4305300" y="2919350"/>
          <a:ext cx="698500" cy="1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147111</xdr:rowOff>
    </xdr:from>
    <xdr:to>
      <xdr:col>22</xdr:col>
      <xdr:colOff>114300</xdr:colOff>
      <xdr:row>16</xdr:row>
      <xdr:rowOff>163104</xdr:rowOff>
    </xdr:to>
    <xdr:cxnSp macro="">
      <xdr:nvCxnSpPr>
        <xdr:cNvPr id="53" name="直線コネクタ 52"/>
        <xdr:cNvCxnSpPr/>
      </xdr:nvCxnSpPr>
      <xdr:spPr bwMode="auto">
        <a:xfrm flipV="1">
          <a:off x="3606800" y="2937936"/>
          <a:ext cx="698500" cy="1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163104</xdr:rowOff>
    </xdr:from>
    <xdr:to>
      <xdr:col>18</xdr:col>
      <xdr:colOff>177800</xdr:colOff>
      <xdr:row>16</xdr:row>
      <xdr:rowOff>166912</xdr:rowOff>
    </xdr:to>
    <xdr:cxnSp macro="">
      <xdr:nvCxnSpPr>
        <xdr:cNvPr id="56" name="直線コネクタ 55"/>
        <xdr:cNvCxnSpPr/>
      </xdr:nvCxnSpPr>
      <xdr:spPr bwMode="auto">
        <a:xfrm flipV="1">
          <a:off x="2908300" y="2953929"/>
          <a:ext cx="6985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66890</xdr:rowOff>
    </xdr:from>
    <xdr:to>
      <xdr:col>29</xdr:col>
      <xdr:colOff>177800</xdr:colOff>
      <xdr:row>16</xdr:row>
      <xdr:rowOff>168490</xdr:rowOff>
    </xdr:to>
    <xdr:sp macro="" textlink="">
      <xdr:nvSpPr>
        <xdr:cNvPr id="66" name="楕円 65"/>
        <xdr:cNvSpPr/>
      </xdr:nvSpPr>
      <xdr:spPr bwMode="auto">
        <a:xfrm>
          <a:off x="5600700" y="28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83417</xdr:rowOff>
    </xdr:from>
    <xdr:ext cx="762000" cy="259045"/>
    <xdr:sp macro="" textlink="">
      <xdr:nvSpPr>
        <xdr:cNvPr id="67" name="人口1人当たり決算額の推移該当値テキスト130"/>
        <xdr:cNvSpPr txBox="1"/>
      </xdr:nvSpPr>
      <xdr:spPr>
        <a:xfrm>
          <a:off x="5740400" y="27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77725</xdr:rowOff>
    </xdr:from>
    <xdr:to>
      <xdr:col>26</xdr:col>
      <xdr:colOff>101600</xdr:colOff>
      <xdr:row>17</xdr:row>
      <xdr:rowOff>7875</xdr:rowOff>
    </xdr:to>
    <xdr:sp macro="" textlink="">
      <xdr:nvSpPr>
        <xdr:cNvPr id="68" name="楕円 67"/>
        <xdr:cNvSpPr/>
      </xdr:nvSpPr>
      <xdr:spPr bwMode="auto">
        <a:xfrm>
          <a:off x="4953000" y="286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18052</xdr:rowOff>
    </xdr:from>
    <xdr:ext cx="736600" cy="259045"/>
    <xdr:sp macro="" textlink="">
      <xdr:nvSpPr>
        <xdr:cNvPr id="69" name="テキスト ボックス 68"/>
        <xdr:cNvSpPr txBox="1"/>
      </xdr:nvSpPr>
      <xdr:spPr>
        <a:xfrm>
          <a:off x="4622800" y="263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96311</xdr:rowOff>
    </xdr:from>
    <xdr:to>
      <xdr:col>22</xdr:col>
      <xdr:colOff>165100</xdr:colOff>
      <xdr:row>17</xdr:row>
      <xdr:rowOff>26461</xdr:rowOff>
    </xdr:to>
    <xdr:sp macro="" textlink="">
      <xdr:nvSpPr>
        <xdr:cNvPr id="70" name="楕円 69"/>
        <xdr:cNvSpPr/>
      </xdr:nvSpPr>
      <xdr:spPr bwMode="auto">
        <a:xfrm>
          <a:off x="4254500" y="28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11238</xdr:rowOff>
    </xdr:from>
    <xdr:ext cx="762000" cy="259045"/>
    <xdr:sp macro="" textlink="">
      <xdr:nvSpPr>
        <xdr:cNvPr id="71" name="テキスト ボックス 70"/>
        <xdr:cNvSpPr txBox="1"/>
      </xdr:nvSpPr>
      <xdr:spPr>
        <a:xfrm>
          <a:off x="3924300" y="29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112304</xdr:rowOff>
    </xdr:from>
    <xdr:to>
      <xdr:col>19</xdr:col>
      <xdr:colOff>38100</xdr:colOff>
      <xdr:row>17</xdr:row>
      <xdr:rowOff>42454</xdr:rowOff>
    </xdr:to>
    <xdr:sp macro="" textlink="">
      <xdr:nvSpPr>
        <xdr:cNvPr id="72" name="楕円 71"/>
        <xdr:cNvSpPr/>
      </xdr:nvSpPr>
      <xdr:spPr bwMode="auto">
        <a:xfrm>
          <a:off x="3556000" y="290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27231</xdr:rowOff>
    </xdr:from>
    <xdr:ext cx="762000" cy="259045"/>
    <xdr:sp macro="" textlink="">
      <xdr:nvSpPr>
        <xdr:cNvPr id="73" name="テキスト ボックス 72"/>
        <xdr:cNvSpPr txBox="1"/>
      </xdr:nvSpPr>
      <xdr:spPr>
        <a:xfrm>
          <a:off x="3225800" y="298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116112</xdr:rowOff>
    </xdr:from>
    <xdr:to>
      <xdr:col>15</xdr:col>
      <xdr:colOff>101600</xdr:colOff>
      <xdr:row>17</xdr:row>
      <xdr:rowOff>46262</xdr:rowOff>
    </xdr:to>
    <xdr:sp macro="" textlink="">
      <xdr:nvSpPr>
        <xdr:cNvPr id="74" name="楕円 73"/>
        <xdr:cNvSpPr/>
      </xdr:nvSpPr>
      <xdr:spPr bwMode="auto">
        <a:xfrm>
          <a:off x="2857500" y="290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56439</xdr:rowOff>
    </xdr:from>
    <xdr:ext cx="762000" cy="259045"/>
    <xdr:sp macro="" textlink="">
      <xdr:nvSpPr>
        <xdr:cNvPr id="75" name="テキスト ボックス 74"/>
        <xdr:cNvSpPr txBox="1"/>
      </xdr:nvSpPr>
      <xdr:spPr>
        <a:xfrm>
          <a:off x="2527300" y="267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341370</xdr:rowOff>
    </xdr:from>
    <xdr:to>
      <xdr:col>29</xdr:col>
      <xdr:colOff>127000</xdr:colOff>
      <xdr:row>36</xdr:row>
      <xdr:rowOff>52229</xdr:rowOff>
    </xdr:to>
    <xdr:cxnSp macro="">
      <xdr:nvCxnSpPr>
        <xdr:cNvPr id="108" name="直線コネクタ 107"/>
        <xdr:cNvCxnSpPr/>
      </xdr:nvCxnSpPr>
      <xdr:spPr bwMode="auto">
        <a:xfrm flipV="1">
          <a:off x="5003800" y="6951720"/>
          <a:ext cx="647700" cy="5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52229</xdr:rowOff>
    </xdr:from>
    <xdr:to>
      <xdr:col>26</xdr:col>
      <xdr:colOff>50800</xdr:colOff>
      <xdr:row>36</xdr:row>
      <xdr:rowOff>66287</xdr:rowOff>
    </xdr:to>
    <xdr:cxnSp macro="">
      <xdr:nvCxnSpPr>
        <xdr:cNvPr id="111" name="直線コネクタ 110"/>
        <xdr:cNvCxnSpPr/>
      </xdr:nvCxnSpPr>
      <xdr:spPr bwMode="auto">
        <a:xfrm flipV="1">
          <a:off x="4305300" y="7005479"/>
          <a:ext cx="698500" cy="1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51371</xdr:rowOff>
    </xdr:from>
    <xdr:to>
      <xdr:col>22</xdr:col>
      <xdr:colOff>114300</xdr:colOff>
      <xdr:row>36</xdr:row>
      <xdr:rowOff>66287</xdr:rowOff>
    </xdr:to>
    <xdr:cxnSp macro="">
      <xdr:nvCxnSpPr>
        <xdr:cNvPr id="114" name="直線コネクタ 113"/>
        <xdr:cNvCxnSpPr/>
      </xdr:nvCxnSpPr>
      <xdr:spPr bwMode="auto">
        <a:xfrm>
          <a:off x="3606800" y="7004621"/>
          <a:ext cx="6985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51371</xdr:rowOff>
    </xdr:from>
    <xdr:to>
      <xdr:col>18</xdr:col>
      <xdr:colOff>177800</xdr:colOff>
      <xdr:row>36</xdr:row>
      <xdr:rowOff>56458</xdr:rowOff>
    </xdr:to>
    <xdr:cxnSp macro="">
      <xdr:nvCxnSpPr>
        <xdr:cNvPr id="117" name="直線コネクタ 116"/>
        <xdr:cNvCxnSpPr/>
      </xdr:nvCxnSpPr>
      <xdr:spPr bwMode="auto">
        <a:xfrm flipV="1">
          <a:off x="2908300" y="7004621"/>
          <a:ext cx="698500" cy="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290570</xdr:rowOff>
    </xdr:from>
    <xdr:to>
      <xdr:col>29</xdr:col>
      <xdr:colOff>177800</xdr:colOff>
      <xdr:row>36</xdr:row>
      <xdr:rowOff>49270</xdr:rowOff>
    </xdr:to>
    <xdr:sp macro="" textlink="">
      <xdr:nvSpPr>
        <xdr:cNvPr id="127" name="楕円 126"/>
        <xdr:cNvSpPr/>
      </xdr:nvSpPr>
      <xdr:spPr bwMode="auto">
        <a:xfrm>
          <a:off x="5600700" y="690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262647</xdr:rowOff>
    </xdr:from>
    <xdr:ext cx="762000" cy="259045"/>
    <xdr:sp macro="" textlink="">
      <xdr:nvSpPr>
        <xdr:cNvPr id="128" name="人口1人当たり決算額の推移該当値テキスト445"/>
        <xdr:cNvSpPr txBox="1"/>
      </xdr:nvSpPr>
      <xdr:spPr>
        <a:xfrm>
          <a:off x="5740400" y="6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1429</xdr:rowOff>
    </xdr:from>
    <xdr:to>
      <xdr:col>26</xdr:col>
      <xdr:colOff>101600</xdr:colOff>
      <xdr:row>36</xdr:row>
      <xdr:rowOff>103029</xdr:rowOff>
    </xdr:to>
    <xdr:sp macro="" textlink="">
      <xdr:nvSpPr>
        <xdr:cNvPr id="129" name="楕円 128"/>
        <xdr:cNvSpPr/>
      </xdr:nvSpPr>
      <xdr:spPr bwMode="auto">
        <a:xfrm>
          <a:off x="4953000" y="695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87806</xdr:rowOff>
    </xdr:from>
    <xdr:ext cx="736600" cy="259045"/>
    <xdr:sp macro="" textlink="">
      <xdr:nvSpPr>
        <xdr:cNvPr id="130" name="テキスト ボックス 129"/>
        <xdr:cNvSpPr txBox="1"/>
      </xdr:nvSpPr>
      <xdr:spPr>
        <a:xfrm>
          <a:off x="4622800" y="70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15487</xdr:rowOff>
    </xdr:from>
    <xdr:to>
      <xdr:col>22</xdr:col>
      <xdr:colOff>165100</xdr:colOff>
      <xdr:row>36</xdr:row>
      <xdr:rowOff>117087</xdr:rowOff>
    </xdr:to>
    <xdr:sp macro="" textlink="">
      <xdr:nvSpPr>
        <xdr:cNvPr id="131" name="楕円 130"/>
        <xdr:cNvSpPr/>
      </xdr:nvSpPr>
      <xdr:spPr bwMode="auto">
        <a:xfrm>
          <a:off x="4254500" y="69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101864</xdr:rowOff>
    </xdr:from>
    <xdr:ext cx="762000" cy="259045"/>
    <xdr:sp macro="" textlink="">
      <xdr:nvSpPr>
        <xdr:cNvPr id="132" name="テキスト ボックス 131"/>
        <xdr:cNvSpPr txBox="1"/>
      </xdr:nvSpPr>
      <xdr:spPr>
        <a:xfrm>
          <a:off x="3924300" y="70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571</xdr:rowOff>
    </xdr:from>
    <xdr:to>
      <xdr:col>19</xdr:col>
      <xdr:colOff>38100</xdr:colOff>
      <xdr:row>36</xdr:row>
      <xdr:rowOff>102171</xdr:rowOff>
    </xdr:to>
    <xdr:sp macro="" textlink="">
      <xdr:nvSpPr>
        <xdr:cNvPr id="133" name="楕円 132"/>
        <xdr:cNvSpPr/>
      </xdr:nvSpPr>
      <xdr:spPr bwMode="auto">
        <a:xfrm>
          <a:off x="3556000" y="695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86948</xdr:rowOff>
    </xdr:from>
    <xdr:ext cx="762000" cy="259045"/>
    <xdr:sp macro="" textlink="">
      <xdr:nvSpPr>
        <xdr:cNvPr id="134" name="テキスト ボックス 133"/>
        <xdr:cNvSpPr txBox="1"/>
      </xdr:nvSpPr>
      <xdr:spPr>
        <a:xfrm>
          <a:off x="3225800" y="704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5658</xdr:rowOff>
    </xdr:from>
    <xdr:to>
      <xdr:col>15</xdr:col>
      <xdr:colOff>101600</xdr:colOff>
      <xdr:row>36</xdr:row>
      <xdr:rowOff>107258</xdr:rowOff>
    </xdr:to>
    <xdr:sp macro="" textlink="">
      <xdr:nvSpPr>
        <xdr:cNvPr id="135" name="楕円 134"/>
        <xdr:cNvSpPr/>
      </xdr:nvSpPr>
      <xdr:spPr bwMode="auto">
        <a:xfrm>
          <a:off x="2857500" y="695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92035</xdr:rowOff>
    </xdr:from>
    <xdr:ext cx="762000" cy="259045"/>
    <xdr:sp macro="" textlink="">
      <xdr:nvSpPr>
        <xdr:cNvPr id="136" name="テキスト ボックス 135"/>
        <xdr:cNvSpPr txBox="1"/>
      </xdr:nvSpPr>
      <xdr:spPr>
        <a:xfrm>
          <a:off x="2527300" y="70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
10,325
44.50
7,698,316
7,230,380
416,308
3,488,697
6,756,678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153928</xdr:rowOff>
    </xdr:from>
    <xdr:to>
      <xdr:col>24</xdr:col>
      <xdr:colOff>63500</xdr:colOff>
      <xdr:row>35</xdr:row>
      <xdr:rowOff>155153</xdr:rowOff>
    </xdr:to>
    <xdr:cxnSp macro="">
      <xdr:nvCxnSpPr>
        <xdr:cNvPr id="58" name="直線コネクタ 57"/>
        <xdr:cNvCxnSpPr/>
      </xdr:nvCxnSpPr>
      <xdr:spPr>
        <a:xfrm flipV="1">
          <a:off x="3797300" y="6154678"/>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155153</xdr:rowOff>
    </xdr:from>
    <xdr:to>
      <xdr:col>19</xdr:col>
      <xdr:colOff>177800</xdr:colOff>
      <xdr:row>35</xdr:row>
      <xdr:rowOff>169144</xdr:rowOff>
    </xdr:to>
    <xdr:cxnSp macro="">
      <xdr:nvCxnSpPr>
        <xdr:cNvPr id="61" name="直線コネクタ 60"/>
        <xdr:cNvCxnSpPr/>
      </xdr:nvCxnSpPr>
      <xdr:spPr>
        <a:xfrm flipV="1">
          <a:off x="2908300" y="6155903"/>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169144</xdr:rowOff>
    </xdr:from>
    <xdr:to>
      <xdr:col>15</xdr:col>
      <xdr:colOff>50800</xdr:colOff>
      <xdr:row>36</xdr:row>
      <xdr:rowOff>64038</xdr:rowOff>
    </xdr:to>
    <xdr:cxnSp macro="">
      <xdr:nvCxnSpPr>
        <xdr:cNvPr id="64" name="直線コネクタ 63"/>
        <xdr:cNvCxnSpPr/>
      </xdr:nvCxnSpPr>
      <xdr:spPr>
        <a:xfrm flipV="1">
          <a:off x="2019300" y="6169894"/>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64038</xdr:rowOff>
    </xdr:from>
    <xdr:to>
      <xdr:col>10</xdr:col>
      <xdr:colOff>114300</xdr:colOff>
      <xdr:row>36</xdr:row>
      <xdr:rowOff>64234</xdr:rowOff>
    </xdr:to>
    <xdr:cxnSp macro="">
      <xdr:nvCxnSpPr>
        <xdr:cNvPr id="67" name="直線コネクタ 66"/>
        <xdr:cNvCxnSpPr/>
      </xdr:nvCxnSpPr>
      <xdr:spPr>
        <a:xfrm flipV="1">
          <a:off x="1130300" y="623623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103128</xdr:rowOff>
    </xdr:from>
    <xdr:to>
      <xdr:col>24</xdr:col>
      <xdr:colOff>114300</xdr:colOff>
      <xdr:row>36</xdr:row>
      <xdr:rowOff>33278</xdr:rowOff>
    </xdr:to>
    <xdr:sp macro="" textlink="">
      <xdr:nvSpPr>
        <xdr:cNvPr id="77" name="楕円 76"/>
        <xdr:cNvSpPr/>
      </xdr:nvSpPr>
      <xdr:spPr>
        <a:xfrm>
          <a:off x="4584700" y="61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126005</xdr:rowOff>
    </xdr:from>
    <xdr:ext cx="599010" cy="259045"/>
    <xdr:sp macro="" textlink="">
      <xdr:nvSpPr>
        <xdr:cNvPr id="78" name="人件費該当値テキスト"/>
        <xdr:cNvSpPr txBox="1"/>
      </xdr:nvSpPr>
      <xdr:spPr>
        <a:xfrm>
          <a:off x="4686300" y="59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104353</xdr:rowOff>
    </xdr:from>
    <xdr:to>
      <xdr:col>20</xdr:col>
      <xdr:colOff>38100</xdr:colOff>
      <xdr:row>36</xdr:row>
      <xdr:rowOff>34503</xdr:rowOff>
    </xdr:to>
    <xdr:sp macro="" textlink="">
      <xdr:nvSpPr>
        <xdr:cNvPr id="79" name="楕円 78"/>
        <xdr:cNvSpPr/>
      </xdr:nvSpPr>
      <xdr:spPr>
        <a:xfrm>
          <a:off x="3746500" y="61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51030</xdr:rowOff>
    </xdr:from>
    <xdr:ext cx="599010" cy="259045"/>
    <xdr:sp macro="" textlink="">
      <xdr:nvSpPr>
        <xdr:cNvPr id="80" name="テキスト ボックス 79"/>
        <xdr:cNvSpPr txBox="1"/>
      </xdr:nvSpPr>
      <xdr:spPr>
        <a:xfrm>
          <a:off x="3497795" y="588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118344</xdr:rowOff>
    </xdr:from>
    <xdr:to>
      <xdr:col>15</xdr:col>
      <xdr:colOff>101600</xdr:colOff>
      <xdr:row>36</xdr:row>
      <xdr:rowOff>48494</xdr:rowOff>
    </xdr:to>
    <xdr:sp macro="" textlink="">
      <xdr:nvSpPr>
        <xdr:cNvPr id="81" name="楕円 80"/>
        <xdr:cNvSpPr/>
      </xdr:nvSpPr>
      <xdr:spPr>
        <a:xfrm>
          <a:off x="2857500" y="61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65021</xdr:rowOff>
    </xdr:from>
    <xdr:ext cx="599010" cy="259045"/>
    <xdr:sp macro="" textlink="">
      <xdr:nvSpPr>
        <xdr:cNvPr id="82" name="テキスト ボックス 81"/>
        <xdr:cNvSpPr txBox="1"/>
      </xdr:nvSpPr>
      <xdr:spPr>
        <a:xfrm>
          <a:off x="2608795" y="58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13238</xdr:rowOff>
    </xdr:from>
    <xdr:to>
      <xdr:col>10</xdr:col>
      <xdr:colOff>165100</xdr:colOff>
      <xdr:row>36</xdr:row>
      <xdr:rowOff>114838</xdr:rowOff>
    </xdr:to>
    <xdr:sp macro="" textlink="">
      <xdr:nvSpPr>
        <xdr:cNvPr id="83" name="楕円 82"/>
        <xdr:cNvSpPr/>
      </xdr:nvSpPr>
      <xdr:spPr>
        <a:xfrm>
          <a:off x="1968500" y="6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105965</xdr:rowOff>
    </xdr:from>
    <xdr:ext cx="534377" cy="259045"/>
    <xdr:sp macro="" textlink="">
      <xdr:nvSpPr>
        <xdr:cNvPr id="84" name="テキスト ボックス 83"/>
        <xdr:cNvSpPr txBox="1"/>
      </xdr:nvSpPr>
      <xdr:spPr>
        <a:xfrm>
          <a:off x="1752111" y="62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13434</xdr:rowOff>
    </xdr:from>
    <xdr:to>
      <xdr:col>6</xdr:col>
      <xdr:colOff>38100</xdr:colOff>
      <xdr:row>36</xdr:row>
      <xdr:rowOff>115034</xdr:rowOff>
    </xdr:to>
    <xdr:sp macro="" textlink="">
      <xdr:nvSpPr>
        <xdr:cNvPr id="85" name="楕円 84"/>
        <xdr:cNvSpPr/>
      </xdr:nvSpPr>
      <xdr:spPr>
        <a:xfrm>
          <a:off x="1079500" y="61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131561</xdr:rowOff>
    </xdr:from>
    <xdr:ext cx="534377" cy="259045"/>
    <xdr:sp macro="" textlink="">
      <xdr:nvSpPr>
        <xdr:cNvPr id="86" name="テキスト ボックス 85"/>
        <xdr:cNvSpPr txBox="1"/>
      </xdr:nvSpPr>
      <xdr:spPr>
        <a:xfrm>
          <a:off x="863111" y="59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82230</xdr:rowOff>
    </xdr:from>
    <xdr:to>
      <xdr:col>24</xdr:col>
      <xdr:colOff>63500</xdr:colOff>
      <xdr:row>56</xdr:row>
      <xdr:rowOff>85375</xdr:rowOff>
    </xdr:to>
    <xdr:cxnSp macro="">
      <xdr:nvCxnSpPr>
        <xdr:cNvPr id="113" name="直線コネクタ 112"/>
        <xdr:cNvCxnSpPr/>
      </xdr:nvCxnSpPr>
      <xdr:spPr>
        <a:xfrm>
          <a:off x="3797300" y="9683430"/>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32121</xdr:rowOff>
    </xdr:from>
    <xdr:to>
      <xdr:col>19</xdr:col>
      <xdr:colOff>177800</xdr:colOff>
      <xdr:row>56</xdr:row>
      <xdr:rowOff>82230</xdr:rowOff>
    </xdr:to>
    <xdr:cxnSp macro="">
      <xdr:nvCxnSpPr>
        <xdr:cNvPr id="116" name="直線コネクタ 115"/>
        <xdr:cNvCxnSpPr/>
      </xdr:nvCxnSpPr>
      <xdr:spPr>
        <a:xfrm>
          <a:off x="2908300" y="9633321"/>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32121</xdr:rowOff>
    </xdr:from>
    <xdr:to>
      <xdr:col>15</xdr:col>
      <xdr:colOff>50800</xdr:colOff>
      <xdr:row>56</xdr:row>
      <xdr:rowOff>106306</xdr:rowOff>
    </xdr:to>
    <xdr:cxnSp macro="">
      <xdr:nvCxnSpPr>
        <xdr:cNvPr id="119" name="直線コネクタ 118"/>
        <xdr:cNvCxnSpPr/>
      </xdr:nvCxnSpPr>
      <xdr:spPr>
        <a:xfrm flipV="1">
          <a:off x="2019300" y="9633321"/>
          <a:ext cx="8890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106306</xdr:rowOff>
    </xdr:from>
    <xdr:to>
      <xdr:col>10</xdr:col>
      <xdr:colOff>114300</xdr:colOff>
      <xdr:row>56</xdr:row>
      <xdr:rowOff>166743</xdr:rowOff>
    </xdr:to>
    <xdr:cxnSp macro="">
      <xdr:nvCxnSpPr>
        <xdr:cNvPr id="122" name="直線コネクタ 121"/>
        <xdr:cNvCxnSpPr/>
      </xdr:nvCxnSpPr>
      <xdr:spPr>
        <a:xfrm flipV="1">
          <a:off x="1130300" y="9707506"/>
          <a:ext cx="889000" cy="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34575</xdr:rowOff>
    </xdr:from>
    <xdr:to>
      <xdr:col>24</xdr:col>
      <xdr:colOff>114300</xdr:colOff>
      <xdr:row>56</xdr:row>
      <xdr:rowOff>136175</xdr:rowOff>
    </xdr:to>
    <xdr:sp macro="" textlink="">
      <xdr:nvSpPr>
        <xdr:cNvPr id="132" name="楕円 131"/>
        <xdr:cNvSpPr/>
      </xdr:nvSpPr>
      <xdr:spPr>
        <a:xfrm>
          <a:off x="4584700" y="96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13002</xdr:rowOff>
    </xdr:from>
    <xdr:ext cx="534377" cy="259045"/>
    <xdr:sp macro="" textlink="">
      <xdr:nvSpPr>
        <xdr:cNvPr id="133" name="物件費該当値テキスト"/>
        <xdr:cNvSpPr txBox="1"/>
      </xdr:nvSpPr>
      <xdr:spPr>
        <a:xfrm>
          <a:off x="4686300" y="96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31430</xdr:rowOff>
    </xdr:from>
    <xdr:to>
      <xdr:col>20</xdr:col>
      <xdr:colOff>38100</xdr:colOff>
      <xdr:row>56</xdr:row>
      <xdr:rowOff>133030</xdr:rowOff>
    </xdr:to>
    <xdr:sp macro="" textlink="">
      <xdr:nvSpPr>
        <xdr:cNvPr id="134" name="楕円 133"/>
        <xdr:cNvSpPr/>
      </xdr:nvSpPr>
      <xdr:spPr>
        <a:xfrm>
          <a:off x="3746500" y="96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124157</xdr:rowOff>
    </xdr:from>
    <xdr:ext cx="534377" cy="259045"/>
    <xdr:sp macro="" textlink="">
      <xdr:nvSpPr>
        <xdr:cNvPr id="135" name="テキスト ボックス 134"/>
        <xdr:cNvSpPr txBox="1"/>
      </xdr:nvSpPr>
      <xdr:spPr>
        <a:xfrm>
          <a:off x="3530111" y="97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152771</xdr:rowOff>
    </xdr:from>
    <xdr:to>
      <xdr:col>15</xdr:col>
      <xdr:colOff>101600</xdr:colOff>
      <xdr:row>56</xdr:row>
      <xdr:rowOff>82921</xdr:rowOff>
    </xdr:to>
    <xdr:sp macro="" textlink="">
      <xdr:nvSpPr>
        <xdr:cNvPr id="136" name="楕円 135"/>
        <xdr:cNvSpPr/>
      </xdr:nvSpPr>
      <xdr:spPr>
        <a:xfrm>
          <a:off x="2857500" y="9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99448</xdr:rowOff>
    </xdr:from>
    <xdr:ext cx="534377" cy="259045"/>
    <xdr:sp macro="" textlink="">
      <xdr:nvSpPr>
        <xdr:cNvPr id="137" name="テキスト ボックス 136"/>
        <xdr:cNvSpPr txBox="1"/>
      </xdr:nvSpPr>
      <xdr:spPr>
        <a:xfrm>
          <a:off x="2641111" y="93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55506</xdr:rowOff>
    </xdr:from>
    <xdr:to>
      <xdr:col>10</xdr:col>
      <xdr:colOff>165100</xdr:colOff>
      <xdr:row>56</xdr:row>
      <xdr:rowOff>157106</xdr:rowOff>
    </xdr:to>
    <xdr:sp macro="" textlink="">
      <xdr:nvSpPr>
        <xdr:cNvPr id="138" name="楕円 137"/>
        <xdr:cNvSpPr/>
      </xdr:nvSpPr>
      <xdr:spPr>
        <a:xfrm>
          <a:off x="1968500" y="96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148233</xdr:rowOff>
    </xdr:from>
    <xdr:ext cx="534377" cy="259045"/>
    <xdr:sp macro="" textlink="">
      <xdr:nvSpPr>
        <xdr:cNvPr id="139" name="テキスト ボックス 138"/>
        <xdr:cNvSpPr txBox="1"/>
      </xdr:nvSpPr>
      <xdr:spPr>
        <a:xfrm>
          <a:off x="1752111" y="9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115943</xdr:rowOff>
    </xdr:from>
    <xdr:to>
      <xdr:col>6</xdr:col>
      <xdr:colOff>38100</xdr:colOff>
      <xdr:row>57</xdr:row>
      <xdr:rowOff>46093</xdr:rowOff>
    </xdr:to>
    <xdr:sp macro="" textlink="">
      <xdr:nvSpPr>
        <xdr:cNvPr id="140" name="楕円 139"/>
        <xdr:cNvSpPr/>
      </xdr:nvSpPr>
      <xdr:spPr>
        <a:xfrm>
          <a:off x="1079500" y="97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37220</xdr:rowOff>
    </xdr:from>
    <xdr:ext cx="534377" cy="259045"/>
    <xdr:sp macro="" textlink="">
      <xdr:nvSpPr>
        <xdr:cNvPr id="141" name="テキスト ボックス 140"/>
        <xdr:cNvSpPr txBox="1"/>
      </xdr:nvSpPr>
      <xdr:spPr>
        <a:xfrm>
          <a:off x="863111" y="9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92418</xdr:rowOff>
    </xdr:from>
    <xdr:to>
      <xdr:col>24</xdr:col>
      <xdr:colOff>63500</xdr:colOff>
      <xdr:row>77</xdr:row>
      <xdr:rowOff>96989</xdr:rowOff>
    </xdr:to>
    <xdr:cxnSp macro="">
      <xdr:nvCxnSpPr>
        <xdr:cNvPr id="170" name="直線コネクタ 169"/>
        <xdr:cNvCxnSpPr/>
      </xdr:nvCxnSpPr>
      <xdr:spPr>
        <a:xfrm flipV="1">
          <a:off x="3797300" y="1329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96989</xdr:rowOff>
    </xdr:from>
    <xdr:to>
      <xdr:col>19</xdr:col>
      <xdr:colOff>177800</xdr:colOff>
      <xdr:row>77</xdr:row>
      <xdr:rowOff>132804</xdr:rowOff>
    </xdr:to>
    <xdr:cxnSp macro="">
      <xdr:nvCxnSpPr>
        <xdr:cNvPr id="173" name="直線コネクタ 172"/>
        <xdr:cNvCxnSpPr/>
      </xdr:nvCxnSpPr>
      <xdr:spPr>
        <a:xfrm flipV="1">
          <a:off x="2908300" y="1329863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126555</xdr:rowOff>
    </xdr:from>
    <xdr:to>
      <xdr:col>15</xdr:col>
      <xdr:colOff>50800</xdr:colOff>
      <xdr:row>77</xdr:row>
      <xdr:rowOff>132804</xdr:rowOff>
    </xdr:to>
    <xdr:cxnSp macro="">
      <xdr:nvCxnSpPr>
        <xdr:cNvPr id="176" name="直線コネクタ 175"/>
        <xdr:cNvCxnSpPr/>
      </xdr:nvCxnSpPr>
      <xdr:spPr>
        <a:xfrm>
          <a:off x="2019300" y="1332820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126555</xdr:rowOff>
    </xdr:from>
    <xdr:to>
      <xdr:col>10</xdr:col>
      <xdr:colOff>114300</xdr:colOff>
      <xdr:row>77</xdr:row>
      <xdr:rowOff>171362</xdr:rowOff>
    </xdr:to>
    <xdr:cxnSp macro="">
      <xdr:nvCxnSpPr>
        <xdr:cNvPr id="179" name="直線コネクタ 178"/>
        <xdr:cNvCxnSpPr/>
      </xdr:nvCxnSpPr>
      <xdr:spPr>
        <a:xfrm flipV="1">
          <a:off x="1130300" y="1332820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41618</xdr:rowOff>
    </xdr:from>
    <xdr:to>
      <xdr:col>24</xdr:col>
      <xdr:colOff>114300</xdr:colOff>
      <xdr:row>77</xdr:row>
      <xdr:rowOff>143218</xdr:rowOff>
    </xdr:to>
    <xdr:sp macro="" textlink="">
      <xdr:nvSpPr>
        <xdr:cNvPr id="189" name="楕円 188"/>
        <xdr:cNvSpPr/>
      </xdr:nvSpPr>
      <xdr:spPr>
        <a:xfrm>
          <a:off x="4584700" y="132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64495</xdr:rowOff>
    </xdr:from>
    <xdr:ext cx="469744" cy="259045"/>
    <xdr:sp macro="" textlink="">
      <xdr:nvSpPr>
        <xdr:cNvPr id="190" name="維持補修費該当値テキスト"/>
        <xdr:cNvSpPr txBox="1"/>
      </xdr:nvSpPr>
      <xdr:spPr>
        <a:xfrm>
          <a:off x="4686300"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46189</xdr:rowOff>
    </xdr:from>
    <xdr:to>
      <xdr:col>20</xdr:col>
      <xdr:colOff>38100</xdr:colOff>
      <xdr:row>77</xdr:row>
      <xdr:rowOff>147789</xdr:rowOff>
    </xdr:to>
    <xdr:sp macro="" textlink="">
      <xdr:nvSpPr>
        <xdr:cNvPr id="191" name="楕円 190"/>
        <xdr:cNvSpPr/>
      </xdr:nvSpPr>
      <xdr:spPr>
        <a:xfrm>
          <a:off x="3746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164316</xdr:rowOff>
    </xdr:from>
    <xdr:ext cx="469744" cy="259045"/>
    <xdr:sp macro="" textlink="">
      <xdr:nvSpPr>
        <xdr:cNvPr id="192" name="テキスト ボックス 191"/>
        <xdr:cNvSpPr txBox="1"/>
      </xdr:nvSpPr>
      <xdr:spPr>
        <a:xfrm>
          <a:off x="3562428" y="130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82004</xdr:rowOff>
    </xdr:from>
    <xdr:to>
      <xdr:col>15</xdr:col>
      <xdr:colOff>101600</xdr:colOff>
      <xdr:row>78</xdr:row>
      <xdr:rowOff>12154</xdr:rowOff>
    </xdr:to>
    <xdr:sp macro="" textlink="">
      <xdr:nvSpPr>
        <xdr:cNvPr id="193" name="楕円 192"/>
        <xdr:cNvSpPr/>
      </xdr:nvSpPr>
      <xdr:spPr>
        <a:xfrm>
          <a:off x="28575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28681</xdr:rowOff>
    </xdr:from>
    <xdr:ext cx="469744" cy="259045"/>
    <xdr:sp macro="" textlink="">
      <xdr:nvSpPr>
        <xdr:cNvPr id="194" name="テキスト ボックス 193"/>
        <xdr:cNvSpPr txBox="1"/>
      </xdr:nvSpPr>
      <xdr:spPr>
        <a:xfrm>
          <a:off x="2673428" y="130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75755</xdr:rowOff>
    </xdr:from>
    <xdr:to>
      <xdr:col>10</xdr:col>
      <xdr:colOff>165100</xdr:colOff>
      <xdr:row>78</xdr:row>
      <xdr:rowOff>5905</xdr:rowOff>
    </xdr:to>
    <xdr:sp macro="" textlink="">
      <xdr:nvSpPr>
        <xdr:cNvPr id="195" name="楕円 194"/>
        <xdr:cNvSpPr/>
      </xdr:nvSpPr>
      <xdr:spPr>
        <a:xfrm>
          <a:off x="1968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22432</xdr:rowOff>
    </xdr:from>
    <xdr:ext cx="469744" cy="259045"/>
    <xdr:sp macro="" textlink="">
      <xdr:nvSpPr>
        <xdr:cNvPr id="196" name="テキスト ボックス 195"/>
        <xdr:cNvSpPr txBox="1"/>
      </xdr:nvSpPr>
      <xdr:spPr>
        <a:xfrm>
          <a:off x="1784428" y="13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120562</xdr:rowOff>
    </xdr:from>
    <xdr:to>
      <xdr:col>6</xdr:col>
      <xdr:colOff>38100</xdr:colOff>
      <xdr:row>78</xdr:row>
      <xdr:rowOff>50712</xdr:rowOff>
    </xdr:to>
    <xdr:sp macro="" textlink="">
      <xdr:nvSpPr>
        <xdr:cNvPr id="197" name="楕円 196"/>
        <xdr:cNvSpPr/>
      </xdr:nvSpPr>
      <xdr:spPr>
        <a:xfrm>
          <a:off x="1079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67239</xdr:rowOff>
    </xdr:from>
    <xdr:ext cx="469744" cy="259045"/>
    <xdr:sp macro="" textlink="">
      <xdr:nvSpPr>
        <xdr:cNvPr id="198" name="テキスト ボックス 197"/>
        <xdr:cNvSpPr txBox="1"/>
      </xdr:nvSpPr>
      <xdr:spPr>
        <a:xfrm>
          <a:off x="895428" y="130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13328</xdr:rowOff>
    </xdr:from>
    <xdr:to>
      <xdr:col>24</xdr:col>
      <xdr:colOff>63500</xdr:colOff>
      <xdr:row>93</xdr:row>
      <xdr:rowOff>83846</xdr:rowOff>
    </xdr:to>
    <xdr:cxnSp macro="">
      <xdr:nvCxnSpPr>
        <xdr:cNvPr id="230" name="直線コネクタ 229"/>
        <xdr:cNvCxnSpPr/>
      </xdr:nvCxnSpPr>
      <xdr:spPr>
        <a:xfrm>
          <a:off x="3797300" y="15958178"/>
          <a:ext cx="838200" cy="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13328</xdr:rowOff>
    </xdr:from>
    <xdr:to>
      <xdr:col>19</xdr:col>
      <xdr:colOff>177800</xdr:colOff>
      <xdr:row>95</xdr:row>
      <xdr:rowOff>44450</xdr:rowOff>
    </xdr:to>
    <xdr:cxnSp macro="">
      <xdr:nvCxnSpPr>
        <xdr:cNvPr id="233" name="直線コネクタ 232"/>
        <xdr:cNvCxnSpPr/>
      </xdr:nvCxnSpPr>
      <xdr:spPr>
        <a:xfrm flipV="1">
          <a:off x="2908300" y="15958178"/>
          <a:ext cx="889000" cy="3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44450</xdr:rowOff>
    </xdr:from>
    <xdr:to>
      <xdr:col>15</xdr:col>
      <xdr:colOff>50800</xdr:colOff>
      <xdr:row>95</xdr:row>
      <xdr:rowOff>103701</xdr:rowOff>
    </xdr:to>
    <xdr:cxnSp macro="">
      <xdr:nvCxnSpPr>
        <xdr:cNvPr id="236" name="直線コネクタ 235"/>
        <xdr:cNvCxnSpPr/>
      </xdr:nvCxnSpPr>
      <xdr:spPr>
        <a:xfrm flipV="1">
          <a:off x="2019300" y="16332200"/>
          <a:ext cx="8890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63522</xdr:rowOff>
    </xdr:from>
    <xdr:to>
      <xdr:col>10</xdr:col>
      <xdr:colOff>114300</xdr:colOff>
      <xdr:row>95</xdr:row>
      <xdr:rowOff>103701</xdr:rowOff>
    </xdr:to>
    <xdr:cxnSp macro="">
      <xdr:nvCxnSpPr>
        <xdr:cNvPr id="239" name="直線コネクタ 238"/>
        <xdr:cNvCxnSpPr/>
      </xdr:nvCxnSpPr>
      <xdr:spPr>
        <a:xfrm>
          <a:off x="1130300" y="16351272"/>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33046</xdr:rowOff>
    </xdr:from>
    <xdr:to>
      <xdr:col>24</xdr:col>
      <xdr:colOff>114300</xdr:colOff>
      <xdr:row>93</xdr:row>
      <xdr:rowOff>134646</xdr:rowOff>
    </xdr:to>
    <xdr:sp macro="" textlink="">
      <xdr:nvSpPr>
        <xdr:cNvPr id="249" name="楕円 248"/>
        <xdr:cNvSpPr/>
      </xdr:nvSpPr>
      <xdr:spPr>
        <a:xfrm>
          <a:off x="4584700" y="15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55923</xdr:rowOff>
    </xdr:from>
    <xdr:ext cx="599010" cy="259045"/>
    <xdr:sp macro="" textlink="">
      <xdr:nvSpPr>
        <xdr:cNvPr id="250" name="扶助費該当値テキスト"/>
        <xdr:cNvSpPr txBox="1"/>
      </xdr:nvSpPr>
      <xdr:spPr>
        <a:xfrm>
          <a:off x="4686300" y="158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133978</xdr:rowOff>
    </xdr:from>
    <xdr:to>
      <xdr:col>20</xdr:col>
      <xdr:colOff>38100</xdr:colOff>
      <xdr:row>93</xdr:row>
      <xdr:rowOff>64128</xdr:rowOff>
    </xdr:to>
    <xdr:sp macro="" textlink="">
      <xdr:nvSpPr>
        <xdr:cNvPr id="251" name="楕円 250"/>
        <xdr:cNvSpPr/>
      </xdr:nvSpPr>
      <xdr:spPr>
        <a:xfrm>
          <a:off x="3746500" y="159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80655</xdr:rowOff>
    </xdr:from>
    <xdr:ext cx="599010" cy="259045"/>
    <xdr:sp macro="" textlink="">
      <xdr:nvSpPr>
        <xdr:cNvPr id="252" name="テキスト ボックス 251"/>
        <xdr:cNvSpPr txBox="1"/>
      </xdr:nvSpPr>
      <xdr:spPr>
        <a:xfrm>
          <a:off x="3497795" y="1568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165100</xdr:rowOff>
    </xdr:from>
    <xdr:to>
      <xdr:col>15</xdr:col>
      <xdr:colOff>101600</xdr:colOff>
      <xdr:row>95</xdr:row>
      <xdr:rowOff>95250</xdr:rowOff>
    </xdr:to>
    <xdr:sp macro="" textlink="">
      <xdr:nvSpPr>
        <xdr:cNvPr id="253" name="楕円 252"/>
        <xdr:cNvSpPr/>
      </xdr:nvSpPr>
      <xdr:spPr>
        <a:xfrm>
          <a:off x="2857500" y="162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111777</xdr:rowOff>
    </xdr:from>
    <xdr:ext cx="534377" cy="259045"/>
    <xdr:sp macro="" textlink="">
      <xdr:nvSpPr>
        <xdr:cNvPr id="254" name="テキスト ボックス 253"/>
        <xdr:cNvSpPr txBox="1"/>
      </xdr:nvSpPr>
      <xdr:spPr>
        <a:xfrm>
          <a:off x="2641111" y="16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52901</xdr:rowOff>
    </xdr:from>
    <xdr:to>
      <xdr:col>10</xdr:col>
      <xdr:colOff>165100</xdr:colOff>
      <xdr:row>95</xdr:row>
      <xdr:rowOff>154501</xdr:rowOff>
    </xdr:to>
    <xdr:sp macro="" textlink="">
      <xdr:nvSpPr>
        <xdr:cNvPr id="255" name="楕円 254"/>
        <xdr:cNvSpPr/>
      </xdr:nvSpPr>
      <xdr:spPr>
        <a:xfrm>
          <a:off x="1968500" y="16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171028</xdr:rowOff>
    </xdr:from>
    <xdr:ext cx="534377" cy="259045"/>
    <xdr:sp macro="" textlink="">
      <xdr:nvSpPr>
        <xdr:cNvPr id="256" name="テキスト ボックス 255"/>
        <xdr:cNvSpPr txBox="1"/>
      </xdr:nvSpPr>
      <xdr:spPr>
        <a:xfrm>
          <a:off x="1752111" y="16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12722</xdr:rowOff>
    </xdr:from>
    <xdr:to>
      <xdr:col>6</xdr:col>
      <xdr:colOff>38100</xdr:colOff>
      <xdr:row>95</xdr:row>
      <xdr:rowOff>114322</xdr:rowOff>
    </xdr:to>
    <xdr:sp macro="" textlink="">
      <xdr:nvSpPr>
        <xdr:cNvPr id="257" name="楕円 256"/>
        <xdr:cNvSpPr/>
      </xdr:nvSpPr>
      <xdr:spPr>
        <a:xfrm>
          <a:off x="1079500" y="163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130849</xdr:rowOff>
    </xdr:from>
    <xdr:ext cx="534377" cy="259045"/>
    <xdr:sp macro="" textlink="">
      <xdr:nvSpPr>
        <xdr:cNvPr id="258" name="テキスト ボックス 257"/>
        <xdr:cNvSpPr txBox="1"/>
      </xdr:nvSpPr>
      <xdr:spPr>
        <a:xfrm>
          <a:off x="863111" y="1607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109155</xdr:rowOff>
    </xdr:from>
    <xdr:to>
      <xdr:col>55</xdr:col>
      <xdr:colOff>0</xdr:colOff>
      <xdr:row>36</xdr:row>
      <xdr:rowOff>142173</xdr:rowOff>
    </xdr:to>
    <xdr:cxnSp macro="">
      <xdr:nvCxnSpPr>
        <xdr:cNvPr id="285" name="直線コネクタ 284"/>
        <xdr:cNvCxnSpPr/>
      </xdr:nvCxnSpPr>
      <xdr:spPr>
        <a:xfrm flipV="1">
          <a:off x="9639300" y="6281355"/>
          <a:ext cx="8382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74293</xdr:rowOff>
    </xdr:from>
    <xdr:to>
      <xdr:col>50</xdr:col>
      <xdr:colOff>114300</xdr:colOff>
      <xdr:row>36</xdr:row>
      <xdr:rowOff>142173</xdr:rowOff>
    </xdr:to>
    <xdr:cxnSp macro="">
      <xdr:nvCxnSpPr>
        <xdr:cNvPr id="288" name="直線コネクタ 287"/>
        <xdr:cNvCxnSpPr/>
      </xdr:nvCxnSpPr>
      <xdr:spPr>
        <a:xfrm>
          <a:off x="8750300" y="5903593"/>
          <a:ext cx="889000" cy="4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74293</xdr:rowOff>
    </xdr:from>
    <xdr:to>
      <xdr:col>45</xdr:col>
      <xdr:colOff>177800</xdr:colOff>
      <xdr:row>37</xdr:row>
      <xdr:rowOff>63768</xdr:rowOff>
    </xdr:to>
    <xdr:cxnSp macro="">
      <xdr:nvCxnSpPr>
        <xdr:cNvPr id="291" name="直線コネクタ 290"/>
        <xdr:cNvCxnSpPr/>
      </xdr:nvCxnSpPr>
      <xdr:spPr>
        <a:xfrm flipV="1">
          <a:off x="7861300" y="5903593"/>
          <a:ext cx="889000" cy="50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63768</xdr:rowOff>
    </xdr:from>
    <xdr:to>
      <xdr:col>41</xdr:col>
      <xdr:colOff>50800</xdr:colOff>
      <xdr:row>37</xdr:row>
      <xdr:rowOff>78243</xdr:rowOff>
    </xdr:to>
    <xdr:cxnSp macro="">
      <xdr:nvCxnSpPr>
        <xdr:cNvPr id="294" name="直線コネクタ 293"/>
        <xdr:cNvCxnSpPr/>
      </xdr:nvCxnSpPr>
      <xdr:spPr>
        <a:xfrm flipV="1">
          <a:off x="6972300" y="6407418"/>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58355</xdr:rowOff>
    </xdr:from>
    <xdr:to>
      <xdr:col>55</xdr:col>
      <xdr:colOff>50800</xdr:colOff>
      <xdr:row>36</xdr:row>
      <xdr:rowOff>159955</xdr:rowOff>
    </xdr:to>
    <xdr:sp macro="" textlink="">
      <xdr:nvSpPr>
        <xdr:cNvPr id="304" name="楕円 303"/>
        <xdr:cNvSpPr/>
      </xdr:nvSpPr>
      <xdr:spPr>
        <a:xfrm>
          <a:off x="10426700" y="62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36782</xdr:rowOff>
    </xdr:from>
    <xdr:ext cx="534377" cy="259045"/>
    <xdr:sp macro="" textlink="">
      <xdr:nvSpPr>
        <xdr:cNvPr id="305" name="補助費等該当値テキスト"/>
        <xdr:cNvSpPr txBox="1"/>
      </xdr:nvSpPr>
      <xdr:spPr>
        <a:xfrm>
          <a:off x="10528300" y="62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91373</xdr:rowOff>
    </xdr:from>
    <xdr:to>
      <xdr:col>50</xdr:col>
      <xdr:colOff>165100</xdr:colOff>
      <xdr:row>37</xdr:row>
      <xdr:rowOff>21523</xdr:rowOff>
    </xdr:to>
    <xdr:sp macro="" textlink="">
      <xdr:nvSpPr>
        <xdr:cNvPr id="306" name="楕円 305"/>
        <xdr:cNvSpPr/>
      </xdr:nvSpPr>
      <xdr:spPr>
        <a:xfrm>
          <a:off x="9588500" y="62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12650</xdr:rowOff>
    </xdr:from>
    <xdr:ext cx="534377" cy="259045"/>
    <xdr:sp macro="" textlink="">
      <xdr:nvSpPr>
        <xdr:cNvPr id="307" name="テキスト ボックス 306"/>
        <xdr:cNvSpPr txBox="1"/>
      </xdr:nvSpPr>
      <xdr:spPr>
        <a:xfrm>
          <a:off x="9372111" y="635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23493</xdr:rowOff>
    </xdr:from>
    <xdr:to>
      <xdr:col>46</xdr:col>
      <xdr:colOff>38100</xdr:colOff>
      <xdr:row>34</xdr:row>
      <xdr:rowOff>125093</xdr:rowOff>
    </xdr:to>
    <xdr:sp macro="" textlink="">
      <xdr:nvSpPr>
        <xdr:cNvPr id="308" name="楕円 307"/>
        <xdr:cNvSpPr/>
      </xdr:nvSpPr>
      <xdr:spPr>
        <a:xfrm>
          <a:off x="8699500" y="58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116220</xdr:rowOff>
    </xdr:from>
    <xdr:ext cx="599010" cy="259045"/>
    <xdr:sp macro="" textlink="">
      <xdr:nvSpPr>
        <xdr:cNvPr id="309" name="テキスト ボックス 308"/>
        <xdr:cNvSpPr txBox="1"/>
      </xdr:nvSpPr>
      <xdr:spPr>
        <a:xfrm>
          <a:off x="8450795" y="594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12968</xdr:rowOff>
    </xdr:from>
    <xdr:to>
      <xdr:col>41</xdr:col>
      <xdr:colOff>101600</xdr:colOff>
      <xdr:row>37</xdr:row>
      <xdr:rowOff>114568</xdr:rowOff>
    </xdr:to>
    <xdr:sp macro="" textlink="">
      <xdr:nvSpPr>
        <xdr:cNvPr id="310" name="楕円 309"/>
        <xdr:cNvSpPr/>
      </xdr:nvSpPr>
      <xdr:spPr>
        <a:xfrm>
          <a:off x="7810500" y="63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105695</xdr:rowOff>
    </xdr:from>
    <xdr:ext cx="534377" cy="259045"/>
    <xdr:sp macro="" textlink="">
      <xdr:nvSpPr>
        <xdr:cNvPr id="311" name="テキスト ボックス 310"/>
        <xdr:cNvSpPr txBox="1"/>
      </xdr:nvSpPr>
      <xdr:spPr>
        <a:xfrm>
          <a:off x="7594111" y="64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27443</xdr:rowOff>
    </xdr:from>
    <xdr:to>
      <xdr:col>36</xdr:col>
      <xdr:colOff>165100</xdr:colOff>
      <xdr:row>37</xdr:row>
      <xdr:rowOff>129043</xdr:rowOff>
    </xdr:to>
    <xdr:sp macro="" textlink="">
      <xdr:nvSpPr>
        <xdr:cNvPr id="312" name="楕円 311"/>
        <xdr:cNvSpPr/>
      </xdr:nvSpPr>
      <xdr:spPr>
        <a:xfrm>
          <a:off x="6921500" y="63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120170</xdr:rowOff>
    </xdr:from>
    <xdr:ext cx="534377" cy="259045"/>
    <xdr:sp macro="" textlink="">
      <xdr:nvSpPr>
        <xdr:cNvPr id="313" name="テキスト ボックス 312"/>
        <xdr:cNvSpPr txBox="1"/>
      </xdr:nvSpPr>
      <xdr:spPr>
        <a:xfrm>
          <a:off x="6705111" y="64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114154</xdr:rowOff>
    </xdr:from>
    <xdr:to>
      <xdr:col>54</xdr:col>
      <xdr:colOff>189865</xdr:colOff>
      <xdr:row>58</xdr:row>
      <xdr:rowOff>161627</xdr:rowOff>
    </xdr:to>
    <xdr:cxnSp macro="">
      <xdr:nvCxnSpPr>
        <xdr:cNvPr id="337" name="直線コネクタ 336"/>
        <xdr:cNvCxnSpPr/>
      </xdr:nvCxnSpPr>
      <xdr:spPr>
        <a:xfrm flipV="1">
          <a:off x="10475595" y="9029554"/>
          <a:ext cx="1270" cy="10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165454</xdr:rowOff>
    </xdr:from>
    <xdr:ext cx="534377" cy="259045"/>
    <xdr:sp macro="" textlink="">
      <xdr:nvSpPr>
        <xdr:cNvPr id="338" name="普通建設事業費最小値テキスト"/>
        <xdr:cNvSpPr txBox="1"/>
      </xdr:nvSpPr>
      <xdr:spPr>
        <a:xfrm>
          <a:off x="10528300" y="101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161627</xdr:rowOff>
    </xdr:from>
    <xdr:to>
      <xdr:col>55</xdr:col>
      <xdr:colOff>88900</xdr:colOff>
      <xdr:row>58</xdr:row>
      <xdr:rowOff>161627</xdr:rowOff>
    </xdr:to>
    <xdr:cxnSp macro="">
      <xdr:nvCxnSpPr>
        <xdr:cNvPr id="339" name="直線コネクタ 338"/>
        <xdr:cNvCxnSpPr/>
      </xdr:nvCxnSpPr>
      <xdr:spPr>
        <a:xfrm>
          <a:off x="10388600" y="1010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60831</xdr:rowOff>
    </xdr:from>
    <xdr:ext cx="599010" cy="259045"/>
    <xdr:sp macro="" textlink="">
      <xdr:nvSpPr>
        <xdr:cNvPr id="340" name="普通建設事業費最大値テキスト"/>
        <xdr:cNvSpPr txBox="1"/>
      </xdr:nvSpPr>
      <xdr:spPr>
        <a:xfrm>
          <a:off x="10528300" y="880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114154</xdr:rowOff>
    </xdr:from>
    <xdr:to>
      <xdr:col>55</xdr:col>
      <xdr:colOff>88900</xdr:colOff>
      <xdr:row>52</xdr:row>
      <xdr:rowOff>114154</xdr:rowOff>
    </xdr:to>
    <xdr:cxnSp macro="">
      <xdr:nvCxnSpPr>
        <xdr:cNvPr id="341" name="直線コネクタ 340"/>
        <xdr:cNvCxnSpPr/>
      </xdr:nvCxnSpPr>
      <xdr:spPr>
        <a:xfrm>
          <a:off x="10388600" y="90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114207</xdr:rowOff>
    </xdr:from>
    <xdr:to>
      <xdr:col>55</xdr:col>
      <xdr:colOff>0</xdr:colOff>
      <xdr:row>56</xdr:row>
      <xdr:rowOff>150932</xdr:rowOff>
    </xdr:to>
    <xdr:cxnSp macro="">
      <xdr:nvCxnSpPr>
        <xdr:cNvPr id="342" name="直線コネクタ 341"/>
        <xdr:cNvCxnSpPr/>
      </xdr:nvCxnSpPr>
      <xdr:spPr>
        <a:xfrm flipV="1">
          <a:off x="9639300" y="9715407"/>
          <a:ext cx="8382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138429</xdr:rowOff>
    </xdr:from>
    <xdr:ext cx="534377" cy="259045"/>
    <xdr:sp macro="" textlink="">
      <xdr:nvSpPr>
        <xdr:cNvPr id="343" name="普通建設事業費平均値テキスト"/>
        <xdr:cNvSpPr txBox="1"/>
      </xdr:nvSpPr>
      <xdr:spPr>
        <a:xfrm>
          <a:off x="10528300" y="973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160002</xdr:rowOff>
    </xdr:from>
    <xdr:to>
      <xdr:col>55</xdr:col>
      <xdr:colOff>50800</xdr:colOff>
      <xdr:row>57</xdr:row>
      <xdr:rowOff>90152</xdr:rowOff>
    </xdr:to>
    <xdr:sp macro="" textlink="">
      <xdr:nvSpPr>
        <xdr:cNvPr id="344" name="フローチャート: 判断 343"/>
        <xdr:cNvSpPr/>
      </xdr:nvSpPr>
      <xdr:spPr>
        <a:xfrm>
          <a:off x="10426700" y="97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106717</xdr:rowOff>
    </xdr:from>
    <xdr:to>
      <xdr:col>50</xdr:col>
      <xdr:colOff>114300</xdr:colOff>
      <xdr:row>56</xdr:row>
      <xdr:rowOff>150932</xdr:rowOff>
    </xdr:to>
    <xdr:cxnSp macro="">
      <xdr:nvCxnSpPr>
        <xdr:cNvPr id="345" name="直線コネクタ 344"/>
        <xdr:cNvCxnSpPr/>
      </xdr:nvCxnSpPr>
      <xdr:spPr>
        <a:xfrm>
          <a:off x="8750300" y="8850667"/>
          <a:ext cx="889000" cy="9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135542</xdr:rowOff>
    </xdr:from>
    <xdr:to>
      <xdr:col>50</xdr:col>
      <xdr:colOff>165100</xdr:colOff>
      <xdr:row>57</xdr:row>
      <xdr:rowOff>65692</xdr:rowOff>
    </xdr:to>
    <xdr:sp macro="" textlink="">
      <xdr:nvSpPr>
        <xdr:cNvPr id="346" name="フローチャート: 判断 345"/>
        <xdr:cNvSpPr/>
      </xdr:nvSpPr>
      <xdr:spPr>
        <a:xfrm>
          <a:off x="95885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56819</xdr:rowOff>
    </xdr:from>
    <xdr:ext cx="534377" cy="259045"/>
    <xdr:sp macro="" textlink="">
      <xdr:nvSpPr>
        <xdr:cNvPr id="347" name="テキスト ボックス 346"/>
        <xdr:cNvSpPr txBox="1"/>
      </xdr:nvSpPr>
      <xdr:spPr>
        <a:xfrm>
          <a:off x="9372111" y="98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106717</xdr:rowOff>
    </xdr:from>
    <xdr:to>
      <xdr:col>45</xdr:col>
      <xdr:colOff>177800</xdr:colOff>
      <xdr:row>57</xdr:row>
      <xdr:rowOff>60189</xdr:rowOff>
    </xdr:to>
    <xdr:cxnSp macro="">
      <xdr:nvCxnSpPr>
        <xdr:cNvPr id="348" name="直線コネクタ 347"/>
        <xdr:cNvCxnSpPr/>
      </xdr:nvCxnSpPr>
      <xdr:spPr>
        <a:xfrm flipV="1">
          <a:off x="7861300" y="8850667"/>
          <a:ext cx="889000" cy="9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61338</xdr:rowOff>
    </xdr:from>
    <xdr:to>
      <xdr:col>46</xdr:col>
      <xdr:colOff>38100</xdr:colOff>
      <xdr:row>56</xdr:row>
      <xdr:rowOff>162938</xdr:rowOff>
    </xdr:to>
    <xdr:sp macro="" textlink="">
      <xdr:nvSpPr>
        <xdr:cNvPr id="349" name="フローチャート: 判断 348"/>
        <xdr:cNvSpPr/>
      </xdr:nvSpPr>
      <xdr:spPr>
        <a:xfrm>
          <a:off x="8699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154065</xdr:rowOff>
    </xdr:from>
    <xdr:ext cx="599010" cy="259045"/>
    <xdr:sp macro="" textlink="">
      <xdr:nvSpPr>
        <xdr:cNvPr id="350" name="テキスト ボックス 349"/>
        <xdr:cNvSpPr txBox="1"/>
      </xdr:nvSpPr>
      <xdr:spPr>
        <a:xfrm>
          <a:off x="8450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60189</xdr:rowOff>
    </xdr:from>
    <xdr:to>
      <xdr:col>41</xdr:col>
      <xdr:colOff>50800</xdr:colOff>
      <xdr:row>58</xdr:row>
      <xdr:rowOff>44812</xdr:rowOff>
    </xdr:to>
    <xdr:cxnSp macro="">
      <xdr:nvCxnSpPr>
        <xdr:cNvPr id="351" name="直線コネクタ 350"/>
        <xdr:cNvCxnSpPr/>
      </xdr:nvCxnSpPr>
      <xdr:spPr>
        <a:xfrm flipV="1">
          <a:off x="6972300" y="9832839"/>
          <a:ext cx="889000" cy="1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114084</xdr:rowOff>
    </xdr:from>
    <xdr:to>
      <xdr:col>41</xdr:col>
      <xdr:colOff>101600</xdr:colOff>
      <xdr:row>57</xdr:row>
      <xdr:rowOff>44234</xdr:rowOff>
    </xdr:to>
    <xdr:sp macro="" textlink="">
      <xdr:nvSpPr>
        <xdr:cNvPr id="352" name="フローチャート: 判断 351"/>
        <xdr:cNvSpPr/>
      </xdr:nvSpPr>
      <xdr:spPr>
        <a:xfrm>
          <a:off x="7810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60761</xdr:rowOff>
    </xdr:from>
    <xdr:ext cx="599010" cy="259045"/>
    <xdr:sp macro="" textlink="">
      <xdr:nvSpPr>
        <xdr:cNvPr id="353" name="テキスト ボックス 352"/>
        <xdr:cNvSpPr txBox="1"/>
      </xdr:nvSpPr>
      <xdr:spPr>
        <a:xfrm>
          <a:off x="7561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xdr:rowOff>
    </xdr:from>
    <xdr:to>
      <xdr:col>36</xdr:col>
      <xdr:colOff>165100</xdr:colOff>
      <xdr:row>57</xdr:row>
      <xdr:rowOff>101620</xdr:rowOff>
    </xdr:to>
    <xdr:sp macro="" textlink="">
      <xdr:nvSpPr>
        <xdr:cNvPr id="354" name="フローチャート: 判断 353"/>
        <xdr:cNvSpPr/>
      </xdr:nvSpPr>
      <xdr:spPr>
        <a:xfrm>
          <a:off x="6921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118147</xdr:rowOff>
    </xdr:from>
    <xdr:ext cx="534377" cy="259045"/>
    <xdr:sp macro="" textlink="">
      <xdr:nvSpPr>
        <xdr:cNvPr id="355" name="テキスト ボックス 354"/>
        <xdr:cNvSpPr txBox="1"/>
      </xdr:nvSpPr>
      <xdr:spPr>
        <a:xfrm>
          <a:off x="6705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63407</xdr:rowOff>
    </xdr:from>
    <xdr:to>
      <xdr:col>55</xdr:col>
      <xdr:colOff>50800</xdr:colOff>
      <xdr:row>56</xdr:row>
      <xdr:rowOff>165007</xdr:rowOff>
    </xdr:to>
    <xdr:sp macro="" textlink="">
      <xdr:nvSpPr>
        <xdr:cNvPr id="361" name="楕円 360"/>
        <xdr:cNvSpPr/>
      </xdr:nvSpPr>
      <xdr:spPr>
        <a:xfrm>
          <a:off x="10426700" y="96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86284</xdr:rowOff>
    </xdr:from>
    <xdr:ext cx="599010" cy="259045"/>
    <xdr:sp macro="" textlink="">
      <xdr:nvSpPr>
        <xdr:cNvPr id="362" name="普通建設事業費該当値テキスト"/>
        <xdr:cNvSpPr txBox="1"/>
      </xdr:nvSpPr>
      <xdr:spPr>
        <a:xfrm>
          <a:off x="10528300" y="951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100132</xdr:rowOff>
    </xdr:from>
    <xdr:to>
      <xdr:col>50</xdr:col>
      <xdr:colOff>165100</xdr:colOff>
      <xdr:row>57</xdr:row>
      <xdr:rowOff>30282</xdr:rowOff>
    </xdr:to>
    <xdr:sp macro="" textlink="">
      <xdr:nvSpPr>
        <xdr:cNvPr id="363" name="楕円 362"/>
        <xdr:cNvSpPr/>
      </xdr:nvSpPr>
      <xdr:spPr>
        <a:xfrm>
          <a:off x="9588500" y="97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46809</xdr:rowOff>
    </xdr:from>
    <xdr:ext cx="599010" cy="259045"/>
    <xdr:sp macro="" textlink="">
      <xdr:nvSpPr>
        <xdr:cNvPr id="364" name="テキスト ボックス 363"/>
        <xdr:cNvSpPr txBox="1"/>
      </xdr:nvSpPr>
      <xdr:spPr>
        <a:xfrm>
          <a:off x="9339795" y="947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55917</xdr:rowOff>
    </xdr:from>
    <xdr:to>
      <xdr:col>46</xdr:col>
      <xdr:colOff>38100</xdr:colOff>
      <xdr:row>51</xdr:row>
      <xdr:rowOff>157517</xdr:rowOff>
    </xdr:to>
    <xdr:sp macro="" textlink="">
      <xdr:nvSpPr>
        <xdr:cNvPr id="365" name="楕円 364"/>
        <xdr:cNvSpPr/>
      </xdr:nvSpPr>
      <xdr:spPr>
        <a:xfrm>
          <a:off x="8699500" y="87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2594</xdr:rowOff>
    </xdr:from>
    <xdr:ext cx="599010" cy="259045"/>
    <xdr:sp macro="" textlink="">
      <xdr:nvSpPr>
        <xdr:cNvPr id="366" name="テキスト ボックス 365"/>
        <xdr:cNvSpPr txBox="1"/>
      </xdr:nvSpPr>
      <xdr:spPr>
        <a:xfrm>
          <a:off x="8450795" y="857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9389</xdr:rowOff>
    </xdr:from>
    <xdr:to>
      <xdr:col>41</xdr:col>
      <xdr:colOff>101600</xdr:colOff>
      <xdr:row>57</xdr:row>
      <xdr:rowOff>110989</xdr:rowOff>
    </xdr:to>
    <xdr:sp macro="" textlink="">
      <xdr:nvSpPr>
        <xdr:cNvPr id="367" name="楕円 366"/>
        <xdr:cNvSpPr/>
      </xdr:nvSpPr>
      <xdr:spPr>
        <a:xfrm>
          <a:off x="7810500" y="9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102116</xdr:rowOff>
    </xdr:from>
    <xdr:ext cx="534377" cy="259045"/>
    <xdr:sp macro="" textlink="">
      <xdr:nvSpPr>
        <xdr:cNvPr id="368" name="テキスト ボックス 367"/>
        <xdr:cNvSpPr txBox="1"/>
      </xdr:nvSpPr>
      <xdr:spPr>
        <a:xfrm>
          <a:off x="7594111" y="9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165462</xdr:rowOff>
    </xdr:from>
    <xdr:to>
      <xdr:col>36</xdr:col>
      <xdr:colOff>165100</xdr:colOff>
      <xdr:row>58</xdr:row>
      <xdr:rowOff>95612</xdr:rowOff>
    </xdr:to>
    <xdr:sp macro="" textlink="">
      <xdr:nvSpPr>
        <xdr:cNvPr id="369" name="楕円 368"/>
        <xdr:cNvSpPr/>
      </xdr:nvSpPr>
      <xdr:spPr>
        <a:xfrm>
          <a:off x="6921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86739</xdr:rowOff>
    </xdr:from>
    <xdr:ext cx="534377" cy="259045"/>
    <xdr:sp macro="" textlink="">
      <xdr:nvSpPr>
        <xdr:cNvPr id="370" name="テキスト ボックス 369"/>
        <xdr:cNvSpPr txBox="1"/>
      </xdr:nvSpPr>
      <xdr:spPr>
        <a:xfrm>
          <a:off x="6705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97994</xdr:rowOff>
    </xdr:from>
    <xdr:to>
      <xdr:col>54</xdr:col>
      <xdr:colOff>189865</xdr:colOff>
      <xdr:row>78</xdr:row>
      <xdr:rowOff>139700</xdr:rowOff>
    </xdr:to>
    <xdr:cxnSp macro="">
      <xdr:nvCxnSpPr>
        <xdr:cNvPr id="392" name="直線コネクタ 391"/>
        <xdr:cNvCxnSpPr/>
      </xdr:nvCxnSpPr>
      <xdr:spPr>
        <a:xfrm flipV="1">
          <a:off x="10475595" y="12613844"/>
          <a:ext cx="1270" cy="898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44671</xdr:rowOff>
    </xdr:from>
    <xdr:ext cx="599010" cy="259045"/>
    <xdr:sp macro="" textlink="">
      <xdr:nvSpPr>
        <xdr:cNvPr id="395" name="普通建設事業費 （ うち新規整備　）最大値テキスト"/>
        <xdr:cNvSpPr txBox="1"/>
      </xdr:nvSpPr>
      <xdr:spPr>
        <a:xfrm>
          <a:off x="10528300" y="123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97994</xdr:rowOff>
    </xdr:from>
    <xdr:to>
      <xdr:col>55</xdr:col>
      <xdr:colOff>88900</xdr:colOff>
      <xdr:row>73</xdr:row>
      <xdr:rowOff>97994</xdr:rowOff>
    </xdr:to>
    <xdr:cxnSp macro="">
      <xdr:nvCxnSpPr>
        <xdr:cNvPr id="396" name="直線コネクタ 395"/>
        <xdr:cNvCxnSpPr/>
      </xdr:nvCxnSpPr>
      <xdr:spPr>
        <a:xfrm>
          <a:off x="10388600" y="1261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127552</xdr:rowOff>
    </xdr:from>
    <xdr:to>
      <xdr:col>55</xdr:col>
      <xdr:colOff>0</xdr:colOff>
      <xdr:row>78</xdr:row>
      <xdr:rowOff>107869</xdr:rowOff>
    </xdr:to>
    <xdr:cxnSp macro="">
      <xdr:nvCxnSpPr>
        <xdr:cNvPr id="397" name="直線コネクタ 396"/>
        <xdr:cNvCxnSpPr/>
      </xdr:nvCxnSpPr>
      <xdr:spPr>
        <a:xfrm>
          <a:off x="9639300" y="13329202"/>
          <a:ext cx="838200" cy="1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164067</xdr:rowOff>
    </xdr:from>
    <xdr:ext cx="534377" cy="259045"/>
    <xdr:sp macro="" textlink="">
      <xdr:nvSpPr>
        <xdr:cNvPr id="398" name="普通建設事業費 （ うち新規整備　）平均値テキスト"/>
        <xdr:cNvSpPr txBox="1"/>
      </xdr:nvSpPr>
      <xdr:spPr>
        <a:xfrm>
          <a:off x="10528300" y="1319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141190</xdr:rowOff>
    </xdr:from>
    <xdr:to>
      <xdr:col>55</xdr:col>
      <xdr:colOff>50800</xdr:colOff>
      <xdr:row>78</xdr:row>
      <xdr:rowOff>71340</xdr:rowOff>
    </xdr:to>
    <xdr:sp macro="" textlink="">
      <xdr:nvSpPr>
        <xdr:cNvPr id="399" name="フローチャート: 判断 398"/>
        <xdr:cNvSpPr/>
      </xdr:nvSpPr>
      <xdr:spPr>
        <a:xfrm>
          <a:off x="10426700" y="133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169925</xdr:rowOff>
    </xdr:from>
    <xdr:to>
      <xdr:col>50</xdr:col>
      <xdr:colOff>114300</xdr:colOff>
      <xdr:row>77</xdr:row>
      <xdr:rowOff>127552</xdr:rowOff>
    </xdr:to>
    <xdr:cxnSp macro="">
      <xdr:nvCxnSpPr>
        <xdr:cNvPr id="400" name="直線コネクタ 399"/>
        <xdr:cNvCxnSpPr/>
      </xdr:nvCxnSpPr>
      <xdr:spPr>
        <a:xfrm>
          <a:off x="8750300" y="12171425"/>
          <a:ext cx="889000" cy="11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107769</xdr:rowOff>
    </xdr:from>
    <xdr:to>
      <xdr:col>50</xdr:col>
      <xdr:colOff>165100</xdr:colOff>
      <xdr:row>78</xdr:row>
      <xdr:rowOff>37919</xdr:rowOff>
    </xdr:to>
    <xdr:sp macro="" textlink="">
      <xdr:nvSpPr>
        <xdr:cNvPr id="401" name="フローチャート: 判断 400"/>
        <xdr:cNvSpPr/>
      </xdr:nvSpPr>
      <xdr:spPr>
        <a:xfrm>
          <a:off x="95885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29046</xdr:rowOff>
    </xdr:from>
    <xdr:ext cx="534377" cy="259045"/>
    <xdr:sp macro="" textlink="">
      <xdr:nvSpPr>
        <xdr:cNvPr id="402" name="テキスト ボックス 401"/>
        <xdr:cNvSpPr txBox="1"/>
      </xdr:nvSpPr>
      <xdr:spPr>
        <a:xfrm>
          <a:off x="9372111" y="134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169925</xdr:rowOff>
    </xdr:from>
    <xdr:to>
      <xdr:col>45</xdr:col>
      <xdr:colOff>177800</xdr:colOff>
      <xdr:row>77</xdr:row>
      <xdr:rowOff>54442</xdr:rowOff>
    </xdr:to>
    <xdr:cxnSp macro="">
      <xdr:nvCxnSpPr>
        <xdr:cNvPr id="403" name="直線コネクタ 402"/>
        <xdr:cNvCxnSpPr/>
      </xdr:nvCxnSpPr>
      <xdr:spPr>
        <a:xfrm flipV="1">
          <a:off x="7861300" y="12171425"/>
          <a:ext cx="889000" cy="10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55214</xdr:rowOff>
    </xdr:from>
    <xdr:to>
      <xdr:col>46</xdr:col>
      <xdr:colOff>38100</xdr:colOff>
      <xdr:row>77</xdr:row>
      <xdr:rowOff>156814</xdr:rowOff>
    </xdr:to>
    <xdr:sp macro="" textlink="">
      <xdr:nvSpPr>
        <xdr:cNvPr id="404" name="フローチャート: 判断 403"/>
        <xdr:cNvSpPr/>
      </xdr:nvSpPr>
      <xdr:spPr>
        <a:xfrm>
          <a:off x="8699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147941</xdr:rowOff>
    </xdr:from>
    <xdr:ext cx="534377" cy="259045"/>
    <xdr:sp macro="" textlink="">
      <xdr:nvSpPr>
        <xdr:cNvPr id="405" name="テキスト ボックス 404"/>
        <xdr:cNvSpPr txBox="1"/>
      </xdr:nvSpPr>
      <xdr:spPr>
        <a:xfrm>
          <a:off x="8483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54442</xdr:rowOff>
    </xdr:from>
    <xdr:to>
      <xdr:col>41</xdr:col>
      <xdr:colOff>50800</xdr:colOff>
      <xdr:row>78</xdr:row>
      <xdr:rowOff>139170</xdr:rowOff>
    </xdr:to>
    <xdr:cxnSp macro="">
      <xdr:nvCxnSpPr>
        <xdr:cNvPr id="406" name="直線コネクタ 405"/>
        <xdr:cNvCxnSpPr/>
      </xdr:nvCxnSpPr>
      <xdr:spPr>
        <a:xfrm flipV="1">
          <a:off x="6972300" y="13256092"/>
          <a:ext cx="889000" cy="2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88178</xdr:rowOff>
    </xdr:from>
    <xdr:to>
      <xdr:col>41</xdr:col>
      <xdr:colOff>101600</xdr:colOff>
      <xdr:row>78</xdr:row>
      <xdr:rowOff>18328</xdr:rowOff>
    </xdr:to>
    <xdr:sp macro="" textlink="">
      <xdr:nvSpPr>
        <xdr:cNvPr id="407" name="フローチャート: 判断 406"/>
        <xdr:cNvSpPr/>
      </xdr:nvSpPr>
      <xdr:spPr>
        <a:xfrm>
          <a:off x="7810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9455</xdr:rowOff>
    </xdr:from>
    <xdr:ext cx="534377" cy="259045"/>
    <xdr:sp macro="" textlink="">
      <xdr:nvSpPr>
        <xdr:cNvPr id="408" name="テキスト ボックス 407"/>
        <xdr:cNvSpPr txBox="1"/>
      </xdr:nvSpPr>
      <xdr:spPr>
        <a:xfrm>
          <a:off x="7594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140796</xdr:rowOff>
    </xdr:from>
    <xdr:to>
      <xdr:col>36</xdr:col>
      <xdr:colOff>165100</xdr:colOff>
      <xdr:row>78</xdr:row>
      <xdr:rowOff>70946</xdr:rowOff>
    </xdr:to>
    <xdr:sp macro="" textlink="">
      <xdr:nvSpPr>
        <xdr:cNvPr id="409" name="フローチャート: 判断 408"/>
        <xdr:cNvSpPr/>
      </xdr:nvSpPr>
      <xdr:spPr>
        <a:xfrm>
          <a:off x="6921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87473</xdr:rowOff>
    </xdr:from>
    <xdr:ext cx="534377" cy="259045"/>
    <xdr:sp macro="" textlink="">
      <xdr:nvSpPr>
        <xdr:cNvPr id="410" name="テキスト ボックス 409"/>
        <xdr:cNvSpPr txBox="1"/>
      </xdr:nvSpPr>
      <xdr:spPr>
        <a:xfrm>
          <a:off x="6705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57069</xdr:rowOff>
    </xdr:from>
    <xdr:to>
      <xdr:col>55</xdr:col>
      <xdr:colOff>50800</xdr:colOff>
      <xdr:row>78</xdr:row>
      <xdr:rowOff>158669</xdr:rowOff>
    </xdr:to>
    <xdr:sp macro="" textlink="">
      <xdr:nvSpPr>
        <xdr:cNvPr id="416" name="楕円 415"/>
        <xdr:cNvSpPr/>
      </xdr:nvSpPr>
      <xdr:spPr>
        <a:xfrm>
          <a:off x="10426700" y="1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143446</xdr:rowOff>
    </xdr:from>
    <xdr:ext cx="469744" cy="259045"/>
    <xdr:sp macro="" textlink="">
      <xdr:nvSpPr>
        <xdr:cNvPr id="417" name="普通建設事業費 （ うち新規整備　）該当値テキスト"/>
        <xdr:cNvSpPr txBox="1"/>
      </xdr:nvSpPr>
      <xdr:spPr>
        <a:xfrm>
          <a:off x="10528300" y="1334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76752</xdr:rowOff>
    </xdr:from>
    <xdr:to>
      <xdr:col>50</xdr:col>
      <xdr:colOff>165100</xdr:colOff>
      <xdr:row>78</xdr:row>
      <xdr:rowOff>6902</xdr:rowOff>
    </xdr:to>
    <xdr:sp macro="" textlink="">
      <xdr:nvSpPr>
        <xdr:cNvPr id="418" name="楕円 417"/>
        <xdr:cNvSpPr/>
      </xdr:nvSpPr>
      <xdr:spPr>
        <a:xfrm>
          <a:off x="9588500" y="13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23429</xdr:rowOff>
    </xdr:from>
    <xdr:ext cx="534377" cy="259045"/>
    <xdr:sp macro="" textlink="">
      <xdr:nvSpPr>
        <xdr:cNvPr id="419" name="テキスト ボックス 418"/>
        <xdr:cNvSpPr txBox="1"/>
      </xdr:nvSpPr>
      <xdr:spPr>
        <a:xfrm>
          <a:off x="9372111" y="130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119125</xdr:rowOff>
    </xdr:from>
    <xdr:to>
      <xdr:col>46</xdr:col>
      <xdr:colOff>38100</xdr:colOff>
      <xdr:row>71</xdr:row>
      <xdr:rowOff>49275</xdr:rowOff>
    </xdr:to>
    <xdr:sp macro="" textlink="">
      <xdr:nvSpPr>
        <xdr:cNvPr id="420" name="楕円 419"/>
        <xdr:cNvSpPr/>
      </xdr:nvSpPr>
      <xdr:spPr>
        <a:xfrm>
          <a:off x="8699500" y="121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65802</xdr:rowOff>
    </xdr:from>
    <xdr:ext cx="599010" cy="259045"/>
    <xdr:sp macro="" textlink="">
      <xdr:nvSpPr>
        <xdr:cNvPr id="421" name="テキスト ボックス 420"/>
        <xdr:cNvSpPr txBox="1"/>
      </xdr:nvSpPr>
      <xdr:spPr>
        <a:xfrm>
          <a:off x="8450795" y="1189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3642</xdr:rowOff>
    </xdr:from>
    <xdr:to>
      <xdr:col>41</xdr:col>
      <xdr:colOff>101600</xdr:colOff>
      <xdr:row>77</xdr:row>
      <xdr:rowOff>105242</xdr:rowOff>
    </xdr:to>
    <xdr:sp macro="" textlink="">
      <xdr:nvSpPr>
        <xdr:cNvPr id="422" name="楕円 421"/>
        <xdr:cNvSpPr/>
      </xdr:nvSpPr>
      <xdr:spPr>
        <a:xfrm>
          <a:off x="7810500" y="132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121769</xdr:rowOff>
    </xdr:from>
    <xdr:ext cx="534377" cy="259045"/>
    <xdr:sp macro="" textlink="">
      <xdr:nvSpPr>
        <xdr:cNvPr id="423" name="テキスト ボックス 422"/>
        <xdr:cNvSpPr txBox="1"/>
      </xdr:nvSpPr>
      <xdr:spPr>
        <a:xfrm>
          <a:off x="7594111" y="129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88370</xdr:rowOff>
    </xdr:from>
    <xdr:to>
      <xdr:col>36</xdr:col>
      <xdr:colOff>165100</xdr:colOff>
      <xdr:row>79</xdr:row>
      <xdr:rowOff>18520</xdr:rowOff>
    </xdr:to>
    <xdr:sp macro="" textlink="">
      <xdr:nvSpPr>
        <xdr:cNvPr id="424" name="楕円 423"/>
        <xdr:cNvSpPr/>
      </xdr:nvSpPr>
      <xdr:spPr>
        <a:xfrm>
          <a:off x="6921500" y="134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9647</xdr:rowOff>
    </xdr:from>
    <xdr:ext cx="378565" cy="259045"/>
    <xdr:sp macro="" textlink="">
      <xdr:nvSpPr>
        <xdr:cNvPr id="425" name="テキスト ボックス 424"/>
        <xdr:cNvSpPr txBox="1"/>
      </xdr:nvSpPr>
      <xdr:spPr>
        <a:xfrm>
          <a:off x="6783017" y="1355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6386</xdr:rowOff>
    </xdr:from>
    <xdr:to>
      <xdr:col>55</xdr:col>
      <xdr:colOff>0</xdr:colOff>
      <xdr:row>97</xdr:row>
      <xdr:rowOff>28573</xdr:rowOff>
    </xdr:to>
    <xdr:cxnSp macro="">
      <xdr:nvCxnSpPr>
        <xdr:cNvPr id="452" name="直線コネクタ 451"/>
        <xdr:cNvCxnSpPr/>
      </xdr:nvCxnSpPr>
      <xdr:spPr>
        <a:xfrm flipV="1">
          <a:off x="9639300" y="16465586"/>
          <a:ext cx="838200" cy="1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28573</xdr:rowOff>
    </xdr:from>
    <xdr:to>
      <xdr:col>50</xdr:col>
      <xdr:colOff>114300</xdr:colOff>
      <xdr:row>97</xdr:row>
      <xdr:rowOff>106082</xdr:rowOff>
    </xdr:to>
    <xdr:cxnSp macro="">
      <xdr:nvCxnSpPr>
        <xdr:cNvPr id="455" name="直線コネクタ 454"/>
        <xdr:cNvCxnSpPr/>
      </xdr:nvCxnSpPr>
      <xdr:spPr>
        <a:xfrm flipV="1">
          <a:off x="8750300" y="16659223"/>
          <a:ext cx="889000" cy="7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106082</xdr:rowOff>
    </xdr:from>
    <xdr:to>
      <xdr:col>45</xdr:col>
      <xdr:colOff>177800</xdr:colOff>
      <xdr:row>98</xdr:row>
      <xdr:rowOff>18959</xdr:rowOff>
    </xdr:to>
    <xdr:cxnSp macro="">
      <xdr:nvCxnSpPr>
        <xdr:cNvPr id="458" name="直線コネクタ 457"/>
        <xdr:cNvCxnSpPr/>
      </xdr:nvCxnSpPr>
      <xdr:spPr>
        <a:xfrm flipV="1">
          <a:off x="7861300" y="16736732"/>
          <a:ext cx="889000" cy="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113590</xdr:rowOff>
    </xdr:from>
    <xdr:to>
      <xdr:col>41</xdr:col>
      <xdr:colOff>50800</xdr:colOff>
      <xdr:row>98</xdr:row>
      <xdr:rowOff>18959</xdr:rowOff>
    </xdr:to>
    <xdr:cxnSp macro="">
      <xdr:nvCxnSpPr>
        <xdr:cNvPr id="461" name="直線コネクタ 460"/>
        <xdr:cNvCxnSpPr/>
      </xdr:nvCxnSpPr>
      <xdr:spPr>
        <a:xfrm>
          <a:off x="6972300" y="16744240"/>
          <a:ext cx="8890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127036</xdr:rowOff>
    </xdr:from>
    <xdr:to>
      <xdr:col>55</xdr:col>
      <xdr:colOff>50800</xdr:colOff>
      <xdr:row>96</xdr:row>
      <xdr:rowOff>57186</xdr:rowOff>
    </xdr:to>
    <xdr:sp macro="" textlink="">
      <xdr:nvSpPr>
        <xdr:cNvPr id="471" name="楕円 470"/>
        <xdr:cNvSpPr/>
      </xdr:nvSpPr>
      <xdr:spPr>
        <a:xfrm>
          <a:off x="10426700" y="164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149913</xdr:rowOff>
    </xdr:from>
    <xdr:ext cx="599010" cy="259045"/>
    <xdr:sp macro="" textlink="">
      <xdr:nvSpPr>
        <xdr:cNvPr id="472" name="普通建設事業費 （ うち更新整備　）該当値テキスト"/>
        <xdr:cNvSpPr txBox="1"/>
      </xdr:nvSpPr>
      <xdr:spPr>
        <a:xfrm>
          <a:off x="10528300" y="16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149223</xdr:rowOff>
    </xdr:from>
    <xdr:to>
      <xdr:col>50</xdr:col>
      <xdr:colOff>165100</xdr:colOff>
      <xdr:row>97</xdr:row>
      <xdr:rowOff>79373</xdr:rowOff>
    </xdr:to>
    <xdr:sp macro="" textlink="">
      <xdr:nvSpPr>
        <xdr:cNvPr id="473" name="楕円 472"/>
        <xdr:cNvSpPr/>
      </xdr:nvSpPr>
      <xdr:spPr>
        <a:xfrm>
          <a:off x="9588500" y="166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95900</xdr:rowOff>
    </xdr:from>
    <xdr:ext cx="534377" cy="259045"/>
    <xdr:sp macro="" textlink="">
      <xdr:nvSpPr>
        <xdr:cNvPr id="474" name="テキスト ボックス 473"/>
        <xdr:cNvSpPr txBox="1"/>
      </xdr:nvSpPr>
      <xdr:spPr>
        <a:xfrm>
          <a:off x="9372111" y="163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55282</xdr:rowOff>
    </xdr:from>
    <xdr:to>
      <xdr:col>46</xdr:col>
      <xdr:colOff>38100</xdr:colOff>
      <xdr:row>97</xdr:row>
      <xdr:rowOff>156882</xdr:rowOff>
    </xdr:to>
    <xdr:sp macro="" textlink="">
      <xdr:nvSpPr>
        <xdr:cNvPr id="475" name="楕円 474"/>
        <xdr:cNvSpPr/>
      </xdr:nvSpPr>
      <xdr:spPr>
        <a:xfrm>
          <a:off x="8699500" y="166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148009</xdr:rowOff>
    </xdr:from>
    <xdr:ext cx="534377" cy="259045"/>
    <xdr:sp macro="" textlink="">
      <xdr:nvSpPr>
        <xdr:cNvPr id="476" name="テキスト ボックス 475"/>
        <xdr:cNvSpPr txBox="1"/>
      </xdr:nvSpPr>
      <xdr:spPr>
        <a:xfrm>
          <a:off x="8483111" y="167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139609</xdr:rowOff>
    </xdr:from>
    <xdr:to>
      <xdr:col>41</xdr:col>
      <xdr:colOff>101600</xdr:colOff>
      <xdr:row>98</xdr:row>
      <xdr:rowOff>69759</xdr:rowOff>
    </xdr:to>
    <xdr:sp macro="" textlink="">
      <xdr:nvSpPr>
        <xdr:cNvPr id="477" name="楕円 476"/>
        <xdr:cNvSpPr/>
      </xdr:nvSpPr>
      <xdr:spPr>
        <a:xfrm>
          <a:off x="7810500" y="167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60886</xdr:rowOff>
    </xdr:from>
    <xdr:ext cx="534377" cy="259045"/>
    <xdr:sp macro="" textlink="">
      <xdr:nvSpPr>
        <xdr:cNvPr id="478" name="テキスト ボックス 477"/>
        <xdr:cNvSpPr txBox="1"/>
      </xdr:nvSpPr>
      <xdr:spPr>
        <a:xfrm>
          <a:off x="7594111" y="1686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62790</xdr:rowOff>
    </xdr:from>
    <xdr:to>
      <xdr:col>36</xdr:col>
      <xdr:colOff>165100</xdr:colOff>
      <xdr:row>97</xdr:row>
      <xdr:rowOff>164390</xdr:rowOff>
    </xdr:to>
    <xdr:sp macro="" textlink="">
      <xdr:nvSpPr>
        <xdr:cNvPr id="479" name="楕円 478"/>
        <xdr:cNvSpPr/>
      </xdr:nvSpPr>
      <xdr:spPr>
        <a:xfrm>
          <a:off x="6921500" y="16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155517</xdr:rowOff>
    </xdr:from>
    <xdr:ext cx="534377" cy="259045"/>
    <xdr:sp macro="" textlink="">
      <xdr:nvSpPr>
        <xdr:cNvPr id="480" name="テキスト ボックス 479"/>
        <xdr:cNvSpPr txBox="1"/>
      </xdr:nvSpPr>
      <xdr:spPr>
        <a:xfrm>
          <a:off x="6705111" y="167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31306</xdr:rowOff>
    </xdr:from>
    <xdr:to>
      <xdr:col>85</xdr:col>
      <xdr:colOff>127000</xdr:colOff>
      <xdr:row>39</xdr:row>
      <xdr:rowOff>39612</xdr:rowOff>
    </xdr:to>
    <xdr:cxnSp macro="">
      <xdr:nvCxnSpPr>
        <xdr:cNvPr id="509" name="直線コネクタ 508"/>
        <xdr:cNvCxnSpPr/>
      </xdr:nvCxnSpPr>
      <xdr:spPr>
        <a:xfrm>
          <a:off x="15481300" y="6717856"/>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31306</xdr:rowOff>
    </xdr:from>
    <xdr:to>
      <xdr:col>81</xdr:col>
      <xdr:colOff>50800</xdr:colOff>
      <xdr:row>39</xdr:row>
      <xdr:rowOff>33630</xdr:rowOff>
    </xdr:to>
    <xdr:cxnSp macro="">
      <xdr:nvCxnSpPr>
        <xdr:cNvPr id="512" name="直線コネクタ 511"/>
        <xdr:cNvCxnSpPr/>
      </xdr:nvCxnSpPr>
      <xdr:spPr>
        <a:xfrm flipV="1">
          <a:off x="14592300" y="671785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9055</xdr:rowOff>
    </xdr:from>
    <xdr:to>
      <xdr:col>76</xdr:col>
      <xdr:colOff>114300</xdr:colOff>
      <xdr:row>39</xdr:row>
      <xdr:rowOff>33630</xdr:rowOff>
    </xdr:to>
    <xdr:cxnSp macro="">
      <xdr:nvCxnSpPr>
        <xdr:cNvPr id="515" name="直線コネクタ 514"/>
        <xdr:cNvCxnSpPr/>
      </xdr:nvCxnSpPr>
      <xdr:spPr>
        <a:xfrm>
          <a:off x="13703300" y="669560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140233</xdr:rowOff>
    </xdr:from>
    <xdr:to>
      <xdr:col>71</xdr:col>
      <xdr:colOff>177800</xdr:colOff>
      <xdr:row>39</xdr:row>
      <xdr:rowOff>9055</xdr:rowOff>
    </xdr:to>
    <xdr:cxnSp macro="">
      <xdr:nvCxnSpPr>
        <xdr:cNvPr id="518" name="直線コネクタ 517"/>
        <xdr:cNvCxnSpPr/>
      </xdr:nvCxnSpPr>
      <xdr:spPr>
        <a:xfrm>
          <a:off x="12814300" y="665533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160262</xdr:rowOff>
    </xdr:from>
    <xdr:to>
      <xdr:col>85</xdr:col>
      <xdr:colOff>177800</xdr:colOff>
      <xdr:row>39</xdr:row>
      <xdr:rowOff>90412</xdr:rowOff>
    </xdr:to>
    <xdr:sp macro="" textlink="">
      <xdr:nvSpPr>
        <xdr:cNvPr id="528" name="楕円 527"/>
        <xdr:cNvSpPr/>
      </xdr:nvSpPr>
      <xdr:spPr>
        <a:xfrm>
          <a:off x="162687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75189</xdr:rowOff>
    </xdr:from>
    <xdr:ext cx="378565" cy="259045"/>
    <xdr:sp macro="" textlink="">
      <xdr:nvSpPr>
        <xdr:cNvPr id="529" name="災害復旧事業費該当値テキスト"/>
        <xdr:cNvSpPr txBox="1"/>
      </xdr:nvSpPr>
      <xdr:spPr>
        <a:xfrm>
          <a:off x="16370300" y="659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151956</xdr:rowOff>
    </xdr:from>
    <xdr:to>
      <xdr:col>81</xdr:col>
      <xdr:colOff>101600</xdr:colOff>
      <xdr:row>39</xdr:row>
      <xdr:rowOff>82106</xdr:rowOff>
    </xdr:to>
    <xdr:sp macro="" textlink="">
      <xdr:nvSpPr>
        <xdr:cNvPr id="530" name="楕円 529"/>
        <xdr:cNvSpPr/>
      </xdr:nvSpPr>
      <xdr:spPr>
        <a:xfrm>
          <a:off x="15430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73233</xdr:rowOff>
    </xdr:from>
    <xdr:ext cx="378565" cy="259045"/>
    <xdr:sp macro="" textlink="">
      <xdr:nvSpPr>
        <xdr:cNvPr id="531" name="テキスト ボックス 530"/>
        <xdr:cNvSpPr txBox="1"/>
      </xdr:nvSpPr>
      <xdr:spPr>
        <a:xfrm>
          <a:off x="15292017" y="675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154280</xdr:rowOff>
    </xdr:from>
    <xdr:to>
      <xdr:col>76</xdr:col>
      <xdr:colOff>165100</xdr:colOff>
      <xdr:row>39</xdr:row>
      <xdr:rowOff>84430</xdr:rowOff>
    </xdr:to>
    <xdr:sp macro="" textlink="">
      <xdr:nvSpPr>
        <xdr:cNvPr id="532" name="楕円 531"/>
        <xdr:cNvSpPr/>
      </xdr:nvSpPr>
      <xdr:spPr>
        <a:xfrm>
          <a:off x="14541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75557</xdr:rowOff>
    </xdr:from>
    <xdr:ext cx="378565" cy="259045"/>
    <xdr:sp macro="" textlink="">
      <xdr:nvSpPr>
        <xdr:cNvPr id="533" name="テキスト ボックス 532"/>
        <xdr:cNvSpPr txBox="1"/>
      </xdr:nvSpPr>
      <xdr:spPr>
        <a:xfrm>
          <a:off x="14403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129705</xdr:rowOff>
    </xdr:from>
    <xdr:to>
      <xdr:col>72</xdr:col>
      <xdr:colOff>38100</xdr:colOff>
      <xdr:row>39</xdr:row>
      <xdr:rowOff>59855</xdr:rowOff>
    </xdr:to>
    <xdr:sp macro="" textlink="">
      <xdr:nvSpPr>
        <xdr:cNvPr id="534" name="楕円 533"/>
        <xdr:cNvSpPr/>
      </xdr:nvSpPr>
      <xdr:spPr>
        <a:xfrm>
          <a:off x="13652500" y="66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50982</xdr:rowOff>
    </xdr:from>
    <xdr:ext cx="469744" cy="259045"/>
    <xdr:sp macro="" textlink="">
      <xdr:nvSpPr>
        <xdr:cNvPr id="535" name="テキスト ボックス 534"/>
        <xdr:cNvSpPr txBox="1"/>
      </xdr:nvSpPr>
      <xdr:spPr>
        <a:xfrm>
          <a:off x="13468428" y="67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89433</xdr:rowOff>
    </xdr:from>
    <xdr:to>
      <xdr:col>67</xdr:col>
      <xdr:colOff>101600</xdr:colOff>
      <xdr:row>39</xdr:row>
      <xdr:rowOff>19583</xdr:rowOff>
    </xdr:to>
    <xdr:sp macro="" textlink="">
      <xdr:nvSpPr>
        <xdr:cNvPr id="536" name="楕円 535"/>
        <xdr:cNvSpPr/>
      </xdr:nvSpPr>
      <xdr:spPr>
        <a:xfrm>
          <a:off x="12763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10710</xdr:rowOff>
    </xdr:from>
    <xdr:ext cx="469744" cy="259045"/>
    <xdr:sp macro="" textlink="">
      <xdr:nvSpPr>
        <xdr:cNvPr id="537" name="テキスト ボックス 536"/>
        <xdr:cNvSpPr txBox="1"/>
      </xdr:nvSpPr>
      <xdr:spPr>
        <a:xfrm>
          <a:off x="12579428" y="669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151747</xdr:rowOff>
    </xdr:from>
    <xdr:to>
      <xdr:col>85</xdr:col>
      <xdr:colOff>127000</xdr:colOff>
      <xdr:row>77</xdr:row>
      <xdr:rowOff>108854</xdr:rowOff>
    </xdr:to>
    <xdr:cxnSp macro="">
      <xdr:nvCxnSpPr>
        <xdr:cNvPr id="615" name="直線コネクタ 614"/>
        <xdr:cNvCxnSpPr/>
      </xdr:nvCxnSpPr>
      <xdr:spPr>
        <a:xfrm flipV="1">
          <a:off x="15481300" y="13181947"/>
          <a:ext cx="8382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108854</xdr:rowOff>
    </xdr:from>
    <xdr:to>
      <xdr:col>81</xdr:col>
      <xdr:colOff>50800</xdr:colOff>
      <xdr:row>77</xdr:row>
      <xdr:rowOff>126189</xdr:rowOff>
    </xdr:to>
    <xdr:cxnSp macro="">
      <xdr:nvCxnSpPr>
        <xdr:cNvPr id="618" name="直線コネクタ 617"/>
        <xdr:cNvCxnSpPr/>
      </xdr:nvCxnSpPr>
      <xdr:spPr>
        <a:xfrm flipV="1">
          <a:off x="14592300" y="1331050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7524</xdr:rowOff>
    </xdr:from>
    <xdr:to>
      <xdr:col>76</xdr:col>
      <xdr:colOff>114300</xdr:colOff>
      <xdr:row>77</xdr:row>
      <xdr:rowOff>126189</xdr:rowOff>
    </xdr:to>
    <xdr:cxnSp macro="">
      <xdr:nvCxnSpPr>
        <xdr:cNvPr id="621" name="直線コネクタ 620"/>
        <xdr:cNvCxnSpPr/>
      </xdr:nvCxnSpPr>
      <xdr:spPr>
        <a:xfrm>
          <a:off x="13703300" y="13209174"/>
          <a:ext cx="8890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4742</xdr:rowOff>
    </xdr:from>
    <xdr:to>
      <xdr:col>71</xdr:col>
      <xdr:colOff>177800</xdr:colOff>
      <xdr:row>77</xdr:row>
      <xdr:rowOff>7524</xdr:rowOff>
    </xdr:to>
    <xdr:cxnSp macro="">
      <xdr:nvCxnSpPr>
        <xdr:cNvPr id="624" name="直線コネクタ 623"/>
        <xdr:cNvCxnSpPr/>
      </xdr:nvCxnSpPr>
      <xdr:spPr>
        <a:xfrm>
          <a:off x="12814300" y="13206392"/>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100947</xdr:rowOff>
    </xdr:from>
    <xdr:to>
      <xdr:col>85</xdr:col>
      <xdr:colOff>177800</xdr:colOff>
      <xdr:row>77</xdr:row>
      <xdr:rowOff>31097</xdr:rowOff>
    </xdr:to>
    <xdr:sp macro="" textlink="">
      <xdr:nvSpPr>
        <xdr:cNvPr id="634" name="楕円 633"/>
        <xdr:cNvSpPr/>
      </xdr:nvSpPr>
      <xdr:spPr>
        <a:xfrm>
          <a:off x="16268700" y="131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79374</xdr:rowOff>
    </xdr:from>
    <xdr:ext cx="534377" cy="259045"/>
    <xdr:sp macro="" textlink="">
      <xdr:nvSpPr>
        <xdr:cNvPr id="635" name="公債費該当値テキスト"/>
        <xdr:cNvSpPr txBox="1"/>
      </xdr:nvSpPr>
      <xdr:spPr>
        <a:xfrm>
          <a:off x="16370300" y="131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58054</xdr:rowOff>
    </xdr:from>
    <xdr:to>
      <xdr:col>81</xdr:col>
      <xdr:colOff>101600</xdr:colOff>
      <xdr:row>77</xdr:row>
      <xdr:rowOff>159654</xdr:rowOff>
    </xdr:to>
    <xdr:sp macro="" textlink="">
      <xdr:nvSpPr>
        <xdr:cNvPr id="636" name="楕円 635"/>
        <xdr:cNvSpPr/>
      </xdr:nvSpPr>
      <xdr:spPr>
        <a:xfrm>
          <a:off x="15430500" y="132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150781</xdr:rowOff>
    </xdr:from>
    <xdr:ext cx="534377" cy="259045"/>
    <xdr:sp macro="" textlink="">
      <xdr:nvSpPr>
        <xdr:cNvPr id="637" name="テキスト ボックス 636"/>
        <xdr:cNvSpPr txBox="1"/>
      </xdr:nvSpPr>
      <xdr:spPr>
        <a:xfrm>
          <a:off x="15214111" y="133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75389</xdr:rowOff>
    </xdr:from>
    <xdr:to>
      <xdr:col>76</xdr:col>
      <xdr:colOff>165100</xdr:colOff>
      <xdr:row>78</xdr:row>
      <xdr:rowOff>5539</xdr:rowOff>
    </xdr:to>
    <xdr:sp macro="" textlink="">
      <xdr:nvSpPr>
        <xdr:cNvPr id="638" name="楕円 637"/>
        <xdr:cNvSpPr/>
      </xdr:nvSpPr>
      <xdr:spPr>
        <a:xfrm>
          <a:off x="14541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168116</xdr:rowOff>
    </xdr:from>
    <xdr:ext cx="534377" cy="259045"/>
    <xdr:sp macro="" textlink="">
      <xdr:nvSpPr>
        <xdr:cNvPr id="639" name="テキスト ボックス 638"/>
        <xdr:cNvSpPr txBox="1"/>
      </xdr:nvSpPr>
      <xdr:spPr>
        <a:xfrm>
          <a:off x="14325111" y="133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128174</xdr:rowOff>
    </xdr:from>
    <xdr:to>
      <xdr:col>72</xdr:col>
      <xdr:colOff>38100</xdr:colOff>
      <xdr:row>77</xdr:row>
      <xdr:rowOff>58324</xdr:rowOff>
    </xdr:to>
    <xdr:sp macro="" textlink="">
      <xdr:nvSpPr>
        <xdr:cNvPr id="640" name="楕円 639"/>
        <xdr:cNvSpPr/>
      </xdr:nvSpPr>
      <xdr:spPr>
        <a:xfrm>
          <a:off x="13652500" y="131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49451</xdr:rowOff>
    </xdr:from>
    <xdr:ext cx="534377" cy="259045"/>
    <xdr:sp macro="" textlink="">
      <xdr:nvSpPr>
        <xdr:cNvPr id="641" name="テキスト ボックス 640"/>
        <xdr:cNvSpPr txBox="1"/>
      </xdr:nvSpPr>
      <xdr:spPr>
        <a:xfrm>
          <a:off x="13436111" y="132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125392</xdr:rowOff>
    </xdr:from>
    <xdr:to>
      <xdr:col>67</xdr:col>
      <xdr:colOff>101600</xdr:colOff>
      <xdr:row>77</xdr:row>
      <xdr:rowOff>55542</xdr:rowOff>
    </xdr:to>
    <xdr:sp macro="" textlink="">
      <xdr:nvSpPr>
        <xdr:cNvPr id="642" name="楕円 641"/>
        <xdr:cNvSpPr/>
      </xdr:nvSpPr>
      <xdr:spPr>
        <a:xfrm>
          <a:off x="12763500" y="131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46669</xdr:rowOff>
    </xdr:from>
    <xdr:ext cx="534377" cy="259045"/>
    <xdr:sp macro="" textlink="">
      <xdr:nvSpPr>
        <xdr:cNvPr id="643" name="テキスト ボックス 642"/>
        <xdr:cNvSpPr txBox="1"/>
      </xdr:nvSpPr>
      <xdr:spPr>
        <a:xfrm>
          <a:off x="12547111" y="132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86336</xdr:rowOff>
    </xdr:from>
    <xdr:to>
      <xdr:col>85</xdr:col>
      <xdr:colOff>127000</xdr:colOff>
      <xdr:row>97</xdr:row>
      <xdr:rowOff>88151</xdr:rowOff>
    </xdr:to>
    <xdr:cxnSp macro="">
      <xdr:nvCxnSpPr>
        <xdr:cNvPr id="670" name="直線コネクタ 669"/>
        <xdr:cNvCxnSpPr/>
      </xdr:nvCxnSpPr>
      <xdr:spPr>
        <a:xfrm>
          <a:off x="15481300" y="16716986"/>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86336</xdr:rowOff>
    </xdr:from>
    <xdr:to>
      <xdr:col>81</xdr:col>
      <xdr:colOff>50800</xdr:colOff>
      <xdr:row>98</xdr:row>
      <xdr:rowOff>59663</xdr:rowOff>
    </xdr:to>
    <xdr:cxnSp macro="">
      <xdr:nvCxnSpPr>
        <xdr:cNvPr id="673" name="直線コネクタ 672"/>
        <xdr:cNvCxnSpPr/>
      </xdr:nvCxnSpPr>
      <xdr:spPr>
        <a:xfrm flipV="1">
          <a:off x="14592300" y="16716986"/>
          <a:ext cx="889000" cy="1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59663</xdr:rowOff>
    </xdr:from>
    <xdr:to>
      <xdr:col>76</xdr:col>
      <xdr:colOff>114300</xdr:colOff>
      <xdr:row>98</xdr:row>
      <xdr:rowOff>79029</xdr:rowOff>
    </xdr:to>
    <xdr:cxnSp macro="">
      <xdr:nvCxnSpPr>
        <xdr:cNvPr id="676" name="直線コネクタ 675"/>
        <xdr:cNvCxnSpPr/>
      </xdr:nvCxnSpPr>
      <xdr:spPr>
        <a:xfrm flipV="1">
          <a:off x="13703300" y="16861763"/>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79029</xdr:rowOff>
    </xdr:from>
    <xdr:to>
      <xdr:col>71</xdr:col>
      <xdr:colOff>177800</xdr:colOff>
      <xdr:row>98</xdr:row>
      <xdr:rowOff>79346</xdr:rowOff>
    </xdr:to>
    <xdr:cxnSp macro="">
      <xdr:nvCxnSpPr>
        <xdr:cNvPr id="679" name="直線コネクタ 678"/>
        <xdr:cNvCxnSpPr/>
      </xdr:nvCxnSpPr>
      <xdr:spPr>
        <a:xfrm flipV="1">
          <a:off x="12814300" y="16881129"/>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37351</xdr:rowOff>
    </xdr:from>
    <xdr:to>
      <xdr:col>85</xdr:col>
      <xdr:colOff>177800</xdr:colOff>
      <xdr:row>97</xdr:row>
      <xdr:rowOff>138951</xdr:rowOff>
    </xdr:to>
    <xdr:sp macro="" textlink="">
      <xdr:nvSpPr>
        <xdr:cNvPr id="689" name="楕円 688"/>
        <xdr:cNvSpPr/>
      </xdr:nvSpPr>
      <xdr:spPr>
        <a:xfrm>
          <a:off x="162687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60228</xdr:rowOff>
    </xdr:from>
    <xdr:ext cx="534377" cy="259045"/>
    <xdr:sp macro="" textlink="">
      <xdr:nvSpPr>
        <xdr:cNvPr id="690" name="積立金該当値テキスト"/>
        <xdr:cNvSpPr txBox="1"/>
      </xdr:nvSpPr>
      <xdr:spPr>
        <a:xfrm>
          <a:off x="16370300" y="165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35536</xdr:rowOff>
    </xdr:from>
    <xdr:to>
      <xdr:col>81</xdr:col>
      <xdr:colOff>101600</xdr:colOff>
      <xdr:row>97</xdr:row>
      <xdr:rowOff>137136</xdr:rowOff>
    </xdr:to>
    <xdr:sp macro="" textlink="">
      <xdr:nvSpPr>
        <xdr:cNvPr id="691" name="楕円 690"/>
        <xdr:cNvSpPr/>
      </xdr:nvSpPr>
      <xdr:spPr>
        <a:xfrm>
          <a:off x="15430500" y="166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153663</xdr:rowOff>
    </xdr:from>
    <xdr:ext cx="534377" cy="259045"/>
    <xdr:sp macro="" textlink="">
      <xdr:nvSpPr>
        <xdr:cNvPr id="692" name="テキスト ボックス 691"/>
        <xdr:cNvSpPr txBox="1"/>
      </xdr:nvSpPr>
      <xdr:spPr>
        <a:xfrm>
          <a:off x="15214111" y="164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8863</xdr:rowOff>
    </xdr:from>
    <xdr:to>
      <xdr:col>76</xdr:col>
      <xdr:colOff>165100</xdr:colOff>
      <xdr:row>98</xdr:row>
      <xdr:rowOff>110463</xdr:rowOff>
    </xdr:to>
    <xdr:sp macro="" textlink="">
      <xdr:nvSpPr>
        <xdr:cNvPr id="693" name="楕円 692"/>
        <xdr:cNvSpPr/>
      </xdr:nvSpPr>
      <xdr:spPr>
        <a:xfrm>
          <a:off x="14541500" y="168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101590</xdr:rowOff>
    </xdr:from>
    <xdr:ext cx="534377" cy="259045"/>
    <xdr:sp macro="" textlink="">
      <xdr:nvSpPr>
        <xdr:cNvPr id="694" name="テキスト ボックス 693"/>
        <xdr:cNvSpPr txBox="1"/>
      </xdr:nvSpPr>
      <xdr:spPr>
        <a:xfrm>
          <a:off x="14325111" y="1690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28229</xdr:rowOff>
    </xdr:from>
    <xdr:to>
      <xdr:col>72</xdr:col>
      <xdr:colOff>38100</xdr:colOff>
      <xdr:row>98</xdr:row>
      <xdr:rowOff>129829</xdr:rowOff>
    </xdr:to>
    <xdr:sp macro="" textlink="">
      <xdr:nvSpPr>
        <xdr:cNvPr id="695" name="楕円 694"/>
        <xdr:cNvSpPr/>
      </xdr:nvSpPr>
      <xdr:spPr>
        <a:xfrm>
          <a:off x="13652500" y="16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120956</xdr:rowOff>
    </xdr:from>
    <xdr:ext cx="534377" cy="259045"/>
    <xdr:sp macro="" textlink="">
      <xdr:nvSpPr>
        <xdr:cNvPr id="696" name="テキスト ボックス 695"/>
        <xdr:cNvSpPr txBox="1"/>
      </xdr:nvSpPr>
      <xdr:spPr>
        <a:xfrm>
          <a:off x="13436111" y="16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28546</xdr:rowOff>
    </xdr:from>
    <xdr:to>
      <xdr:col>67</xdr:col>
      <xdr:colOff>101600</xdr:colOff>
      <xdr:row>98</xdr:row>
      <xdr:rowOff>130146</xdr:rowOff>
    </xdr:to>
    <xdr:sp macro="" textlink="">
      <xdr:nvSpPr>
        <xdr:cNvPr id="697" name="楕円 696"/>
        <xdr:cNvSpPr/>
      </xdr:nvSpPr>
      <xdr:spPr>
        <a:xfrm>
          <a:off x="12763500" y="168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121273</xdr:rowOff>
    </xdr:from>
    <xdr:ext cx="534377" cy="259045"/>
    <xdr:sp macro="" textlink="">
      <xdr:nvSpPr>
        <xdr:cNvPr id="698" name="テキスト ボックス 697"/>
        <xdr:cNvSpPr txBox="1"/>
      </xdr:nvSpPr>
      <xdr:spPr>
        <a:xfrm>
          <a:off x="12547111" y="169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163017</xdr:rowOff>
    </xdr:from>
    <xdr:to>
      <xdr:col>116</xdr:col>
      <xdr:colOff>63500</xdr:colOff>
      <xdr:row>39</xdr:row>
      <xdr:rowOff>22809</xdr:rowOff>
    </xdr:to>
    <xdr:cxnSp macro="">
      <xdr:nvCxnSpPr>
        <xdr:cNvPr id="727" name="直線コネクタ 726"/>
        <xdr:cNvCxnSpPr/>
      </xdr:nvCxnSpPr>
      <xdr:spPr>
        <a:xfrm flipV="1">
          <a:off x="21323300" y="6678117"/>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22809</xdr:rowOff>
    </xdr:from>
    <xdr:to>
      <xdr:col>111</xdr:col>
      <xdr:colOff>177800</xdr:colOff>
      <xdr:row>39</xdr:row>
      <xdr:rowOff>44450</xdr:rowOff>
    </xdr:to>
    <xdr:cxnSp macro="">
      <xdr:nvCxnSpPr>
        <xdr:cNvPr id="730" name="直線コネクタ 729"/>
        <xdr:cNvCxnSpPr/>
      </xdr:nvCxnSpPr>
      <xdr:spPr>
        <a:xfrm flipV="1">
          <a:off x="20434300" y="6709359"/>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112217</xdr:rowOff>
    </xdr:from>
    <xdr:to>
      <xdr:col>116</xdr:col>
      <xdr:colOff>114300</xdr:colOff>
      <xdr:row>39</xdr:row>
      <xdr:rowOff>42367</xdr:rowOff>
    </xdr:to>
    <xdr:sp macro="" textlink="">
      <xdr:nvSpPr>
        <xdr:cNvPr id="746" name="楕円 745"/>
        <xdr:cNvSpPr/>
      </xdr:nvSpPr>
      <xdr:spPr>
        <a:xfrm>
          <a:off x="221107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27144</xdr:rowOff>
    </xdr:from>
    <xdr:ext cx="378565" cy="259045"/>
    <xdr:sp macro="" textlink="">
      <xdr:nvSpPr>
        <xdr:cNvPr id="747" name="投資及び出資金該当値テキスト"/>
        <xdr:cNvSpPr txBox="1"/>
      </xdr:nvSpPr>
      <xdr:spPr>
        <a:xfrm>
          <a:off x="22212300" y="65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143459</xdr:rowOff>
    </xdr:from>
    <xdr:to>
      <xdr:col>112</xdr:col>
      <xdr:colOff>38100</xdr:colOff>
      <xdr:row>39</xdr:row>
      <xdr:rowOff>73609</xdr:rowOff>
    </xdr:to>
    <xdr:sp macro="" textlink="">
      <xdr:nvSpPr>
        <xdr:cNvPr id="748" name="楕円 747"/>
        <xdr:cNvSpPr/>
      </xdr:nvSpPr>
      <xdr:spPr>
        <a:xfrm>
          <a:off x="21272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64736</xdr:rowOff>
    </xdr:from>
    <xdr:ext cx="378565" cy="259045"/>
    <xdr:sp macro="" textlink="">
      <xdr:nvSpPr>
        <xdr:cNvPr id="749" name="テキスト ボックス 748"/>
        <xdr:cNvSpPr txBox="1"/>
      </xdr:nvSpPr>
      <xdr:spPr>
        <a:xfrm>
          <a:off x="21134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138488</xdr:rowOff>
    </xdr:from>
    <xdr:to>
      <xdr:col>116</xdr:col>
      <xdr:colOff>63500</xdr:colOff>
      <xdr:row>58</xdr:row>
      <xdr:rowOff>139700</xdr:rowOff>
    </xdr:to>
    <xdr:cxnSp macro="">
      <xdr:nvCxnSpPr>
        <xdr:cNvPr id="782" name="直線コネクタ 781"/>
        <xdr:cNvCxnSpPr/>
      </xdr:nvCxnSpPr>
      <xdr:spPr>
        <a:xfrm>
          <a:off x="21323300" y="10082588"/>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137985</xdr:rowOff>
    </xdr:from>
    <xdr:to>
      <xdr:col>111</xdr:col>
      <xdr:colOff>177800</xdr:colOff>
      <xdr:row>58</xdr:row>
      <xdr:rowOff>138488</xdr:rowOff>
    </xdr:to>
    <xdr:cxnSp macro="">
      <xdr:nvCxnSpPr>
        <xdr:cNvPr id="785" name="直線コネクタ 784"/>
        <xdr:cNvCxnSpPr/>
      </xdr:nvCxnSpPr>
      <xdr:spPr>
        <a:xfrm>
          <a:off x="20434300" y="1008208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137048</xdr:rowOff>
    </xdr:from>
    <xdr:to>
      <xdr:col>107</xdr:col>
      <xdr:colOff>50800</xdr:colOff>
      <xdr:row>58</xdr:row>
      <xdr:rowOff>137985</xdr:rowOff>
    </xdr:to>
    <xdr:cxnSp macro="">
      <xdr:nvCxnSpPr>
        <xdr:cNvPr id="788" name="直線コネクタ 787"/>
        <xdr:cNvCxnSpPr/>
      </xdr:nvCxnSpPr>
      <xdr:spPr>
        <a:xfrm>
          <a:off x="19545300" y="10081148"/>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134762</xdr:rowOff>
    </xdr:from>
    <xdr:to>
      <xdr:col>102</xdr:col>
      <xdr:colOff>114300</xdr:colOff>
      <xdr:row>58</xdr:row>
      <xdr:rowOff>137048</xdr:rowOff>
    </xdr:to>
    <xdr:cxnSp macro="">
      <xdr:nvCxnSpPr>
        <xdr:cNvPr id="791" name="直線コネクタ 790"/>
        <xdr:cNvCxnSpPr/>
      </xdr:nvCxnSpPr>
      <xdr:spPr>
        <a:xfrm>
          <a:off x="18656300" y="100788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87688</xdr:rowOff>
    </xdr:from>
    <xdr:to>
      <xdr:col>112</xdr:col>
      <xdr:colOff>38100</xdr:colOff>
      <xdr:row>59</xdr:row>
      <xdr:rowOff>17838</xdr:rowOff>
    </xdr:to>
    <xdr:sp macro="" textlink="">
      <xdr:nvSpPr>
        <xdr:cNvPr id="803" name="楕円 802"/>
        <xdr:cNvSpPr/>
      </xdr:nvSpPr>
      <xdr:spPr>
        <a:xfrm>
          <a:off x="21272500" y="100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8965</xdr:rowOff>
    </xdr:from>
    <xdr:ext cx="313932" cy="259045"/>
    <xdr:sp macro="" textlink="">
      <xdr:nvSpPr>
        <xdr:cNvPr id="804" name="テキスト ボックス 803"/>
        <xdr:cNvSpPr txBox="1"/>
      </xdr:nvSpPr>
      <xdr:spPr>
        <a:xfrm>
          <a:off x="21166333" y="10124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87185</xdr:rowOff>
    </xdr:from>
    <xdr:to>
      <xdr:col>107</xdr:col>
      <xdr:colOff>101600</xdr:colOff>
      <xdr:row>59</xdr:row>
      <xdr:rowOff>17335</xdr:rowOff>
    </xdr:to>
    <xdr:sp macro="" textlink="">
      <xdr:nvSpPr>
        <xdr:cNvPr id="805" name="楕円 804"/>
        <xdr:cNvSpPr/>
      </xdr:nvSpPr>
      <xdr:spPr>
        <a:xfrm>
          <a:off x="20383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8462</xdr:rowOff>
    </xdr:from>
    <xdr:ext cx="313932" cy="259045"/>
    <xdr:sp macro="" textlink="">
      <xdr:nvSpPr>
        <xdr:cNvPr id="806" name="テキスト ボックス 805"/>
        <xdr:cNvSpPr txBox="1"/>
      </xdr:nvSpPr>
      <xdr:spPr>
        <a:xfrm>
          <a:off x="20277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86248</xdr:rowOff>
    </xdr:from>
    <xdr:to>
      <xdr:col>102</xdr:col>
      <xdr:colOff>165100</xdr:colOff>
      <xdr:row>59</xdr:row>
      <xdr:rowOff>16398</xdr:rowOff>
    </xdr:to>
    <xdr:sp macro="" textlink="">
      <xdr:nvSpPr>
        <xdr:cNvPr id="807" name="楕円 806"/>
        <xdr:cNvSpPr/>
      </xdr:nvSpPr>
      <xdr:spPr>
        <a:xfrm>
          <a:off x="19494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7525</xdr:rowOff>
    </xdr:from>
    <xdr:ext cx="378565" cy="259045"/>
    <xdr:sp macro="" textlink="">
      <xdr:nvSpPr>
        <xdr:cNvPr id="808" name="テキスト ボックス 807"/>
        <xdr:cNvSpPr txBox="1"/>
      </xdr:nvSpPr>
      <xdr:spPr>
        <a:xfrm>
          <a:off x="19356017" y="1012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83962</xdr:rowOff>
    </xdr:from>
    <xdr:to>
      <xdr:col>98</xdr:col>
      <xdr:colOff>38100</xdr:colOff>
      <xdr:row>59</xdr:row>
      <xdr:rowOff>14112</xdr:rowOff>
    </xdr:to>
    <xdr:sp macro="" textlink="">
      <xdr:nvSpPr>
        <xdr:cNvPr id="809" name="楕円 808"/>
        <xdr:cNvSpPr/>
      </xdr:nvSpPr>
      <xdr:spPr>
        <a:xfrm>
          <a:off x="18605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5239</xdr:rowOff>
    </xdr:from>
    <xdr:ext cx="378565" cy="259045"/>
    <xdr:sp macro="" textlink="">
      <xdr:nvSpPr>
        <xdr:cNvPr id="810" name="テキスト ボックス 809"/>
        <xdr:cNvSpPr txBox="1"/>
      </xdr:nvSpPr>
      <xdr:spPr>
        <a:xfrm>
          <a:off x="18467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68028</xdr:rowOff>
    </xdr:from>
    <xdr:to>
      <xdr:col>116</xdr:col>
      <xdr:colOff>63500</xdr:colOff>
      <xdr:row>75</xdr:row>
      <xdr:rowOff>74886</xdr:rowOff>
    </xdr:to>
    <xdr:cxnSp macro="">
      <xdr:nvCxnSpPr>
        <xdr:cNvPr id="841" name="直線コネクタ 840"/>
        <xdr:cNvCxnSpPr/>
      </xdr:nvCxnSpPr>
      <xdr:spPr>
        <a:xfrm flipV="1">
          <a:off x="21323300" y="129267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74886</xdr:rowOff>
    </xdr:from>
    <xdr:to>
      <xdr:col>111</xdr:col>
      <xdr:colOff>177800</xdr:colOff>
      <xdr:row>75</xdr:row>
      <xdr:rowOff>96897</xdr:rowOff>
    </xdr:to>
    <xdr:cxnSp macro="">
      <xdr:nvCxnSpPr>
        <xdr:cNvPr id="844" name="直線コネクタ 843"/>
        <xdr:cNvCxnSpPr/>
      </xdr:nvCxnSpPr>
      <xdr:spPr>
        <a:xfrm flipV="1">
          <a:off x="20434300" y="1293363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96897</xdr:rowOff>
    </xdr:from>
    <xdr:to>
      <xdr:col>107</xdr:col>
      <xdr:colOff>50800</xdr:colOff>
      <xdr:row>75</xdr:row>
      <xdr:rowOff>132711</xdr:rowOff>
    </xdr:to>
    <xdr:cxnSp macro="">
      <xdr:nvCxnSpPr>
        <xdr:cNvPr id="847" name="直線コネクタ 846"/>
        <xdr:cNvCxnSpPr/>
      </xdr:nvCxnSpPr>
      <xdr:spPr>
        <a:xfrm flipV="1">
          <a:off x="19545300" y="1295564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132711</xdr:rowOff>
    </xdr:from>
    <xdr:to>
      <xdr:col>102</xdr:col>
      <xdr:colOff>114300</xdr:colOff>
      <xdr:row>75</xdr:row>
      <xdr:rowOff>157302</xdr:rowOff>
    </xdr:to>
    <xdr:cxnSp macro="">
      <xdr:nvCxnSpPr>
        <xdr:cNvPr id="850" name="直線コネクタ 849"/>
        <xdr:cNvCxnSpPr/>
      </xdr:nvCxnSpPr>
      <xdr:spPr>
        <a:xfrm flipV="1">
          <a:off x="18656300" y="12991461"/>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17228</xdr:rowOff>
    </xdr:from>
    <xdr:to>
      <xdr:col>116</xdr:col>
      <xdr:colOff>114300</xdr:colOff>
      <xdr:row>75</xdr:row>
      <xdr:rowOff>118828</xdr:rowOff>
    </xdr:to>
    <xdr:sp macro="" textlink="">
      <xdr:nvSpPr>
        <xdr:cNvPr id="860" name="楕円 859"/>
        <xdr:cNvSpPr/>
      </xdr:nvSpPr>
      <xdr:spPr>
        <a:xfrm>
          <a:off x="22110700" y="128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40105</xdr:rowOff>
    </xdr:from>
    <xdr:ext cx="534377" cy="259045"/>
    <xdr:sp macro="" textlink="">
      <xdr:nvSpPr>
        <xdr:cNvPr id="861" name="繰出金該当値テキスト"/>
        <xdr:cNvSpPr txBox="1"/>
      </xdr:nvSpPr>
      <xdr:spPr>
        <a:xfrm>
          <a:off x="22212300" y="127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24086</xdr:rowOff>
    </xdr:from>
    <xdr:to>
      <xdr:col>112</xdr:col>
      <xdr:colOff>38100</xdr:colOff>
      <xdr:row>75</xdr:row>
      <xdr:rowOff>125686</xdr:rowOff>
    </xdr:to>
    <xdr:sp macro="" textlink="">
      <xdr:nvSpPr>
        <xdr:cNvPr id="862" name="楕円 861"/>
        <xdr:cNvSpPr/>
      </xdr:nvSpPr>
      <xdr:spPr>
        <a:xfrm>
          <a:off x="21272500" y="128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142213</xdr:rowOff>
    </xdr:from>
    <xdr:ext cx="534377" cy="259045"/>
    <xdr:sp macro="" textlink="">
      <xdr:nvSpPr>
        <xdr:cNvPr id="863" name="テキスト ボックス 862"/>
        <xdr:cNvSpPr txBox="1"/>
      </xdr:nvSpPr>
      <xdr:spPr>
        <a:xfrm>
          <a:off x="21056111" y="12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46097</xdr:rowOff>
    </xdr:from>
    <xdr:to>
      <xdr:col>107</xdr:col>
      <xdr:colOff>101600</xdr:colOff>
      <xdr:row>75</xdr:row>
      <xdr:rowOff>147696</xdr:rowOff>
    </xdr:to>
    <xdr:sp macro="" textlink="">
      <xdr:nvSpPr>
        <xdr:cNvPr id="864" name="楕円 863"/>
        <xdr:cNvSpPr/>
      </xdr:nvSpPr>
      <xdr:spPr>
        <a:xfrm>
          <a:off x="20383500" y="129048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164224</xdr:rowOff>
    </xdr:from>
    <xdr:ext cx="534377" cy="259045"/>
    <xdr:sp macro="" textlink="">
      <xdr:nvSpPr>
        <xdr:cNvPr id="865" name="テキスト ボックス 864"/>
        <xdr:cNvSpPr txBox="1"/>
      </xdr:nvSpPr>
      <xdr:spPr>
        <a:xfrm>
          <a:off x="20167111" y="126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81911</xdr:rowOff>
    </xdr:from>
    <xdr:to>
      <xdr:col>102</xdr:col>
      <xdr:colOff>165100</xdr:colOff>
      <xdr:row>76</xdr:row>
      <xdr:rowOff>12061</xdr:rowOff>
    </xdr:to>
    <xdr:sp macro="" textlink="">
      <xdr:nvSpPr>
        <xdr:cNvPr id="866" name="楕円 865"/>
        <xdr:cNvSpPr/>
      </xdr:nvSpPr>
      <xdr:spPr>
        <a:xfrm>
          <a:off x="19494500" y="12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28588</xdr:rowOff>
    </xdr:from>
    <xdr:ext cx="534377" cy="259045"/>
    <xdr:sp macro="" textlink="">
      <xdr:nvSpPr>
        <xdr:cNvPr id="867" name="テキスト ボックス 866"/>
        <xdr:cNvSpPr txBox="1"/>
      </xdr:nvSpPr>
      <xdr:spPr>
        <a:xfrm>
          <a:off x="19278111" y="127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106502</xdr:rowOff>
    </xdr:from>
    <xdr:to>
      <xdr:col>98</xdr:col>
      <xdr:colOff>38100</xdr:colOff>
      <xdr:row>76</xdr:row>
      <xdr:rowOff>36652</xdr:rowOff>
    </xdr:to>
    <xdr:sp macro="" textlink="">
      <xdr:nvSpPr>
        <xdr:cNvPr id="868" name="楕円 867"/>
        <xdr:cNvSpPr/>
      </xdr:nvSpPr>
      <xdr:spPr>
        <a:xfrm>
          <a:off x="18605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27779</xdr:rowOff>
    </xdr:from>
    <xdr:ext cx="534377" cy="259045"/>
    <xdr:sp macro="" textlink="">
      <xdr:nvSpPr>
        <xdr:cNvPr id="869" name="テキスト ボックス 868"/>
        <xdr:cNvSpPr txBox="1"/>
      </xdr:nvSpPr>
      <xdr:spPr>
        <a:xfrm>
          <a:off x="18389111" y="13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２６８円増加している。現在、職員平均年齢が低いことから、今後１０年程度は年齢上昇による人件費の上昇が見込まれ、また定年が段階的に延長されることもあり長期的な定員管理が必要になってくる。また、公立保育所民営化や事業費支弁の人件費についても適正化を図っていく必要がある。◆扶助費については、高齢化の影響から上昇傾向にある。今後１０年程度はこの傾向が続くと予想される。なお、令和３～４年度はコロナや物価高騰対策関連の給付金事業の影響により特に高水準となっている。◆本町の特徴として、投資的経費の抑制と計画的な繰上償還の実施の経緯から、普通建設事業費及び公債費が低く抑えられ、その分、人件費、扶助費及び維持補修費が高いという傾向が認められてきた。しかしながらその間、施設の老朽化が進んだため、今後は投資的経費を増加させざるを得ない状況である。令和２年度における普通建設事業の急上昇は、学校再編事業に伴う義務教育学校建設の影響であるが、その後も公共施設等の長寿命化事業のため、しばらくは従来の水準を上回る状況が続く。◆現状としては比較的良好な状況であるものの、公債費の急激な上昇は不可避であることから、さらなる行財政改革の断行も検討しながら、中長期的視点に立って、基金及び地方債の計画的運用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
10,325
44.50
7,698,316
7,230,380
416,308
3,488,697
6,756,678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119697</xdr:rowOff>
    </xdr:from>
    <xdr:to>
      <xdr:col>24</xdr:col>
      <xdr:colOff>63500</xdr:colOff>
      <xdr:row>35</xdr:row>
      <xdr:rowOff>1778</xdr:rowOff>
    </xdr:to>
    <xdr:cxnSp macro="">
      <xdr:nvCxnSpPr>
        <xdr:cNvPr id="61" name="直線コネクタ 60"/>
        <xdr:cNvCxnSpPr/>
      </xdr:nvCxnSpPr>
      <xdr:spPr>
        <a:xfrm flipV="1">
          <a:off x="3797300" y="5948997"/>
          <a:ext cx="8382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156083</xdr:rowOff>
    </xdr:from>
    <xdr:to>
      <xdr:col>19</xdr:col>
      <xdr:colOff>177800</xdr:colOff>
      <xdr:row>35</xdr:row>
      <xdr:rowOff>1778</xdr:rowOff>
    </xdr:to>
    <xdr:cxnSp macro="">
      <xdr:nvCxnSpPr>
        <xdr:cNvPr id="64" name="直線コネクタ 63"/>
        <xdr:cNvCxnSpPr/>
      </xdr:nvCxnSpPr>
      <xdr:spPr>
        <a:xfrm>
          <a:off x="2908300" y="598538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55309</xdr:rowOff>
    </xdr:from>
    <xdr:to>
      <xdr:col>15</xdr:col>
      <xdr:colOff>50800</xdr:colOff>
      <xdr:row>34</xdr:row>
      <xdr:rowOff>156083</xdr:rowOff>
    </xdr:to>
    <xdr:cxnSp macro="">
      <xdr:nvCxnSpPr>
        <xdr:cNvPr id="67" name="直線コネクタ 66"/>
        <xdr:cNvCxnSpPr/>
      </xdr:nvCxnSpPr>
      <xdr:spPr>
        <a:xfrm>
          <a:off x="2019300" y="5713159"/>
          <a:ext cx="889000" cy="27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55309</xdr:rowOff>
    </xdr:from>
    <xdr:to>
      <xdr:col>10</xdr:col>
      <xdr:colOff>114300</xdr:colOff>
      <xdr:row>35</xdr:row>
      <xdr:rowOff>34353</xdr:rowOff>
    </xdr:to>
    <xdr:cxnSp macro="">
      <xdr:nvCxnSpPr>
        <xdr:cNvPr id="70" name="直線コネクタ 69"/>
        <xdr:cNvCxnSpPr/>
      </xdr:nvCxnSpPr>
      <xdr:spPr>
        <a:xfrm flipV="1">
          <a:off x="1130300" y="5713159"/>
          <a:ext cx="889000" cy="3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68897</xdr:rowOff>
    </xdr:from>
    <xdr:to>
      <xdr:col>24</xdr:col>
      <xdr:colOff>114300</xdr:colOff>
      <xdr:row>34</xdr:row>
      <xdr:rowOff>170497</xdr:rowOff>
    </xdr:to>
    <xdr:sp macro="" textlink="">
      <xdr:nvSpPr>
        <xdr:cNvPr id="80" name="楕円 79"/>
        <xdr:cNvSpPr/>
      </xdr:nvSpPr>
      <xdr:spPr>
        <a:xfrm>
          <a:off x="45847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91774</xdr:rowOff>
    </xdr:from>
    <xdr:ext cx="469744" cy="259045"/>
    <xdr:sp macro="" textlink="">
      <xdr:nvSpPr>
        <xdr:cNvPr id="81" name="議会費該当値テキスト"/>
        <xdr:cNvSpPr txBox="1"/>
      </xdr:nvSpPr>
      <xdr:spPr>
        <a:xfrm>
          <a:off x="4686300"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122428</xdr:rowOff>
    </xdr:from>
    <xdr:to>
      <xdr:col>20</xdr:col>
      <xdr:colOff>38100</xdr:colOff>
      <xdr:row>35</xdr:row>
      <xdr:rowOff>52578</xdr:rowOff>
    </xdr:to>
    <xdr:sp macro="" textlink="">
      <xdr:nvSpPr>
        <xdr:cNvPr id="82" name="楕円 81"/>
        <xdr:cNvSpPr/>
      </xdr:nvSpPr>
      <xdr:spPr>
        <a:xfrm>
          <a:off x="3746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69105</xdr:rowOff>
    </xdr:from>
    <xdr:ext cx="469744" cy="259045"/>
    <xdr:sp macro="" textlink="">
      <xdr:nvSpPr>
        <xdr:cNvPr id="83" name="テキスト ボックス 82"/>
        <xdr:cNvSpPr txBox="1"/>
      </xdr:nvSpPr>
      <xdr:spPr>
        <a:xfrm>
          <a:off x="3562428"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105283</xdr:rowOff>
    </xdr:from>
    <xdr:to>
      <xdr:col>15</xdr:col>
      <xdr:colOff>101600</xdr:colOff>
      <xdr:row>35</xdr:row>
      <xdr:rowOff>35433</xdr:rowOff>
    </xdr:to>
    <xdr:sp macro="" textlink="">
      <xdr:nvSpPr>
        <xdr:cNvPr id="84" name="楕円 83"/>
        <xdr:cNvSpPr/>
      </xdr:nvSpPr>
      <xdr:spPr>
        <a:xfrm>
          <a:off x="2857500" y="59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51960</xdr:rowOff>
    </xdr:from>
    <xdr:ext cx="469744" cy="259045"/>
    <xdr:sp macro="" textlink="">
      <xdr:nvSpPr>
        <xdr:cNvPr id="85" name="テキスト ボックス 84"/>
        <xdr:cNvSpPr txBox="1"/>
      </xdr:nvSpPr>
      <xdr:spPr>
        <a:xfrm>
          <a:off x="2673428" y="57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4509</xdr:rowOff>
    </xdr:from>
    <xdr:to>
      <xdr:col>10</xdr:col>
      <xdr:colOff>165100</xdr:colOff>
      <xdr:row>33</xdr:row>
      <xdr:rowOff>106109</xdr:rowOff>
    </xdr:to>
    <xdr:sp macro="" textlink="">
      <xdr:nvSpPr>
        <xdr:cNvPr id="86" name="楕円 85"/>
        <xdr:cNvSpPr/>
      </xdr:nvSpPr>
      <xdr:spPr>
        <a:xfrm>
          <a:off x="1968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122636</xdr:rowOff>
    </xdr:from>
    <xdr:ext cx="469744" cy="259045"/>
    <xdr:sp macro="" textlink="">
      <xdr:nvSpPr>
        <xdr:cNvPr id="87" name="テキスト ボックス 86"/>
        <xdr:cNvSpPr txBox="1"/>
      </xdr:nvSpPr>
      <xdr:spPr>
        <a:xfrm>
          <a:off x="1784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155003</xdr:rowOff>
    </xdr:from>
    <xdr:to>
      <xdr:col>6</xdr:col>
      <xdr:colOff>38100</xdr:colOff>
      <xdr:row>35</xdr:row>
      <xdr:rowOff>85153</xdr:rowOff>
    </xdr:to>
    <xdr:sp macro="" textlink="">
      <xdr:nvSpPr>
        <xdr:cNvPr id="88" name="楕円 87"/>
        <xdr:cNvSpPr/>
      </xdr:nvSpPr>
      <xdr:spPr>
        <a:xfrm>
          <a:off x="10795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101680</xdr:rowOff>
    </xdr:from>
    <xdr:ext cx="469744" cy="259045"/>
    <xdr:sp macro="" textlink="">
      <xdr:nvSpPr>
        <xdr:cNvPr id="89" name="テキスト ボックス 88"/>
        <xdr:cNvSpPr txBox="1"/>
      </xdr:nvSpPr>
      <xdr:spPr>
        <a:xfrm>
          <a:off x="895428" y="575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6054</xdr:rowOff>
    </xdr:from>
    <xdr:to>
      <xdr:col>24</xdr:col>
      <xdr:colOff>63500</xdr:colOff>
      <xdr:row>57</xdr:row>
      <xdr:rowOff>22053</xdr:rowOff>
    </xdr:to>
    <xdr:cxnSp macro="">
      <xdr:nvCxnSpPr>
        <xdr:cNvPr id="120" name="直線コネクタ 119"/>
        <xdr:cNvCxnSpPr/>
      </xdr:nvCxnSpPr>
      <xdr:spPr>
        <a:xfrm>
          <a:off x="3797300" y="9778704"/>
          <a:ext cx="8382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37408</xdr:rowOff>
    </xdr:from>
    <xdr:to>
      <xdr:col>19</xdr:col>
      <xdr:colOff>177800</xdr:colOff>
      <xdr:row>57</xdr:row>
      <xdr:rowOff>6054</xdr:rowOff>
    </xdr:to>
    <xdr:cxnSp macro="">
      <xdr:nvCxnSpPr>
        <xdr:cNvPr id="123" name="直線コネクタ 122"/>
        <xdr:cNvCxnSpPr/>
      </xdr:nvCxnSpPr>
      <xdr:spPr>
        <a:xfrm>
          <a:off x="2908300" y="9638608"/>
          <a:ext cx="889000" cy="1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37408</xdr:rowOff>
    </xdr:from>
    <xdr:to>
      <xdr:col>15</xdr:col>
      <xdr:colOff>50800</xdr:colOff>
      <xdr:row>58</xdr:row>
      <xdr:rowOff>56516</xdr:rowOff>
    </xdr:to>
    <xdr:cxnSp macro="">
      <xdr:nvCxnSpPr>
        <xdr:cNvPr id="126" name="直線コネクタ 125"/>
        <xdr:cNvCxnSpPr/>
      </xdr:nvCxnSpPr>
      <xdr:spPr>
        <a:xfrm flipV="1">
          <a:off x="2019300" y="9638608"/>
          <a:ext cx="889000" cy="3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56516</xdr:rowOff>
    </xdr:from>
    <xdr:to>
      <xdr:col>10</xdr:col>
      <xdr:colOff>114300</xdr:colOff>
      <xdr:row>58</xdr:row>
      <xdr:rowOff>76943</xdr:rowOff>
    </xdr:to>
    <xdr:cxnSp macro="">
      <xdr:nvCxnSpPr>
        <xdr:cNvPr id="129" name="直線コネクタ 128"/>
        <xdr:cNvCxnSpPr/>
      </xdr:nvCxnSpPr>
      <xdr:spPr>
        <a:xfrm flipV="1">
          <a:off x="1130300" y="10000616"/>
          <a:ext cx="8890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142703</xdr:rowOff>
    </xdr:from>
    <xdr:to>
      <xdr:col>24</xdr:col>
      <xdr:colOff>114300</xdr:colOff>
      <xdr:row>57</xdr:row>
      <xdr:rowOff>72853</xdr:rowOff>
    </xdr:to>
    <xdr:sp macro="" textlink="">
      <xdr:nvSpPr>
        <xdr:cNvPr id="139" name="楕円 138"/>
        <xdr:cNvSpPr/>
      </xdr:nvSpPr>
      <xdr:spPr>
        <a:xfrm>
          <a:off x="4584700" y="97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121130</xdr:rowOff>
    </xdr:from>
    <xdr:ext cx="599010" cy="259045"/>
    <xdr:sp macro="" textlink="">
      <xdr:nvSpPr>
        <xdr:cNvPr id="140" name="総務費該当値テキスト"/>
        <xdr:cNvSpPr txBox="1"/>
      </xdr:nvSpPr>
      <xdr:spPr>
        <a:xfrm>
          <a:off x="4686300" y="972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126704</xdr:rowOff>
    </xdr:from>
    <xdr:to>
      <xdr:col>20</xdr:col>
      <xdr:colOff>38100</xdr:colOff>
      <xdr:row>57</xdr:row>
      <xdr:rowOff>56854</xdr:rowOff>
    </xdr:to>
    <xdr:sp macro="" textlink="">
      <xdr:nvSpPr>
        <xdr:cNvPr id="141" name="楕円 140"/>
        <xdr:cNvSpPr/>
      </xdr:nvSpPr>
      <xdr:spPr>
        <a:xfrm>
          <a:off x="3746500" y="97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47981</xdr:rowOff>
    </xdr:from>
    <xdr:ext cx="599010" cy="259045"/>
    <xdr:sp macro="" textlink="">
      <xdr:nvSpPr>
        <xdr:cNvPr id="142" name="テキスト ボックス 141"/>
        <xdr:cNvSpPr txBox="1"/>
      </xdr:nvSpPr>
      <xdr:spPr>
        <a:xfrm>
          <a:off x="3497795" y="98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158058</xdr:rowOff>
    </xdr:from>
    <xdr:to>
      <xdr:col>15</xdr:col>
      <xdr:colOff>101600</xdr:colOff>
      <xdr:row>56</xdr:row>
      <xdr:rowOff>88208</xdr:rowOff>
    </xdr:to>
    <xdr:sp macro="" textlink="">
      <xdr:nvSpPr>
        <xdr:cNvPr id="143" name="楕円 142"/>
        <xdr:cNvSpPr/>
      </xdr:nvSpPr>
      <xdr:spPr>
        <a:xfrm>
          <a:off x="2857500" y="95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79335</xdr:rowOff>
    </xdr:from>
    <xdr:ext cx="599010" cy="259045"/>
    <xdr:sp macro="" textlink="">
      <xdr:nvSpPr>
        <xdr:cNvPr id="144" name="テキスト ボックス 143"/>
        <xdr:cNvSpPr txBox="1"/>
      </xdr:nvSpPr>
      <xdr:spPr>
        <a:xfrm>
          <a:off x="2608795" y="968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5716</xdr:rowOff>
    </xdr:from>
    <xdr:to>
      <xdr:col>10</xdr:col>
      <xdr:colOff>165100</xdr:colOff>
      <xdr:row>58</xdr:row>
      <xdr:rowOff>107316</xdr:rowOff>
    </xdr:to>
    <xdr:sp macro="" textlink="">
      <xdr:nvSpPr>
        <xdr:cNvPr id="145" name="楕円 144"/>
        <xdr:cNvSpPr/>
      </xdr:nvSpPr>
      <xdr:spPr>
        <a:xfrm>
          <a:off x="1968500" y="99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98443</xdr:rowOff>
    </xdr:from>
    <xdr:ext cx="534377" cy="259045"/>
    <xdr:sp macro="" textlink="">
      <xdr:nvSpPr>
        <xdr:cNvPr id="146" name="テキスト ボックス 145"/>
        <xdr:cNvSpPr txBox="1"/>
      </xdr:nvSpPr>
      <xdr:spPr>
        <a:xfrm>
          <a:off x="1752111" y="100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26143</xdr:rowOff>
    </xdr:from>
    <xdr:to>
      <xdr:col>6</xdr:col>
      <xdr:colOff>38100</xdr:colOff>
      <xdr:row>58</xdr:row>
      <xdr:rowOff>127743</xdr:rowOff>
    </xdr:to>
    <xdr:sp macro="" textlink="">
      <xdr:nvSpPr>
        <xdr:cNvPr id="147" name="楕円 146"/>
        <xdr:cNvSpPr/>
      </xdr:nvSpPr>
      <xdr:spPr>
        <a:xfrm>
          <a:off x="1079500" y="99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118870</xdr:rowOff>
    </xdr:from>
    <xdr:ext cx="534377" cy="259045"/>
    <xdr:sp macro="" textlink="">
      <xdr:nvSpPr>
        <xdr:cNvPr id="148" name="テキスト ボックス 147"/>
        <xdr:cNvSpPr txBox="1"/>
      </xdr:nvSpPr>
      <xdr:spPr>
        <a:xfrm>
          <a:off x="863111" y="100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55346</xdr:rowOff>
    </xdr:from>
    <xdr:to>
      <xdr:col>24</xdr:col>
      <xdr:colOff>63500</xdr:colOff>
      <xdr:row>73</xdr:row>
      <xdr:rowOff>72827</xdr:rowOff>
    </xdr:to>
    <xdr:cxnSp macro="">
      <xdr:nvCxnSpPr>
        <xdr:cNvPr id="178" name="直線コネクタ 177"/>
        <xdr:cNvCxnSpPr/>
      </xdr:nvCxnSpPr>
      <xdr:spPr>
        <a:xfrm>
          <a:off x="3797300" y="12571196"/>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55346</xdr:rowOff>
    </xdr:from>
    <xdr:to>
      <xdr:col>19</xdr:col>
      <xdr:colOff>177800</xdr:colOff>
      <xdr:row>74</xdr:row>
      <xdr:rowOff>31999</xdr:rowOff>
    </xdr:to>
    <xdr:cxnSp macro="">
      <xdr:nvCxnSpPr>
        <xdr:cNvPr id="181" name="直線コネクタ 180"/>
        <xdr:cNvCxnSpPr/>
      </xdr:nvCxnSpPr>
      <xdr:spPr>
        <a:xfrm flipV="1">
          <a:off x="2908300" y="12571196"/>
          <a:ext cx="889000" cy="14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31999</xdr:rowOff>
    </xdr:from>
    <xdr:to>
      <xdr:col>15</xdr:col>
      <xdr:colOff>50800</xdr:colOff>
      <xdr:row>75</xdr:row>
      <xdr:rowOff>30711</xdr:rowOff>
    </xdr:to>
    <xdr:cxnSp macro="">
      <xdr:nvCxnSpPr>
        <xdr:cNvPr id="184" name="直線コネクタ 183"/>
        <xdr:cNvCxnSpPr/>
      </xdr:nvCxnSpPr>
      <xdr:spPr>
        <a:xfrm flipV="1">
          <a:off x="2019300" y="12719299"/>
          <a:ext cx="889000" cy="1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30711</xdr:rowOff>
    </xdr:from>
    <xdr:to>
      <xdr:col>10</xdr:col>
      <xdr:colOff>114300</xdr:colOff>
      <xdr:row>75</xdr:row>
      <xdr:rowOff>34521</xdr:rowOff>
    </xdr:to>
    <xdr:cxnSp macro="">
      <xdr:nvCxnSpPr>
        <xdr:cNvPr id="187" name="直線コネクタ 186"/>
        <xdr:cNvCxnSpPr/>
      </xdr:nvCxnSpPr>
      <xdr:spPr>
        <a:xfrm flipV="1">
          <a:off x="1130300" y="128894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22027</xdr:rowOff>
    </xdr:from>
    <xdr:to>
      <xdr:col>24</xdr:col>
      <xdr:colOff>114300</xdr:colOff>
      <xdr:row>73</xdr:row>
      <xdr:rowOff>123627</xdr:rowOff>
    </xdr:to>
    <xdr:sp macro="" textlink="">
      <xdr:nvSpPr>
        <xdr:cNvPr id="197" name="楕円 196"/>
        <xdr:cNvSpPr/>
      </xdr:nvSpPr>
      <xdr:spPr>
        <a:xfrm>
          <a:off x="4584700" y="125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44904</xdr:rowOff>
    </xdr:from>
    <xdr:ext cx="599010" cy="259045"/>
    <xdr:sp macro="" textlink="">
      <xdr:nvSpPr>
        <xdr:cNvPr id="198" name="民生費該当値テキスト"/>
        <xdr:cNvSpPr txBox="1"/>
      </xdr:nvSpPr>
      <xdr:spPr>
        <a:xfrm>
          <a:off x="4686300" y="1238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4546</xdr:rowOff>
    </xdr:from>
    <xdr:to>
      <xdr:col>20</xdr:col>
      <xdr:colOff>38100</xdr:colOff>
      <xdr:row>73</xdr:row>
      <xdr:rowOff>106146</xdr:rowOff>
    </xdr:to>
    <xdr:sp macro="" textlink="">
      <xdr:nvSpPr>
        <xdr:cNvPr id="199" name="楕円 198"/>
        <xdr:cNvSpPr/>
      </xdr:nvSpPr>
      <xdr:spPr>
        <a:xfrm>
          <a:off x="3746500" y="125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122673</xdr:rowOff>
    </xdr:from>
    <xdr:ext cx="599010" cy="259045"/>
    <xdr:sp macro="" textlink="">
      <xdr:nvSpPr>
        <xdr:cNvPr id="200" name="テキスト ボックス 199"/>
        <xdr:cNvSpPr txBox="1"/>
      </xdr:nvSpPr>
      <xdr:spPr>
        <a:xfrm>
          <a:off x="3497795" y="1229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152649</xdr:rowOff>
    </xdr:from>
    <xdr:to>
      <xdr:col>15</xdr:col>
      <xdr:colOff>101600</xdr:colOff>
      <xdr:row>74</xdr:row>
      <xdr:rowOff>82799</xdr:rowOff>
    </xdr:to>
    <xdr:sp macro="" textlink="">
      <xdr:nvSpPr>
        <xdr:cNvPr id="201" name="楕円 200"/>
        <xdr:cNvSpPr/>
      </xdr:nvSpPr>
      <xdr:spPr>
        <a:xfrm>
          <a:off x="2857500" y="126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99326</xdr:rowOff>
    </xdr:from>
    <xdr:ext cx="599010" cy="259045"/>
    <xdr:sp macro="" textlink="">
      <xdr:nvSpPr>
        <xdr:cNvPr id="202" name="テキスト ボックス 201"/>
        <xdr:cNvSpPr txBox="1"/>
      </xdr:nvSpPr>
      <xdr:spPr>
        <a:xfrm>
          <a:off x="2608795" y="124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151361</xdr:rowOff>
    </xdr:from>
    <xdr:to>
      <xdr:col>10</xdr:col>
      <xdr:colOff>165100</xdr:colOff>
      <xdr:row>75</xdr:row>
      <xdr:rowOff>81511</xdr:rowOff>
    </xdr:to>
    <xdr:sp macro="" textlink="">
      <xdr:nvSpPr>
        <xdr:cNvPr id="203" name="楕円 202"/>
        <xdr:cNvSpPr/>
      </xdr:nvSpPr>
      <xdr:spPr>
        <a:xfrm>
          <a:off x="1968500" y="128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98038</xdr:rowOff>
    </xdr:from>
    <xdr:ext cx="599010" cy="259045"/>
    <xdr:sp macro="" textlink="">
      <xdr:nvSpPr>
        <xdr:cNvPr id="204" name="テキスト ボックス 203"/>
        <xdr:cNvSpPr txBox="1"/>
      </xdr:nvSpPr>
      <xdr:spPr>
        <a:xfrm>
          <a:off x="1719795" y="1261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155171</xdr:rowOff>
    </xdr:from>
    <xdr:to>
      <xdr:col>6</xdr:col>
      <xdr:colOff>38100</xdr:colOff>
      <xdr:row>75</xdr:row>
      <xdr:rowOff>85321</xdr:rowOff>
    </xdr:to>
    <xdr:sp macro="" textlink="">
      <xdr:nvSpPr>
        <xdr:cNvPr id="205" name="楕円 204"/>
        <xdr:cNvSpPr/>
      </xdr:nvSpPr>
      <xdr:spPr>
        <a:xfrm>
          <a:off x="1079500" y="128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101848</xdr:rowOff>
    </xdr:from>
    <xdr:ext cx="599010" cy="259045"/>
    <xdr:sp macro="" textlink="">
      <xdr:nvSpPr>
        <xdr:cNvPr id="206" name="テキスト ボックス 205"/>
        <xdr:cNvSpPr txBox="1"/>
      </xdr:nvSpPr>
      <xdr:spPr>
        <a:xfrm>
          <a:off x="830795" y="126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78546</xdr:rowOff>
    </xdr:from>
    <xdr:to>
      <xdr:col>24</xdr:col>
      <xdr:colOff>63500</xdr:colOff>
      <xdr:row>97</xdr:row>
      <xdr:rowOff>85846</xdr:rowOff>
    </xdr:to>
    <xdr:cxnSp macro="">
      <xdr:nvCxnSpPr>
        <xdr:cNvPr id="233" name="直線コネクタ 232"/>
        <xdr:cNvCxnSpPr/>
      </xdr:nvCxnSpPr>
      <xdr:spPr>
        <a:xfrm>
          <a:off x="3797300" y="16709196"/>
          <a:ext cx="8382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78546</xdr:rowOff>
    </xdr:from>
    <xdr:to>
      <xdr:col>19</xdr:col>
      <xdr:colOff>177800</xdr:colOff>
      <xdr:row>97</xdr:row>
      <xdr:rowOff>127516</xdr:rowOff>
    </xdr:to>
    <xdr:cxnSp macro="">
      <xdr:nvCxnSpPr>
        <xdr:cNvPr id="236" name="直線コネクタ 235"/>
        <xdr:cNvCxnSpPr/>
      </xdr:nvCxnSpPr>
      <xdr:spPr>
        <a:xfrm flipV="1">
          <a:off x="2908300" y="16709196"/>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127516</xdr:rowOff>
    </xdr:from>
    <xdr:to>
      <xdr:col>15</xdr:col>
      <xdr:colOff>50800</xdr:colOff>
      <xdr:row>97</xdr:row>
      <xdr:rowOff>149411</xdr:rowOff>
    </xdr:to>
    <xdr:cxnSp macro="">
      <xdr:nvCxnSpPr>
        <xdr:cNvPr id="239" name="直線コネクタ 238"/>
        <xdr:cNvCxnSpPr/>
      </xdr:nvCxnSpPr>
      <xdr:spPr>
        <a:xfrm flipV="1">
          <a:off x="2019300" y="16758166"/>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149411</xdr:rowOff>
    </xdr:from>
    <xdr:to>
      <xdr:col>10</xdr:col>
      <xdr:colOff>114300</xdr:colOff>
      <xdr:row>97</xdr:row>
      <xdr:rowOff>164179</xdr:rowOff>
    </xdr:to>
    <xdr:cxnSp macro="">
      <xdr:nvCxnSpPr>
        <xdr:cNvPr id="242" name="直線コネクタ 241"/>
        <xdr:cNvCxnSpPr/>
      </xdr:nvCxnSpPr>
      <xdr:spPr>
        <a:xfrm flipV="1">
          <a:off x="1130300" y="1678006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35046</xdr:rowOff>
    </xdr:from>
    <xdr:to>
      <xdr:col>24</xdr:col>
      <xdr:colOff>114300</xdr:colOff>
      <xdr:row>97</xdr:row>
      <xdr:rowOff>136646</xdr:rowOff>
    </xdr:to>
    <xdr:sp macro="" textlink="">
      <xdr:nvSpPr>
        <xdr:cNvPr id="252" name="楕円 251"/>
        <xdr:cNvSpPr/>
      </xdr:nvSpPr>
      <xdr:spPr>
        <a:xfrm>
          <a:off x="4584700" y="1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121423</xdr:rowOff>
    </xdr:from>
    <xdr:ext cx="534377" cy="259045"/>
    <xdr:sp macro="" textlink="">
      <xdr:nvSpPr>
        <xdr:cNvPr id="253" name="衛生費該当値テキスト"/>
        <xdr:cNvSpPr txBox="1"/>
      </xdr:nvSpPr>
      <xdr:spPr>
        <a:xfrm>
          <a:off x="4686300" y="165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27746</xdr:rowOff>
    </xdr:from>
    <xdr:to>
      <xdr:col>20</xdr:col>
      <xdr:colOff>38100</xdr:colOff>
      <xdr:row>97</xdr:row>
      <xdr:rowOff>129346</xdr:rowOff>
    </xdr:to>
    <xdr:sp macro="" textlink="">
      <xdr:nvSpPr>
        <xdr:cNvPr id="254" name="楕円 253"/>
        <xdr:cNvSpPr/>
      </xdr:nvSpPr>
      <xdr:spPr>
        <a:xfrm>
          <a:off x="3746500" y="166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120473</xdr:rowOff>
    </xdr:from>
    <xdr:ext cx="534377" cy="259045"/>
    <xdr:sp macro="" textlink="">
      <xdr:nvSpPr>
        <xdr:cNvPr id="255" name="テキスト ボックス 254"/>
        <xdr:cNvSpPr txBox="1"/>
      </xdr:nvSpPr>
      <xdr:spPr>
        <a:xfrm>
          <a:off x="3530111" y="167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76716</xdr:rowOff>
    </xdr:from>
    <xdr:to>
      <xdr:col>15</xdr:col>
      <xdr:colOff>101600</xdr:colOff>
      <xdr:row>98</xdr:row>
      <xdr:rowOff>6866</xdr:rowOff>
    </xdr:to>
    <xdr:sp macro="" textlink="">
      <xdr:nvSpPr>
        <xdr:cNvPr id="256" name="楕円 255"/>
        <xdr:cNvSpPr/>
      </xdr:nvSpPr>
      <xdr:spPr>
        <a:xfrm>
          <a:off x="2857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169443</xdr:rowOff>
    </xdr:from>
    <xdr:ext cx="534377" cy="259045"/>
    <xdr:sp macro="" textlink="">
      <xdr:nvSpPr>
        <xdr:cNvPr id="257" name="テキスト ボックス 256"/>
        <xdr:cNvSpPr txBox="1"/>
      </xdr:nvSpPr>
      <xdr:spPr>
        <a:xfrm>
          <a:off x="2641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98611</xdr:rowOff>
    </xdr:from>
    <xdr:to>
      <xdr:col>10</xdr:col>
      <xdr:colOff>165100</xdr:colOff>
      <xdr:row>98</xdr:row>
      <xdr:rowOff>28761</xdr:rowOff>
    </xdr:to>
    <xdr:sp macro="" textlink="">
      <xdr:nvSpPr>
        <xdr:cNvPr id="258" name="楕円 257"/>
        <xdr:cNvSpPr/>
      </xdr:nvSpPr>
      <xdr:spPr>
        <a:xfrm>
          <a:off x="1968500" y="167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19888</xdr:rowOff>
    </xdr:from>
    <xdr:ext cx="534377" cy="259045"/>
    <xdr:sp macro="" textlink="">
      <xdr:nvSpPr>
        <xdr:cNvPr id="259" name="テキスト ボックス 258"/>
        <xdr:cNvSpPr txBox="1"/>
      </xdr:nvSpPr>
      <xdr:spPr>
        <a:xfrm>
          <a:off x="1752111" y="168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113379</xdr:rowOff>
    </xdr:from>
    <xdr:to>
      <xdr:col>6</xdr:col>
      <xdr:colOff>38100</xdr:colOff>
      <xdr:row>98</xdr:row>
      <xdr:rowOff>43529</xdr:rowOff>
    </xdr:to>
    <xdr:sp macro="" textlink="">
      <xdr:nvSpPr>
        <xdr:cNvPr id="260" name="楕円 259"/>
        <xdr:cNvSpPr/>
      </xdr:nvSpPr>
      <xdr:spPr>
        <a:xfrm>
          <a:off x="1079500" y="167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34656</xdr:rowOff>
    </xdr:from>
    <xdr:ext cx="534377" cy="259045"/>
    <xdr:sp macro="" textlink="">
      <xdr:nvSpPr>
        <xdr:cNvPr id="261" name="テキスト ボックス 260"/>
        <xdr:cNvSpPr txBox="1"/>
      </xdr:nvSpPr>
      <xdr:spPr>
        <a:xfrm>
          <a:off x="863111" y="168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120795</xdr:rowOff>
    </xdr:from>
    <xdr:to>
      <xdr:col>55</xdr:col>
      <xdr:colOff>0</xdr:colOff>
      <xdr:row>58</xdr:row>
      <xdr:rowOff>37988</xdr:rowOff>
    </xdr:to>
    <xdr:cxnSp macro="">
      <xdr:nvCxnSpPr>
        <xdr:cNvPr id="349" name="直線コネクタ 348"/>
        <xdr:cNvCxnSpPr/>
      </xdr:nvCxnSpPr>
      <xdr:spPr>
        <a:xfrm>
          <a:off x="9639300" y="9893445"/>
          <a:ext cx="838200" cy="8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120795</xdr:rowOff>
    </xdr:from>
    <xdr:to>
      <xdr:col>50</xdr:col>
      <xdr:colOff>114300</xdr:colOff>
      <xdr:row>57</xdr:row>
      <xdr:rowOff>166881</xdr:rowOff>
    </xdr:to>
    <xdr:cxnSp macro="">
      <xdr:nvCxnSpPr>
        <xdr:cNvPr id="352" name="直線コネクタ 351"/>
        <xdr:cNvCxnSpPr/>
      </xdr:nvCxnSpPr>
      <xdr:spPr>
        <a:xfrm flipV="1">
          <a:off x="8750300" y="9893445"/>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166881</xdr:rowOff>
    </xdr:from>
    <xdr:to>
      <xdr:col>45</xdr:col>
      <xdr:colOff>177800</xdr:colOff>
      <xdr:row>58</xdr:row>
      <xdr:rowOff>53366</xdr:rowOff>
    </xdr:to>
    <xdr:cxnSp macro="">
      <xdr:nvCxnSpPr>
        <xdr:cNvPr id="355" name="直線コネクタ 354"/>
        <xdr:cNvCxnSpPr/>
      </xdr:nvCxnSpPr>
      <xdr:spPr>
        <a:xfrm flipV="1">
          <a:off x="7861300" y="9939531"/>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53366</xdr:rowOff>
    </xdr:from>
    <xdr:to>
      <xdr:col>41</xdr:col>
      <xdr:colOff>50800</xdr:colOff>
      <xdr:row>58</xdr:row>
      <xdr:rowOff>76950</xdr:rowOff>
    </xdr:to>
    <xdr:cxnSp macro="">
      <xdr:nvCxnSpPr>
        <xdr:cNvPr id="358" name="直線コネクタ 357"/>
        <xdr:cNvCxnSpPr/>
      </xdr:nvCxnSpPr>
      <xdr:spPr>
        <a:xfrm flipV="1">
          <a:off x="6972300" y="999746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158638</xdr:rowOff>
    </xdr:from>
    <xdr:to>
      <xdr:col>55</xdr:col>
      <xdr:colOff>50800</xdr:colOff>
      <xdr:row>58</xdr:row>
      <xdr:rowOff>88788</xdr:rowOff>
    </xdr:to>
    <xdr:sp macro="" textlink="">
      <xdr:nvSpPr>
        <xdr:cNvPr id="368" name="楕円 367"/>
        <xdr:cNvSpPr/>
      </xdr:nvSpPr>
      <xdr:spPr>
        <a:xfrm>
          <a:off x="10426700" y="99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137065</xdr:rowOff>
    </xdr:from>
    <xdr:ext cx="534377" cy="259045"/>
    <xdr:sp macro="" textlink="">
      <xdr:nvSpPr>
        <xdr:cNvPr id="369" name="農林水産業費該当値テキスト"/>
        <xdr:cNvSpPr txBox="1"/>
      </xdr:nvSpPr>
      <xdr:spPr>
        <a:xfrm>
          <a:off x="10528300" y="990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69995</xdr:rowOff>
    </xdr:from>
    <xdr:to>
      <xdr:col>50</xdr:col>
      <xdr:colOff>165100</xdr:colOff>
      <xdr:row>58</xdr:row>
      <xdr:rowOff>145</xdr:rowOff>
    </xdr:to>
    <xdr:sp macro="" textlink="">
      <xdr:nvSpPr>
        <xdr:cNvPr id="370" name="楕円 369"/>
        <xdr:cNvSpPr/>
      </xdr:nvSpPr>
      <xdr:spPr>
        <a:xfrm>
          <a:off x="95885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16672</xdr:rowOff>
    </xdr:from>
    <xdr:ext cx="534377" cy="259045"/>
    <xdr:sp macro="" textlink="">
      <xdr:nvSpPr>
        <xdr:cNvPr id="371" name="テキスト ボックス 370"/>
        <xdr:cNvSpPr txBox="1"/>
      </xdr:nvSpPr>
      <xdr:spPr>
        <a:xfrm>
          <a:off x="9372111" y="96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116081</xdr:rowOff>
    </xdr:from>
    <xdr:to>
      <xdr:col>46</xdr:col>
      <xdr:colOff>38100</xdr:colOff>
      <xdr:row>58</xdr:row>
      <xdr:rowOff>46231</xdr:rowOff>
    </xdr:to>
    <xdr:sp macro="" textlink="">
      <xdr:nvSpPr>
        <xdr:cNvPr id="372" name="楕円 371"/>
        <xdr:cNvSpPr/>
      </xdr:nvSpPr>
      <xdr:spPr>
        <a:xfrm>
          <a:off x="8699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37358</xdr:rowOff>
    </xdr:from>
    <xdr:ext cx="534377" cy="259045"/>
    <xdr:sp macro="" textlink="">
      <xdr:nvSpPr>
        <xdr:cNvPr id="373" name="テキスト ボックス 372"/>
        <xdr:cNvSpPr txBox="1"/>
      </xdr:nvSpPr>
      <xdr:spPr>
        <a:xfrm>
          <a:off x="8483111" y="998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2566</xdr:rowOff>
    </xdr:from>
    <xdr:to>
      <xdr:col>41</xdr:col>
      <xdr:colOff>101600</xdr:colOff>
      <xdr:row>58</xdr:row>
      <xdr:rowOff>104166</xdr:rowOff>
    </xdr:to>
    <xdr:sp macro="" textlink="">
      <xdr:nvSpPr>
        <xdr:cNvPr id="374" name="楕円 373"/>
        <xdr:cNvSpPr/>
      </xdr:nvSpPr>
      <xdr:spPr>
        <a:xfrm>
          <a:off x="7810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95293</xdr:rowOff>
    </xdr:from>
    <xdr:ext cx="534377" cy="259045"/>
    <xdr:sp macro="" textlink="">
      <xdr:nvSpPr>
        <xdr:cNvPr id="375" name="テキスト ボックス 374"/>
        <xdr:cNvSpPr txBox="1"/>
      </xdr:nvSpPr>
      <xdr:spPr>
        <a:xfrm>
          <a:off x="7594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26150</xdr:rowOff>
    </xdr:from>
    <xdr:to>
      <xdr:col>36</xdr:col>
      <xdr:colOff>165100</xdr:colOff>
      <xdr:row>58</xdr:row>
      <xdr:rowOff>127750</xdr:rowOff>
    </xdr:to>
    <xdr:sp macro="" textlink="">
      <xdr:nvSpPr>
        <xdr:cNvPr id="376" name="楕円 375"/>
        <xdr:cNvSpPr/>
      </xdr:nvSpPr>
      <xdr:spPr>
        <a:xfrm>
          <a:off x="6921500" y="9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118877</xdr:rowOff>
    </xdr:from>
    <xdr:ext cx="534377" cy="259045"/>
    <xdr:sp macro="" textlink="">
      <xdr:nvSpPr>
        <xdr:cNvPr id="377" name="テキスト ボックス 376"/>
        <xdr:cNvSpPr txBox="1"/>
      </xdr:nvSpPr>
      <xdr:spPr>
        <a:xfrm>
          <a:off x="6705111" y="100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39776</xdr:rowOff>
    </xdr:from>
    <xdr:to>
      <xdr:col>55</xdr:col>
      <xdr:colOff>0</xdr:colOff>
      <xdr:row>78</xdr:row>
      <xdr:rowOff>52133</xdr:rowOff>
    </xdr:to>
    <xdr:cxnSp macro="">
      <xdr:nvCxnSpPr>
        <xdr:cNvPr id="406" name="直線コネクタ 405"/>
        <xdr:cNvCxnSpPr/>
      </xdr:nvCxnSpPr>
      <xdr:spPr>
        <a:xfrm flipV="1">
          <a:off x="9639300" y="13412876"/>
          <a:ext cx="8382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52133</xdr:rowOff>
    </xdr:from>
    <xdr:to>
      <xdr:col>50</xdr:col>
      <xdr:colOff>114300</xdr:colOff>
      <xdr:row>78</xdr:row>
      <xdr:rowOff>120611</xdr:rowOff>
    </xdr:to>
    <xdr:cxnSp macro="">
      <xdr:nvCxnSpPr>
        <xdr:cNvPr id="409" name="直線コネクタ 408"/>
        <xdr:cNvCxnSpPr/>
      </xdr:nvCxnSpPr>
      <xdr:spPr>
        <a:xfrm flipV="1">
          <a:off x="8750300" y="13425233"/>
          <a:ext cx="8890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120611</xdr:rowOff>
    </xdr:from>
    <xdr:to>
      <xdr:col>45</xdr:col>
      <xdr:colOff>177800</xdr:colOff>
      <xdr:row>78</xdr:row>
      <xdr:rowOff>165824</xdr:rowOff>
    </xdr:to>
    <xdr:cxnSp macro="">
      <xdr:nvCxnSpPr>
        <xdr:cNvPr id="412" name="直線コネクタ 411"/>
        <xdr:cNvCxnSpPr/>
      </xdr:nvCxnSpPr>
      <xdr:spPr>
        <a:xfrm flipV="1">
          <a:off x="7861300" y="13493711"/>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165824</xdr:rowOff>
    </xdr:from>
    <xdr:to>
      <xdr:col>41</xdr:col>
      <xdr:colOff>50800</xdr:colOff>
      <xdr:row>78</xdr:row>
      <xdr:rowOff>168351</xdr:rowOff>
    </xdr:to>
    <xdr:cxnSp macro="">
      <xdr:nvCxnSpPr>
        <xdr:cNvPr id="415" name="直線コネクタ 414"/>
        <xdr:cNvCxnSpPr/>
      </xdr:nvCxnSpPr>
      <xdr:spPr>
        <a:xfrm flipV="1">
          <a:off x="6972300" y="13538924"/>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160426</xdr:rowOff>
    </xdr:from>
    <xdr:to>
      <xdr:col>55</xdr:col>
      <xdr:colOff>50800</xdr:colOff>
      <xdr:row>78</xdr:row>
      <xdr:rowOff>90576</xdr:rowOff>
    </xdr:to>
    <xdr:sp macro="" textlink="">
      <xdr:nvSpPr>
        <xdr:cNvPr id="425" name="楕円 424"/>
        <xdr:cNvSpPr/>
      </xdr:nvSpPr>
      <xdr:spPr>
        <a:xfrm>
          <a:off x="10426700" y="133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138853</xdr:rowOff>
    </xdr:from>
    <xdr:ext cx="534377" cy="259045"/>
    <xdr:sp macro="" textlink="">
      <xdr:nvSpPr>
        <xdr:cNvPr id="426" name="商工費該当値テキスト"/>
        <xdr:cNvSpPr txBox="1"/>
      </xdr:nvSpPr>
      <xdr:spPr>
        <a:xfrm>
          <a:off x="10528300" y="133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xdr:rowOff>
    </xdr:from>
    <xdr:to>
      <xdr:col>50</xdr:col>
      <xdr:colOff>165100</xdr:colOff>
      <xdr:row>78</xdr:row>
      <xdr:rowOff>102933</xdr:rowOff>
    </xdr:to>
    <xdr:sp macro="" textlink="">
      <xdr:nvSpPr>
        <xdr:cNvPr id="427" name="楕円 426"/>
        <xdr:cNvSpPr/>
      </xdr:nvSpPr>
      <xdr:spPr>
        <a:xfrm>
          <a:off x="9588500" y="13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94060</xdr:rowOff>
    </xdr:from>
    <xdr:ext cx="534377" cy="259045"/>
    <xdr:sp macro="" textlink="">
      <xdr:nvSpPr>
        <xdr:cNvPr id="428" name="テキスト ボックス 427"/>
        <xdr:cNvSpPr txBox="1"/>
      </xdr:nvSpPr>
      <xdr:spPr>
        <a:xfrm>
          <a:off x="9372111" y="134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69811</xdr:rowOff>
    </xdr:from>
    <xdr:to>
      <xdr:col>46</xdr:col>
      <xdr:colOff>38100</xdr:colOff>
      <xdr:row>78</xdr:row>
      <xdr:rowOff>171411</xdr:rowOff>
    </xdr:to>
    <xdr:sp macro="" textlink="">
      <xdr:nvSpPr>
        <xdr:cNvPr id="429" name="楕円 428"/>
        <xdr:cNvSpPr/>
      </xdr:nvSpPr>
      <xdr:spPr>
        <a:xfrm>
          <a:off x="8699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162538</xdr:rowOff>
    </xdr:from>
    <xdr:ext cx="469744" cy="259045"/>
    <xdr:sp macro="" textlink="">
      <xdr:nvSpPr>
        <xdr:cNvPr id="430" name="テキスト ボックス 429"/>
        <xdr:cNvSpPr txBox="1"/>
      </xdr:nvSpPr>
      <xdr:spPr>
        <a:xfrm>
          <a:off x="8515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115024</xdr:rowOff>
    </xdr:from>
    <xdr:to>
      <xdr:col>41</xdr:col>
      <xdr:colOff>101600</xdr:colOff>
      <xdr:row>79</xdr:row>
      <xdr:rowOff>45174</xdr:rowOff>
    </xdr:to>
    <xdr:sp macro="" textlink="">
      <xdr:nvSpPr>
        <xdr:cNvPr id="431" name="楕円 430"/>
        <xdr:cNvSpPr/>
      </xdr:nvSpPr>
      <xdr:spPr>
        <a:xfrm>
          <a:off x="7810500" y="134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36301</xdr:rowOff>
    </xdr:from>
    <xdr:ext cx="469744" cy="259045"/>
    <xdr:sp macro="" textlink="">
      <xdr:nvSpPr>
        <xdr:cNvPr id="432" name="テキスト ボックス 431"/>
        <xdr:cNvSpPr txBox="1"/>
      </xdr:nvSpPr>
      <xdr:spPr>
        <a:xfrm>
          <a:off x="7626428" y="1358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117551</xdr:rowOff>
    </xdr:from>
    <xdr:to>
      <xdr:col>36</xdr:col>
      <xdr:colOff>165100</xdr:colOff>
      <xdr:row>79</xdr:row>
      <xdr:rowOff>47701</xdr:rowOff>
    </xdr:to>
    <xdr:sp macro="" textlink="">
      <xdr:nvSpPr>
        <xdr:cNvPr id="433" name="楕円 432"/>
        <xdr:cNvSpPr/>
      </xdr:nvSpPr>
      <xdr:spPr>
        <a:xfrm>
          <a:off x="69215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38828</xdr:rowOff>
    </xdr:from>
    <xdr:ext cx="469744" cy="259045"/>
    <xdr:sp macro="" textlink="">
      <xdr:nvSpPr>
        <xdr:cNvPr id="434" name="テキスト ボックス 433"/>
        <xdr:cNvSpPr txBox="1"/>
      </xdr:nvSpPr>
      <xdr:spPr>
        <a:xfrm>
          <a:off x="6737428" y="135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6952</xdr:rowOff>
    </xdr:from>
    <xdr:to>
      <xdr:col>55</xdr:col>
      <xdr:colOff>0</xdr:colOff>
      <xdr:row>96</xdr:row>
      <xdr:rowOff>120052</xdr:rowOff>
    </xdr:to>
    <xdr:cxnSp macro="">
      <xdr:nvCxnSpPr>
        <xdr:cNvPr id="459" name="直線コネクタ 458"/>
        <xdr:cNvCxnSpPr/>
      </xdr:nvCxnSpPr>
      <xdr:spPr>
        <a:xfrm flipV="1">
          <a:off x="9639300" y="16294702"/>
          <a:ext cx="838200" cy="2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84231</xdr:rowOff>
    </xdr:from>
    <xdr:to>
      <xdr:col>50</xdr:col>
      <xdr:colOff>114300</xdr:colOff>
      <xdr:row>96</xdr:row>
      <xdr:rowOff>120052</xdr:rowOff>
    </xdr:to>
    <xdr:cxnSp macro="">
      <xdr:nvCxnSpPr>
        <xdr:cNvPr id="462" name="直線コネクタ 461"/>
        <xdr:cNvCxnSpPr/>
      </xdr:nvCxnSpPr>
      <xdr:spPr>
        <a:xfrm>
          <a:off x="8750300" y="16543431"/>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84231</xdr:rowOff>
    </xdr:from>
    <xdr:to>
      <xdr:col>45</xdr:col>
      <xdr:colOff>177800</xdr:colOff>
      <xdr:row>96</xdr:row>
      <xdr:rowOff>122292</xdr:rowOff>
    </xdr:to>
    <xdr:cxnSp macro="">
      <xdr:nvCxnSpPr>
        <xdr:cNvPr id="465" name="直線コネクタ 464"/>
        <xdr:cNvCxnSpPr/>
      </xdr:nvCxnSpPr>
      <xdr:spPr>
        <a:xfrm flipV="1">
          <a:off x="7861300" y="16543431"/>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106690</xdr:rowOff>
    </xdr:from>
    <xdr:to>
      <xdr:col>41</xdr:col>
      <xdr:colOff>50800</xdr:colOff>
      <xdr:row>96</xdr:row>
      <xdr:rowOff>122292</xdr:rowOff>
    </xdr:to>
    <xdr:cxnSp macro="">
      <xdr:nvCxnSpPr>
        <xdr:cNvPr id="468" name="直線コネクタ 467"/>
        <xdr:cNvCxnSpPr/>
      </xdr:nvCxnSpPr>
      <xdr:spPr>
        <a:xfrm>
          <a:off x="6972300" y="16565890"/>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127602</xdr:rowOff>
    </xdr:from>
    <xdr:to>
      <xdr:col>55</xdr:col>
      <xdr:colOff>50800</xdr:colOff>
      <xdr:row>95</xdr:row>
      <xdr:rowOff>57752</xdr:rowOff>
    </xdr:to>
    <xdr:sp macro="" textlink="">
      <xdr:nvSpPr>
        <xdr:cNvPr id="478" name="楕円 477"/>
        <xdr:cNvSpPr/>
      </xdr:nvSpPr>
      <xdr:spPr>
        <a:xfrm>
          <a:off x="10426700" y="162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150479</xdr:rowOff>
    </xdr:from>
    <xdr:ext cx="534377" cy="259045"/>
    <xdr:sp macro="" textlink="">
      <xdr:nvSpPr>
        <xdr:cNvPr id="479" name="土木費該当値テキスト"/>
        <xdr:cNvSpPr txBox="1"/>
      </xdr:nvSpPr>
      <xdr:spPr>
        <a:xfrm>
          <a:off x="10528300" y="160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69252</xdr:rowOff>
    </xdr:from>
    <xdr:to>
      <xdr:col>50</xdr:col>
      <xdr:colOff>165100</xdr:colOff>
      <xdr:row>96</xdr:row>
      <xdr:rowOff>170852</xdr:rowOff>
    </xdr:to>
    <xdr:sp macro="" textlink="">
      <xdr:nvSpPr>
        <xdr:cNvPr id="480" name="楕円 479"/>
        <xdr:cNvSpPr/>
      </xdr:nvSpPr>
      <xdr:spPr>
        <a:xfrm>
          <a:off x="9588500" y="165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161979</xdr:rowOff>
    </xdr:from>
    <xdr:ext cx="534377" cy="259045"/>
    <xdr:sp macro="" textlink="">
      <xdr:nvSpPr>
        <xdr:cNvPr id="481" name="テキスト ボックス 480"/>
        <xdr:cNvSpPr txBox="1"/>
      </xdr:nvSpPr>
      <xdr:spPr>
        <a:xfrm>
          <a:off x="9372111" y="166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33431</xdr:rowOff>
    </xdr:from>
    <xdr:to>
      <xdr:col>46</xdr:col>
      <xdr:colOff>38100</xdr:colOff>
      <xdr:row>96</xdr:row>
      <xdr:rowOff>135031</xdr:rowOff>
    </xdr:to>
    <xdr:sp macro="" textlink="">
      <xdr:nvSpPr>
        <xdr:cNvPr id="482" name="楕円 481"/>
        <xdr:cNvSpPr/>
      </xdr:nvSpPr>
      <xdr:spPr>
        <a:xfrm>
          <a:off x="8699500" y="164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126158</xdr:rowOff>
    </xdr:from>
    <xdr:ext cx="534377" cy="259045"/>
    <xdr:sp macro="" textlink="">
      <xdr:nvSpPr>
        <xdr:cNvPr id="483" name="テキスト ボックス 482"/>
        <xdr:cNvSpPr txBox="1"/>
      </xdr:nvSpPr>
      <xdr:spPr>
        <a:xfrm>
          <a:off x="8483111" y="165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71492</xdr:rowOff>
    </xdr:from>
    <xdr:to>
      <xdr:col>41</xdr:col>
      <xdr:colOff>101600</xdr:colOff>
      <xdr:row>97</xdr:row>
      <xdr:rowOff>1642</xdr:rowOff>
    </xdr:to>
    <xdr:sp macro="" textlink="">
      <xdr:nvSpPr>
        <xdr:cNvPr id="484" name="楕円 483"/>
        <xdr:cNvSpPr/>
      </xdr:nvSpPr>
      <xdr:spPr>
        <a:xfrm>
          <a:off x="7810500" y="165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164219</xdr:rowOff>
    </xdr:from>
    <xdr:ext cx="534377" cy="259045"/>
    <xdr:sp macro="" textlink="">
      <xdr:nvSpPr>
        <xdr:cNvPr id="485" name="テキスト ボックス 484"/>
        <xdr:cNvSpPr txBox="1"/>
      </xdr:nvSpPr>
      <xdr:spPr>
        <a:xfrm>
          <a:off x="7594111" y="1662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55890</xdr:rowOff>
    </xdr:from>
    <xdr:to>
      <xdr:col>36</xdr:col>
      <xdr:colOff>165100</xdr:colOff>
      <xdr:row>96</xdr:row>
      <xdr:rowOff>157490</xdr:rowOff>
    </xdr:to>
    <xdr:sp macro="" textlink="">
      <xdr:nvSpPr>
        <xdr:cNvPr id="486" name="楕円 485"/>
        <xdr:cNvSpPr/>
      </xdr:nvSpPr>
      <xdr:spPr>
        <a:xfrm>
          <a:off x="6921500" y="165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148617</xdr:rowOff>
    </xdr:from>
    <xdr:ext cx="534377" cy="259045"/>
    <xdr:sp macro="" textlink="">
      <xdr:nvSpPr>
        <xdr:cNvPr id="487" name="テキスト ボックス 486"/>
        <xdr:cNvSpPr txBox="1"/>
      </xdr:nvSpPr>
      <xdr:spPr>
        <a:xfrm>
          <a:off x="6705111" y="166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99858</xdr:rowOff>
    </xdr:from>
    <xdr:to>
      <xdr:col>85</xdr:col>
      <xdr:colOff>127000</xdr:colOff>
      <xdr:row>37</xdr:row>
      <xdr:rowOff>140076</xdr:rowOff>
    </xdr:to>
    <xdr:cxnSp macro="">
      <xdr:nvCxnSpPr>
        <xdr:cNvPr id="518" name="直線コネクタ 517"/>
        <xdr:cNvCxnSpPr/>
      </xdr:nvCxnSpPr>
      <xdr:spPr>
        <a:xfrm flipV="1">
          <a:off x="15481300" y="6443508"/>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99515</xdr:rowOff>
    </xdr:from>
    <xdr:to>
      <xdr:col>81</xdr:col>
      <xdr:colOff>50800</xdr:colOff>
      <xdr:row>37</xdr:row>
      <xdr:rowOff>140076</xdr:rowOff>
    </xdr:to>
    <xdr:cxnSp macro="">
      <xdr:nvCxnSpPr>
        <xdr:cNvPr id="521" name="直線コネクタ 520"/>
        <xdr:cNvCxnSpPr/>
      </xdr:nvCxnSpPr>
      <xdr:spPr>
        <a:xfrm>
          <a:off x="14592300" y="6443165"/>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99515</xdr:rowOff>
    </xdr:from>
    <xdr:to>
      <xdr:col>76</xdr:col>
      <xdr:colOff>114300</xdr:colOff>
      <xdr:row>37</xdr:row>
      <xdr:rowOff>155588</xdr:rowOff>
    </xdr:to>
    <xdr:cxnSp macro="">
      <xdr:nvCxnSpPr>
        <xdr:cNvPr id="524" name="直線コネクタ 523"/>
        <xdr:cNvCxnSpPr/>
      </xdr:nvCxnSpPr>
      <xdr:spPr>
        <a:xfrm flipV="1">
          <a:off x="13703300" y="6443165"/>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155588</xdr:rowOff>
    </xdr:from>
    <xdr:to>
      <xdr:col>71</xdr:col>
      <xdr:colOff>177800</xdr:colOff>
      <xdr:row>38</xdr:row>
      <xdr:rowOff>3030</xdr:rowOff>
    </xdr:to>
    <xdr:cxnSp macro="">
      <xdr:nvCxnSpPr>
        <xdr:cNvPr id="527" name="直線コネクタ 526"/>
        <xdr:cNvCxnSpPr/>
      </xdr:nvCxnSpPr>
      <xdr:spPr>
        <a:xfrm flipV="1">
          <a:off x="12814300" y="6499238"/>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49058</xdr:rowOff>
    </xdr:from>
    <xdr:to>
      <xdr:col>85</xdr:col>
      <xdr:colOff>177800</xdr:colOff>
      <xdr:row>37</xdr:row>
      <xdr:rowOff>150658</xdr:rowOff>
    </xdr:to>
    <xdr:sp macro="" textlink="">
      <xdr:nvSpPr>
        <xdr:cNvPr id="537" name="楕円 536"/>
        <xdr:cNvSpPr/>
      </xdr:nvSpPr>
      <xdr:spPr>
        <a:xfrm>
          <a:off x="162687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135435</xdr:rowOff>
    </xdr:from>
    <xdr:ext cx="534377" cy="259045"/>
    <xdr:sp macro="" textlink="">
      <xdr:nvSpPr>
        <xdr:cNvPr id="538" name="消防費該当値テキスト"/>
        <xdr:cNvSpPr txBox="1"/>
      </xdr:nvSpPr>
      <xdr:spPr>
        <a:xfrm>
          <a:off x="16370300" y="63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89276</xdr:rowOff>
    </xdr:from>
    <xdr:to>
      <xdr:col>81</xdr:col>
      <xdr:colOff>101600</xdr:colOff>
      <xdr:row>38</xdr:row>
      <xdr:rowOff>19425</xdr:rowOff>
    </xdr:to>
    <xdr:sp macro="" textlink="">
      <xdr:nvSpPr>
        <xdr:cNvPr id="539" name="楕円 538"/>
        <xdr:cNvSpPr/>
      </xdr:nvSpPr>
      <xdr:spPr>
        <a:xfrm>
          <a:off x="15430500" y="64329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10552</xdr:rowOff>
    </xdr:from>
    <xdr:ext cx="534377" cy="259045"/>
    <xdr:sp macro="" textlink="">
      <xdr:nvSpPr>
        <xdr:cNvPr id="540" name="テキスト ボックス 539"/>
        <xdr:cNvSpPr txBox="1"/>
      </xdr:nvSpPr>
      <xdr:spPr>
        <a:xfrm>
          <a:off x="15214111" y="652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48715</xdr:rowOff>
    </xdr:from>
    <xdr:to>
      <xdr:col>76</xdr:col>
      <xdr:colOff>165100</xdr:colOff>
      <xdr:row>37</xdr:row>
      <xdr:rowOff>150315</xdr:rowOff>
    </xdr:to>
    <xdr:sp macro="" textlink="">
      <xdr:nvSpPr>
        <xdr:cNvPr id="541" name="楕円 540"/>
        <xdr:cNvSpPr/>
      </xdr:nvSpPr>
      <xdr:spPr>
        <a:xfrm>
          <a:off x="14541500" y="63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141443</xdr:rowOff>
    </xdr:from>
    <xdr:ext cx="534377" cy="259045"/>
    <xdr:sp macro="" textlink="">
      <xdr:nvSpPr>
        <xdr:cNvPr id="542" name="テキスト ボックス 541"/>
        <xdr:cNvSpPr txBox="1"/>
      </xdr:nvSpPr>
      <xdr:spPr>
        <a:xfrm>
          <a:off x="14325111" y="64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104788</xdr:rowOff>
    </xdr:from>
    <xdr:to>
      <xdr:col>72</xdr:col>
      <xdr:colOff>38100</xdr:colOff>
      <xdr:row>38</xdr:row>
      <xdr:rowOff>34937</xdr:rowOff>
    </xdr:to>
    <xdr:sp macro="" textlink="">
      <xdr:nvSpPr>
        <xdr:cNvPr id="543" name="楕円 542"/>
        <xdr:cNvSpPr/>
      </xdr:nvSpPr>
      <xdr:spPr>
        <a:xfrm>
          <a:off x="13652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26064</xdr:rowOff>
    </xdr:from>
    <xdr:ext cx="534377" cy="259045"/>
    <xdr:sp macro="" textlink="">
      <xdr:nvSpPr>
        <xdr:cNvPr id="544" name="テキスト ボックス 543"/>
        <xdr:cNvSpPr txBox="1"/>
      </xdr:nvSpPr>
      <xdr:spPr>
        <a:xfrm>
          <a:off x="13436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123680</xdr:rowOff>
    </xdr:from>
    <xdr:to>
      <xdr:col>67</xdr:col>
      <xdr:colOff>101600</xdr:colOff>
      <xdr:row>38</xdr:row>
      <xdr:rowOff>53830</xdr:rowOff>
    </xdr:to>
    <xdr:sp macro="" textlink="">
      <xdr:nvSpPr>
        <xdr:cNvPr id="545" name="楕円 544"/>
        <xdr:cNvSpPr/>
      </xdr:nvSpPr>
      <xdr:spPr>
        <a:xfrm>
          <a:off x="12763500" y="6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44957</xdr:rowOff>
    </xdr:from>
    <xdr:ext cx="534377" cy="259045"/>
    <xdr:sp macro="" textlink="">
      <xdr:nvSpPr>
        <xdr:cNvPr id="546" name="テキスト ボックス 545"/>
        <xdr:cNvSpPr txBox="1"/>
      </xdr:nvSpPr>
      <xdr:spPr>
        <a:xfrm>
          <a:off x="12547111" y="6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5733</xdr:rowOff>
    </xdr:from>
    <xdr:to>
      <xdr:col>85</xdr:col>
      <xdr:colOff>126364</xdr:colOff>
      <xdr:row>58</xdr:row>
      <xdr:rowOff>95146</xdr:rowOff>
    </xdr:to>
    <xdr:cxnSp macro="">
      <xdr:nvCxnSpPr>
        <xdr:cNvPr id="570" name="直線コネクタ 569"/>
        <xdr:cNvCxnSpPr/>
      </xdr:nvCxnSpPr>
      <xdr:spPr>
        <a:xfrm flipV="1">
          <a:off x="16317595" y="9092583"/>
          <a:ext cx="1269" cy="94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98973</xdr:rowOff>
    </xdr:from>
    <xdr:ext cx="534377" cy="259045"/>
    <xdr:sp macro="" textlink="">
      <xdr:nvSpPr>
        <xdr:cNvPr id="571" name="教育費最小値テキスト"/>
        <xdr:cNvSpPr txBox="1"/>
      </xdr:nvSpPr>
      <xdr:spPr>
        <a:xfrm>
          <a:off x="16370300" y="1004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95146</xdr:rowOff>
    </xdr:from>
    <xdr:to>
      <xdr:col>86</xdr:col>
      <xdr:colOff>25400</xdr:colOff>
      <xdr:row>58</xdr:row>
      <xdr:rowOff>95146</xdr:rowOff>
    </xdr:to>
    <xdr:cxnSp macro="">
      <xdr:nvCxnSpPr>
        <xdr:cNvPr id="572" name="直線コネクタ 571"/>
        <xdr:cNvCxnSpPr/>
      </xdr:nvCxnSpPr>
      <xdr:spPr>
        <a:xfrm>
          <a:off x="16230600" y="100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123860</xdr:rowOff>
    </xdr:from>
    <xdr:ext cx="599010" cy="259045"/>
    <xdr:sp macro="" textlink="">
      <xdr:nvSpPr>
        <xdr:cNvPr id="573" name="教育費最大値テキスト"/>
        <xdr:cNvSpPr txBox="1"/>
      </xdr:nvSpPr>
      <xdr:spPr>
        <a:xfrm>
          <a:off x="16370300" y="886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5733</xdr:rowOff>
    </xdr:from>
    <xdr:to>
      <xdr:col>86</xdr:col>
      <xdr:colOff>25400</xdr:colOff>
      <xdr:row>53</xdr:row>
      <xdr:rowOff>5733</xdr:rowOff>
    </xdr:to>
    <xdr:cxnSp macro="">
      <xdr:nvCxnSpPr>
        <xdr:cNvPr id="574" name="直線コネクタ 573"/>
        <xdr:cNvCxnSpPr/>
      </xdr:nvCxnSpPr>
      <xdr:spPr>
        <a:xfrm>
          <a:off x="16230600" y="909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16218</xdr:rowOff>
    </xdr:from>
    <xdr:to>
      <xdr:col>85</xdr:col>
      <xdr:colOff>127000</xdr:colOff>
      <xdr:row>57</xdr:row>
      <xdr:rowOff>101604</xdr:rowOff>
    </xdr:to>
    <xdr:cxnSp macro="">
      <xdr:nvCxnSpPr>
        <xdr:cNvPr id="575" name="直線コネクタ 574"/>
        <xdr:cNvCxnSpPr/>
      </xdr:nvCxnSpPr>
      <xdr:spPr>
        <a:xfrm>
          <a:off x="15481300" y="9788868"/>
          <a:ext cx="838200" cy="8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48967</xdr:rowOff>
    </xdr:from>
    <xdr:ext cx="534377" cy="259045"/>
    <xdr:sp macro="" textlink="">
      <xdr:nvSpPr>
        <xdr:cNvPr id="576" name="教育費平均値テキスト"/>
        <xdr:cNvSpPr txBox="1"/>
      </xdr:nvSpPr>
      <xdr:spPr>
        <a:xfrm>
          <a:off x="16370300" y="982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70540</xdr:rowOff>
    </xdr:from>
    <xdr:to>
      <xdr:col>85</xdr:col>
      <xdr:colOff>177800</xdr:colOff>
      <xdr:row>58</xdr:row>
      <xdr:rowOff>690</xdr:rowOff>
    </xdr:to>
    <xdr:sp macro="" textlink="">
      <xdr:nvSpPr>
        <xdr:cNvPr id="577" name="フローチャート: 判断 576"/>
        <xdr:cNvSpPr/>
      </xdr:nvSpPr>
      <xdr:spPr>
        <a:xfrm>
          <a:off x="16268700" y="98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73566</xdr:rowOff>
    </xdr:from>
    <xdr:to>
      <xdr:col>81</xdr:col>
      <xdr:colOff>50800</xdr:colOff>
      <xdr:row>57</xdr:row>
      <xdr:rowOff>16218</xdr:rowOff>
    </xdr:to>
    <xdr:cxnSp macro="">
      <xdr:nvCxnSpPr>
        <xdr:cNvPr id="578" name="直線コネクタ 577"/>
        <xdr:cNvCxnSpPr/>
      </xdr:nvCxnSpPr>
      <xdr:spPr>
        <a:xfrm>
          <a:off x="14592300" y="8817516"/>
          <a:ext cx="889000" cy="9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72681</xdr:rowOff>
    </xdr:from>
    <xdr:to>
      <xdr:col>81</xdr:col>
      <xdr:colOff>101600</xdr:colOff>
      <xdr:row>58</xdr:row>
      <xdr:rowOff>2831</xdr:rowOff>
    </xdr:to>
    <xdr:sp macro="" textlink="">
      <xdr:nvSpPr>
        <xdr:cNvPr id="579" name="フローチャート: 判断 578"/>
        <xdr:cNvSpPr/>
      </xdr:nvSpPr>
      <xdr:spPr>
        <a:xfrm>
          <a:off x="15430500" y="984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165408</xdr:rowOff>
    </xdr:from>
    <xdr:ext cx="534377" cy="259045"/>
    <xdr:sp macro="" textlink="">
      <xdr:nvSpPr>
        <xdr:cNvPr id="580" name="テキスト ボックス 579"/>
        <xdr:cNvSpPr txBox="1"/>
      </xdr:nvSpPr>
      <xdr:spPr>
        <a:xfrm>
          <a:off x="15214111" y="99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73566</xdr:rowOff>
    </xdr:from>
    <xdr:to>
      <xdr:col>76</xdr:col>
      <xdr:colOff>114300</xdr:colOff>
      <xdr:row>57</xdr:row>
      <xdr:rowOff>11409</xdr:rowOff>
    </xdr:to>
    <xdr:cxnSp macro="">
      <xdr:nvCxnSpPr>
        <xdr:cNvPr id="581" name="直線コネクタ 580"/>
        <xdr:cNvCxnSpPr/>
      </xdr:nvCxnSpPr>
      <xdr:spPr>
        <a:xfrm flipV="1">
          <a:off x="13703300" y="8817516"/>
          <a:ext cx="889000" cy="96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31392</xdr:rowOff>
    </xdr:from>
    <xdr:to>
      <xdr:col>76</xdr:col>
      <xdr:colOff>165100</xdr:colOff>
      <xdr:row>57</xdr:row>
      <xdr:rowOff>132992</xdr:rowOff>
    </xdr:to>
    <xdr:sp macro="" textlink="">
      <xdr:nvSpPr>
        <xdr:cNvPr id="582" name="フローチャート: 判断 581"/>
        <xdr:cNvSpPr/>
      </xdr:nvSpPr>
      <xdr:spPr>
        <a:xfrm>
          <a:off x="14541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124119</xdr:rowOff>
    </xdr:from>
    <xdr:ext cx="534377" cy="259045"/>
    <xdr:sp macro="" textlink="">
      <xdr:nvSpPr>
        <xdr:cNvPr id="583" name="テキスト ボックス 582"/>
        <xdr:cNvSpPr txBox="1"/>
      </xdr:nvSpPr>
      <xdr:spPr>
        <a:xfrm>
          <a:off x="14325111" y="98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11409</xdr:rowOff>
    </xdr:from>
    <xdr:to>
      <xdr:col>71</xdr:col>
      <xdr:colOff>177800</xdr:colOff>
      <xdr:row>58</xdr:row>
      <xdr:rowOff>6495</xdr:rowOff>
    </xdr:to>
    <xdr:cxnSp macro="">
      <xdr:nvCxnSpPr>
        <xdr:cNvPr id="584" name="直線コネクタ 583"/>
        <xdr:cNvCxnSpPr/>
      </xdr:nvCxnSpPr>
      <xdr:spPr>
        <a:xfrm flipV="1">
          <a:off x="12814300" y="9784059"/>
          <a:ext cx="88900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5" name="フローチャート: 判断 584"/>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151741</xdr:rowOff>
    </xdr:from>
    <xdr:ext cx="534377" cy="259045"/>
    <xdr:sp macro="" textlink="">
      <xdr:nvSpPr>
        <xdr:cNvPr id="586" name="テキスト ボックス 585"/>
        <xdr:cNvSpPr txBox="1"/>
      </xdr:nvSpPr>
      <xdr:spPr>
        <a:xfrm>
          <a:off x="13436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7" name="フローチャート: 判断 586"/>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41490</xdr:rowOff>
    </xdr:from>
    <xdr:ext cx="534377" cy="259045"/>
    <xdr:sp macro="" textlink="">
      <xdr:nvSpPr>
        <xdr:cNvPr id="588" name="テキスト ボックス 587"/>
        <xdr:cNvSpPr txBox="1"/>
      </xdr:nvSpPr>
      <xdr:spPr>
        <a:xfrm>
          <a:off x="12547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50804</xdr:rowOff>
    </xdr:from>
    <xdr:to>
      <xdr:col>85</xdr:col>
      <xdr:colOff>177800</xdr:colOff>
      <xdr:row>57</xdr:row>
      <xdr:rowOff>152404</xdr:rowOff>
    </xdr:to>
    <xdr:sp macro="" textlink="">
      <xdr:nvSpPr>
        <xdr:cNvPr id="594" name="楕円 593"/>
        <xdr:cNvSpPr/>
      </xdr:nvSpPr>
      <xdr:spPr>
        <a:xfrm>
          <a:off x="16268700" y="98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73681</xdr:rowOff>
    </xdr:from>
    <xdr:ext cx="534377" cy="259045"/>
    <xdr:sp macro="" textlink="">
      <xdr:nvSpPr>
        <xdr:cNvPr id="595" name="教育費該当値テキスト"/>
        <xdr:cNvSpPr txBox="1"/>
      </xdr:nvSpPr>
      <xdr:spPr>
        <a:xfrm>
          <a:off x="16370300" y="96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136868</xdr:rowOff>
    </xdr:from>
    <xdr:to>
      <xdr:col>81</xdr:col>
      <xdr:colOff>101600</xdr:colOff>
      <xdr:row>57</xdr:row>
      <xdr:rowOff>67018</xdr:rowOff>
    </xdr:to>
    <xdr:sp macro="" textlink="">
      <xdr:nvSpPr>
        <xdr:cNvPr id="596" name="楕円 595"/>
        <xdr:cNvSpPr/>
      </xdr:nvSpPr>
      <xdr:spPr>
        <a:xfrm>
          <a:off x="15430500" y="97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83545</xdr:rowOff>
    </xdr:from>
    <xdr:ext cx="534377" cy="259045"/>
    <xdr:sp macro="" textlink="">
      <xdr:nvSpPr>
        <xdr:cNvPr id="597" name="テキスト ボックス 596"/>
        <xdr:cNvSpPr txBox="1"/>
      </xdr:nvSpPr>
      <xdr:spPr>
        <a:xfrm>
          <a:off x="15214111" y="95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22766</xdr:rowOff>
    </xdr:from>
    <xdr:to>
      <xdr:col>76</xdr:col>
      <xdr:colOff>165100</xdr:colOff>
      <xdr:row>51</xdr:row>
      <xdr:rowOff>124366</xdr:rowOff>
    </xdr:to>
    <xdr:sp macro="" textlink="">
      <xdr:nvSpPr>
        <xdr:cNvPr id="598" name="楕円 597"/>
        <xdr:cNvSpPr/>
      </xdr:nvSpPr>
      <xdr:spPr>
        <a:xfrm>
          <a:off x="14541500" y="87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140893</xdr:rowOff>
    </xdr:from>
    <xdr:ext cx="599010" cy="259045"/>
    <xdr:sp macro="" textlink="">
      <xdr:nvSpPr>
        <xdr:cNvPr id="599" name="テキスト ボックス 598"/>
        <xdr:cNvSpPr txBox="1"/>
      </xdr:nvSpPr>
      <xdr:spPr>
        <a:xfrm>
          <a:off x="14292795" y="85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132059</xdr:rowOff>
    </xdr:from>
    <xdr:to>
      <xdr:col>72</xdr:col>
      <xdr:colOff>38100</xdr:colOff>
      <xdr:row>57</xdr:row>
      <xdr:rowOff>62209</xdr:rowOff>
    </xdr:to>
    <xdr:sp macro="" textlink="">
      <xdr:nvSpPr>
        <xdr:cNvPr id="600" name="楕円 599"/>
        <xdr:cNvSpPr/>
      </xdr:nvSpPr>
      <xdr:spPr>
        <a:xfrm>
          <a:off x="13652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78736</xdr:rowOff>
    </xdr:from>
    <xdr:ext cx="534377" cy="259045"/>
    <xdr:sp macro="" textlink="">
      <xdr:nvSpPr>
        <xdr:cNvPr id="601" name="テキスト ボックス 600"/>
        <xdr:cNvSpPr txBox="1"/>
      </xdr:nvSpPr>
      <xdr:spPr>
        <a:xfrm>
          <a:off x="13436111" y="95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127145</xdr:rowOff>
    </xdr:from>
    <xdr:to>
      <xdr:col>67</xdr:col>
      <xdr:colOff>101600</xdr:colOff>
      <xdr:row>58</xdr:row>
      <xdr:rowOff>57295</xdr:rowOff>
    </xdr:to>
    <xdr:sp macro="" textlink="">
      <xdr:nvSpPr>
        <xdr:cNvPr id="602" name="楕円 601"/>
        <xdr:cNvSpPr/>
      </xdr:nvSpPr>
      <xdr:spPr>
        <a:xfrm>
          <a:off x="12763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48422</xdr:rowOff>
    </xdr:from>
    <xdr:ext cx="534377" cy="259045"/>
    <xdr:sp macro="" textlink="">
      <xdr:nvSpPr>
        <xdr:cNvPr id="603" name="テキスト ボックス 602"/>
        <xdr:cNvSpPr txBox="1"/>
      </xdr:nvSpPr>
      <xdr:spPr>
        <a:xfrm>
          <a:off x="12547111" y="99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7" name="直線コネクタ 626"/>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30"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31" name="直線コネクタ 630"/>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31305</xdr:rowOff>
    </xdr:from>
    <xdr:to>
      <xdr:col>85</xdr:col>
      <xdr:colOff>127000</xdr:colOff>
      <xdr:row>79</xdr:row>
      <xdr:rowOff>39612</xdr:rowOff>
    </xdr:to>
    <xdr:cxnSp macro="">
      <xdr:nvCxnSpPr>
        <xdr:cNvPr id="632" name="直線コネクタ 631"/>
        <xdr:cNvCxnSpPr/>
      </xdr:nvCxnSpPr>
      <xdr:spPr>
        <a:xfrm>
          <a:off x="15481300" y="13575855"/>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3"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4" name="フローチャート: 判断 633"/>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31305</xdr:rowOff>
    </xdr:from>
    <xdr:to>
      <xdr:col>81</xdr:col>
      <xdr:colOff>50800</xdr:colOff>
      <xdr:row>79</xdr:row>
      <xdr:rowOff>33629</xdr:rowOff>
    </xdr:to>
    <xdr:cxnSp macro="">
      <xdr:nvCxnSpPr>
        <xdr:cNvPr id="635" name="直線コネクタ 634"/>
        <xdr:cNvCxnSpPr/>
      </xdr:nvCxnSpPr>
      <xdr:spPr>
        <a:xfrm flipV="1">
          <a:off x="14592300" y="135758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6" name="フローチャート: 判断 635"/>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7" name="テキスト ボックス 636"/>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9055</xdr:rowOff>
    </xdr:from>
    <xdr:to>
      <xdr:col>76</xdr:col>
      <xdr:colOff>114300</xdr:colOff>
      <xdr:row>79</xdr:row>
      <xdr:rowOff>33629</xdr:rowOff>
    </xdr:to>
    <xdr:cxnSp macro="">
      <xdr:nvCxnSpPr>
        <xdr:cNvPr id="638" name="直線コネクタ 637"/>
        <xdr:cNvCxnSpPr/>
      </xdr:nvCxnSpPr>
      <xdr:spPr>
        <a:xfrm>
          <a:off x="13703300" y="13553605"/>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9" name="フローチャート: 判断 638"/>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40" name="テキスト ボックス 639"/>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140233</xdr:rowOff>
    </xdr:from>
    <xdr:to>
      <xdr:col>71</xdr:col>
      <xdr:colOff>177800</xdr:colOff>
      <xdr:row>79</xdr:row>
      <xdr:rowOff>9055</xdr:rowOff>
    </xdr:to>
    <xdr:cxnSp macro="">
      <xdr:nvCxnSpPr>
        <xdr:cNvPr id="641" name="直線コネクタ 640"/>
        <xdr:cNvCxnSpPr/>
      </xdr:nvCxnSpPr>
      <xdr:spPr>
        <a:xfrm>
          <a:off x="12814300" y="1351333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2" name="フローチャート: 判断 641"/>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3" name="テキスト ボックス 642"/>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4" name="フローチャート: 判断 643"/>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5" name="テキスト ボックス 644"/>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160262</xdr:rowOff>
    </xdr:from>
    <xdr:to>
      <xdr:col>85</xdr:col>
      <xdr:colOff>177800</xdr:colOff>
      <xdr:row>79</xdr:row>
      <xdr:rowOff>90412</xdr:rowOff>
    </xdr:to>
    <xdr:sp macro="" textlink="">
      <xdr:nvSpPr>
        <xdr:cNvPr id="651" name="楕円 650"/>
        <xdr:cNvSpPr/>
      </xdr:nvSpPr>
      <xdr:spPr>
        <a:xfrm>
          <a:off x="162687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75189</xdr:rowOff>
    </xdr:from>
    <xdr:ext cx="378565" cy="259045"/>
    <xdr:sp macro="" textlink="">
      <xdr:nvSpPr>
        <xdr:cNvPr id="652" name="災害復旧費該当値テキスト"/>
        <xdr:cNvSpPr txBox="1"/>
      </xdr:nvSpPr>
      <xdr:spPr>
        <a:xfrm>
          <a:off x="16370300" y="134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151955</xdr:rowOff>
    </xdr:from>
    <xdr:to>
      <xdr:col>81</xdr:col>
      <xdr:colOff>101600</xdr:colOff>
      <xdr:row>79</xdr:row>
      <xdr:rowOff>82105</xdr:rowOff>
    </xdr:to>
    <xdr:sp macro="" textlink="">
      <xdr:nvSpPr>
        <xdr:cNvPr id="653" name="楕円 652"/>
        <xdr:cNvSpPr/>
      </xdr:nvSpPr>
      <xdr:spPr>
        <a:xfrm>
          <a:off x="15430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73232</xdr:rowOff>
    </xdr:from>
    <xdr:ext cx="378565" cy="259045"/>
    <xdr:sp macro="" textlink="">
      <xdr:nvSpPr>
        <xdr:cNvPr id="654" name="テキスト ボックス 653"/>
        <xdr:cNvSpPr txBox="1"/>
      </xdr:nvSpPr>
      <xdr:spPr>
        <a:xfrm>
          <a:off x="15292017" y="1361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154279</xdr:rowOff>
    </xdr:from>
    <xdr:to>
      <xdr:col>76</xdr:col>
      <xdr:colOff>165100</xdr:colOff>
      <xdr:row>79</xdr:row>
      <xdr:rowOff>84429</xdr:rowOff>
    </xdr:to>
    <xdr:sp macro="" textlink="">
      <xdr:nvSpPr>
        <xdr:cNvPr id="655" name="楕円 654"/>
        <xdr:cNvSpPr/>
      </xdr:nvSpPr>
      <xdr:spPr>
        <a:xfrm>
          <a:off x="14541500" y="135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75556</xdr:rowOff>
    </xdr:from>
    <xdr:ext cx="378565" cy="259045"/>
    <xdr:sp macro="" textlink="">
      <xdr:nvSpPr>
        <xdr:cNvPr id="656" name="テキスト ボックス 655"/>
        <xdr:cNvSpPr txBox="1"/>
      </xdr:nvSpPr>
      <xdr:spPr>
        <a:xfrm>
          <a:off x="14403017" y="1362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129705</xdr:rowOff>
    </xdr:from>
    <xdr:to>
      <xdr:col>72</xdr:col>
      <xdr:colOff>38100</xdr:colOff>
      <xdr:row>79</xdr:row>
      <xdr:rowOff>59855</xdr:rowOff>
    </xdr:to>
    <xdr:sp macro="" textlink="">
      <xdr:nvSpPr>
        <xdr:cNvPr id="657" name="楕円 656"/>
        <xdr:cNvSpPr/>
      </xdr:nvSpPr>
      <xdr:spPr>
        <a:xfrm>
          <a:off x="13652500" y="135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50982</xdr:rowOff>
    </xdr:from>
    <xdr:ext cx="469744" cy="259045"/>
    <xdr:sp macro="" textlink="">
      <xdr:nvSpPr>
        <xdr:cNvPr id="658" name="テキスト ボックス 657"/>
        <xdr:cNvSpPr txBox="1"/>
      </xdr:nvSpPr>
      <xdr:spPr>
        <a:xfrm>
          <a:off x="13468428" y="1359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89433</xdr:rowOff>
    </xdr:from>
    <xdr:to>
      <xdr:col>67</xdr:col>
      <xdr:colOff>101600</xdr:colOff>
      <xdr:row>79</xdr:row>
      <xdr:rowOff>19583</xdr:rowOff>
    </xdr:to>
    <xdr:sp macro="" textlink="">
      <xdr:nvSpPr>
        <xdr:cNvPr id="659" name="楕円 658"/>
        <xdr:cNvSpPr/>
      </xdr:nvSpPr>
      <xdr:spPr>
        <a:xfrm>
          <a:off x="12763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10710</xdr:rowOff>
    </xdr:from>
    <xdr:ext cx="469744" cy="259045"/>
    <xdr:sp macro="" textlink="">
      <xdr:nvSpPr>
        <xdr:cNvPr id="660" name="テキスト ボックス 659"/>
        <xdr:cNvSpPr txBox="1"/>
      </xdr:nvSpPr>
      <xdr:spPr>
        <a:xfrm>
          <a:off x="12579428"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4" name="直線コネクタ 683"/>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5"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6" name="直線コネクタ 685"/>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7"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8" name="直線コネクタ 687"/>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151747</xdr:rowOff>
    </xdr:from>
    <xdr:to>
      <xdr:col>85</xdr:col>
      <xdr:colOff>127000</xdr:colOff>
      <xdr:row>97</xdr:row>
      <xdr:rowOff>108854</xdr:rowOff>
    </xdr:to>
    <xdr:cxnSp macro="">
      <xdr:nvCxnSpPr>
        <xdr:cNvPr id="689" name="直線コネクタ 688"/>
        <xdr:cNvCxnSpPr/>
      </xdr:nvCxnSpPr>
      <xdr:spPr>
        <a:xfrm flipV="1">
          <a:off x="15481300" y="16610947"/>
          <a:ext cx="8382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90"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91" name="フローチャート: 判断 690"/>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108854</xdr:rowOff>
    </xdr:from>
    <xdr:to>
      <xdr:col>81</xdr:col>
      <xdr:colOff>50800</xdr:colOff>
      <xdr:row>97</xdr:row>
      <xdr:rowOff>126189</xdr:rowOff>
    </xdr:to>
    <xdr:cxnSp macro="">
      <xdr:nvCxnSpPr>
        <xdr:cNvPr id="692" name="直線コネクタ 691"/>
        <xdr:cNvCxnSpPr/>
      </xdr:nvCxnSpPr>
      <xdr:spPr>
        <a:xfrm flipV="1">
          <a:off x="14592300" y="1673950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3" name="フローチャート: 判断 692"/>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4" name="テキスト ボックス 693"/>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7524</xdr:rowOff>
    </xdr:from>
    <xdr:to>
      <xdr:col>76</xdr:col>
      <xdr:colOff>114300</xdr:colOff>
      <xdr:row>97</xdr:row>
      <xdr:rowOff>126189</xdr:rowOff>
    </xdr:to>
    <xdr:cxnSp macro="">
      <xdr:nvCxnSpPr>
        <xdr:cNvPr id="695" name="直線コネクタ 694"/>
        <xdr:cNvCxnSpPr/>
      </xdr:nvCxnSpPr>
      <xdr:spPr>
        <a:xfrm>
          <a:off x="13703300" y="16638174"/>
          <a:ext cx="8890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6" name="フローチャート: 判断 695"/>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7" name="テキスト ボックス 696"/>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4742</xdr:rowOff>
    </xdr:from>
    <xdr:to>
      <xdr:col>71</xdr:col>
      <xdr:colOff>177800</xdr:colOff>
      <xdr:row>97</xdr:row>
      <xdr:rowOff>7524</xdr:rowOff>
    </xdr:to>
    <xdr:cxnSp macro="">
      <xdr:nvCxnSpPr>
        <xdr:cNvPr id="698" name="直線コネクタ 697"/>
        <xdr:cNvCxnSpPr/>
      </xdr:nvCxnSpPr>
      <xdr:spPr>
        <a:xfrm>
          <a:off x="12814300" y="16635392"/>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9" name="フローチャート: 判断 698"/>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700" name="テキスト ボックス 699"/>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701" name="フローチャート: 判断 700"/>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2" name="テキスト ボックス 701"/>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100947</xdr:rowOff>
    </xdr:from>
    <xdr:to>
      <xdr:col>85</xdr:col>
      <xdr:colOff>177800</xdr:colOff>
      <xdr:row>97</xdr:row>
      <xdr:rowOff>31097</xdr:rowOff>
    </xdr:to>
    <xdr:sp macro="" textlink="">
      <xdr:nvSpPr>
        <xdr:cNvPr id="708" name="楕円 707"/>
        <xdr:cNvSpPr/>
      </xdr:nvSpPr>
      <xdr:spPr>
        <a:xfrm>
          <a:off x="16268700" y="165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79374</xdr:rowOff>
    </xdr:from>
    <xdr:ext cx="534377" cy="259045"/>
    <xdr:sp macro="" textlink="">
      <xdr:nvSpPr>
        <xdr:cNvPr id="709" name="公債費該当値テキスト"/>
        <xdr:cNvSpPr txBox="1"/>
      </xdr:nvSpPr>
      <xdr:spPr>
        <a:xfrm>
          <a:off x="16370300" y="165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58054</xdr:rowOff>
    </xdr:from>
    <xdr:to>
      <xdr:col>81</xdr:col>
      <xdr:colOff>101600</xdr:colOff>
      <xdr:row>97</xdr:row>
      <xdr:rowOff>159654</xdr:rowOff>
    </xdr:to>
    <xdr:sp macro="" textlink="">
      <xdr:nvSpPr>
        <xdr:cNvPr id="710" name="楕円 709"/>
        <xdr:cNvSpPr/>
      </xdr:nvSpPr>
      <xdr:spPr>
        <a:xfrm>
          <a:off x="15430500" y="166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150781</xdr:rowOff>
    </xdr:from>
    <xdr:ext cx="534377" cy="259045"/>
    <xdr:sp macro="" textlink="">
      <xdr:nvSpPr>
        <xdr:cNvPr id="711" name="テキスト ボックス 710"/>
        <xdr:cNvSpPr txBox="1"/>
      </xdr:nvSpPr>
      <xdr:spPr>
        <a:xfrm>
          <a:off x="15214111" y="167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75389</xdr:rowOff>
    </xdr:from>
    <xdr:to>
      <xdr:col>76</xdr:col>
      <xdr:colOff>165100</xdr:colOff>
      <xdr:row>98</xdr:row>
      <xdr:rowOff>5539</xdr:rowOff>
    </xdr:to>
    <xdr:sp macro="" textlink="">
      <xdr:nvSpPr>
        <xdr:cNvPr id="712" name="楕円 711"/>
        <xdr:cNvSpPr/>
      </xdr:nvSpPr>
      <xdr:spPr>
        <a:xfrm>
          <a:off x="145415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168116</xdr:rowOff>
    </xdr:from>
    <xdr:ext cx="534377" cy="259045"/>
    <xdr:sp macro="" textlink="">
      <xdr:nvSpPr>
        <xdr:cNvPr id="713" name="テキスト ボックス 712"/>
        <xdr:cNvSpPr txBox="1"/>
      </xdr:nvSpPr>
      <xdr:spPr>
        <a:xfrm>
          <a:off x="14325111" y="16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128174</xdr:rowOff>
    </xdr:from>
    <xdr:to>
      <xdr:col>72</xdr:col>
      <xdr:colOff>38100</xdr:colOff>
      <xdr:row>97</xdr:row>
      <xdr:rowOff>58324</xdr:rowOff>
    </xdr:to>
    <xdr:sp macro="" textlink="">
      <xdr:nvSpPr>
        <xdr:cNvPr id="714" name="楕円 713"/>
        <xdr:cNvSpPr/>
      </xdr:nvSpPr>
      <xdr:spPr>
        <a:xfrm>
          <a:off x="13652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49451</xdr:rowOff>
    </xdr:from>
    <xdr:ext cx="534377" cy="259045"/>
    <xdr:sp macro="" textlink="">
      <xdr:nvSpPr>
        <xdr:cNvPr id="715" name="テキスト ボックス 714"/>
        <xdr:cNvSpPr txBox="1"/>
      </xdr:nvSpPr>
      <xdr:spPr>
        <a:xfrm>
          <a:off x="13436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125392</xdr:rowOff>
    </xdr:from>
    <xdr:to>
      <xdr:col>67</xdr:col>
      <xdr:colOff>101600</xdr:colOff>
      <xdr:row>97</xdr:row>
      <xdr:rowOff>55542</xdr:rowOff>
    </xdr:to>
    <xdr:sp macro="" textlink="">
      <xdr:nvSpPr>
        <xdr:cNvPr id="716" name="楕円 715"/>
        <xdr:cNvSpPr/>
      </xdr:nvSpPr>
      <xdr:spPr>
        <a:xfrm>
          <a:off x="12763500" y="1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46669</xdr:rowOff>
    </xdr:from>
    <xdr:ext cx="534377" cy="259045"/>
    <xdr:sp macro="" textlink="">
      <xdr:nvSpPr>
        <xdr:cNvPr id="717" name="テキスト ボックス 716"/>
        <xdr:cNvSpPr txBox="1"/>
      </xdr:nvSpPr>
      <xdr:spPr>
        <a:xfrm>
          <a:off x="12547111" y="166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41" name="直線コネクタ 740"/>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2"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4"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5" name="直線コネクタ 744"/>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7"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8" name="フローチャート: 判断 747"/>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50" name="フローチャート: 判断 749"/>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51" name="テキスト ボックス 750"/>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3" name="フローチャート: 判断 752"/>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4" name="テキスト ボックス 753"/>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6" name="フローチャート: 判断 755"/>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7" name="テキスト ボックス 756"/>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8" name="フローチャート: 判断 757"/>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9" name="テキスト ボックス 758"/>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6"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平均と比較して１，２９８円高くなっている。◆民生費も類似団体平均と比較して高い状況が続いている。医療・介護に係る経費のほか、障がい者福祉や児童福祉に係る扶助費が高いことが影響しているものと思われる。◆商工費は前年度と比較して９７３円増加し、引き続き高水準となったが、これはコロナ対策やエネルギー価格高騰対策事業に取り組んだ結果である。それでもなお類似団体平均の半分程度と低い状況であり、この分野での財政需要が低い傾向が認められる。◆土木費は近年類似団体よりも低く推移してきたが、今回前年度と比較して倍増し、類似団体平均を大きく上回った。これは改良住宅建替事業が本格化したことによるもので、今後も高水準が続く見通しである。◆教育費は類似団体平均と比較して５，１８０円高くなっているが、これは令和元年度からの学校再編事業の影響によるものである。なお、義務教育学校１校への再編効果により経常経費が減少する見込みであり、注視したい。◆公債費は地方債発行の抑制及び繰上償還の実施により、類似団体平均より低く抑えられているが、学校再編事業をはじめとする近年の大規模事業の影響により、今後は急上昇する見込みであるため、より一層慎重な財政運営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実質収支額はこれまで１０％程度で推移しているが、令和３年度はコロナ禍による不用額増等により１５％を超えた。財政調整基金残高は３０％を超え、健全な財政状況を維持している。また、実質単年度収支は繰上償還によりかろうじて黒字となった。今後は徹底した予算のスリム化により収支の悪化が見込まれるとともに、財源不足から財政調整基金残高が減少することも十分に考えられ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国民健康保険事業特別会計は、平成３０年度から都道府県も保険者となり、市町村の財政が従来と比べ安定化したこと、また、必要に応じた保険税の改正を適宜行っていることから近年は黒字化している。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水道事業会計では老朽管更新などで現金が減少傾向にあり、経営戦略を令和２年度で策定済みである。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生活排水処理事業特別会計は、令和５年度から法適用の公営企業会計に移行することに備え、基金を全額取崩した結果、黒字額が伸びた。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一般会計においては公債費が増加していくことが確定的であるため、今後とも健全な財政運営を心がけていく。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34892;&#36001;&#25919;&#25903;&#25588;&#35506;/00.&#19968;&#26178;&#20445;&#23384;&#12501;&#12457;&#12523;&#12480;&#65288;&#20196;&#21644;&#65301;&#24180;&#24230;&#65289;/M_&#22320;&#26041;&#36001;&#25919;/M4_&#36001;&#25919;&#35386;&#26029;/M409_&#36001;&#25919;&#29366;&#27841;&#36039;&#26009;&#38598;/04&#12288;&#20196;&#21644;&#65300;&#24180;&#24230;&#36001;&#25919;&#29366;&#27841;&#36039;&#26009;&#38598;&#12398;&#20316;&#25104;&#31561;&#12395;&#12388;&#12356;&#12390;/03&#12288;&#24066;&#30010;&#26449;&#8594;&#30476;/&#9733;&#65314;&#65316;/&#9313;&#38306;&#20418;&#12377;&#12427;&#19968;&#37096;&#20107;&#21209;&#32068;&#21512;&#31561;&#12398;&#36001;&#25919;&#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万円単位"/>
      <sheetName val="千円単位"/>
      <sheetName val="円単位"/>
    </sheetNames>
    <sheetDataSet>
      <sheetData sheetId="0">
        <row r="22">
          <cell r="D22">
            <v>88</v>
          </cell>
          <cell r="E22">
            <v>86</v>
          </cell>
        </row>
        <row r="23">
          <cell r="D23">
            <v>7567</v>
          </cell>
          <cell r="E23">
            <v>7557</v>
          </cell>
        </row>
        <row r="24">
          <cell r="D24">
            <v>74</v>
          </cell>
          <cell r="E24">
            <v>74</v>
          </cell>
        </row>
        <row r="25">
          <cell r="D25">
            <v>203</v>
          </cell>
          <cell r="E25">
            <v>193</v>
          </cell>
        </row>
        <row r="36">
          <cell r="D36">
            <v>1873</v>
          </cell>
          <cell r="E36">
            <v>1844</v>
          </cell>
        </row>
        <row r="55">
          <cell r="D55">
            <v>286</v>
          </cell>
          <cell r="E55">
            <v>243</v>
          </cell>
        </row>
        <row r="59">
          <cell r="D59">
            <v>200</v>
          </cell>
          <cell r="E59">
            <v>183</v>
          </cell>
        </row>
        <row r="78">
          <cell r="D78">
            <v>495</v>
          </cell>
          <cell r="E78">
            <v>493</v>
          </cell>
        </row>
        <row r="79">
          <cell r="D79">
            <v>68</v>
          </cell>
          <cell r="E79">
            <v>68</v>
          </cell>
        </row>
        <row r="91">
          <cell r="D91">
            <v>1851</v>
          </cell>
          <cell r="E91">
            <v>1811</v>
          </cell>
        </row>
        <row r="92">
          <cell r="D92">
            <v>72965</v>
          </cell>
          <cell r="E92">
            <v>69423</v>
          </cell>
        </row>
        <row r="94">
          <cell r="D94">
            <v>217</v>
          </cell>
          <cell r="E94">
            <v>191</v>
          </cell>
        </row>
        <row r="95">
          <cell r="D95">
            <v>823874</v>
          </cell>
          <cell r="E95">
            <v>808406</v>
          </cell>
        </row>
        <row r="98">
          <cell r="D98">
            <v>529</v>
          </cell>
          <cell r="E98">
            <v>433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7698316</v>
      </c>
      <c r="BO4" s="371"/>
      <c r="BP4" s="371"/>
      <c r="BQ4" s="371"/>
      <c r="BR4" s="371"/>
      <c r="BS4" s="371"/>
      <c r="BT4" s="371"/>
      <c r="BU4" s="372"/>
      <c r="BV4" s="370">
        <v>7645556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11.9</v>
      </c>
      <c r="CU4" s="377"/>
      <c r="CV4" s="377"/>
      <c r="CW4" s="377"/>
      <c r="CX4" s="377"/>
      <c r="CY4" s="377"/>
      <c r="CZ4" s="377"/>
      <c r="DA4" s="378"/>
      <c r="DB4" s="376">
        <v>15.6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7230380</v>
      </c>
      <c r="BO5" s="408"/>
      <c r="BP5" s="408"/>
      <c r="BQ5" s="408"/>
      <c r="BR5" s="408"/>
      <c r="BS5" s="408"/>
      <c r="BT5" s="408"/>
      <c r="BU5" s="409"/>
      <c r="BV5" s="407">
        <v>7086648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89.3</v>
      </c>
      <c r="CU5" s="405"/>
      <c r="CV5" s="405"/>
      <c r="CW5" s="405"/>
      <c r="CX5" s="405"/>
      <c r="CY5" s="405"/>
      <c r="CZ5" s="405"/>
      <c r="DA5" s="406"/>
      <c r="DB5" s="404">
        <v>83.3</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467936</v>
      </c>
      <c r="BO6" s="408"/>
      <c r="BP6" s="408"/>
      <c r="BQ6" s="408"/>
      <c r="BR6" s="408"/>
      <c r="BS6" s="408"/>
      <c r="BT6" s="408"/>
      <c r="BU6" s="409"/>
      <c r="BV6" s="407">
        <v>558908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90.3</v>
      </c>
      <c r="CU6" s="445"/>
      <c r="CV6" s="445"/>
      <c r="CW6" s="445"/>
      <c r="CX6" s="445"/>
      <c r="CY6" s="445"/>
      <c r="CZ6" s="445"/>
      <c r="DA6" s="446"/>
      <c r="DB6" s="444">
        <v>86.9</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51628</v>
      </c>
      <c r="BO7" s="408"/>
      <c r="BP7" s="408"/>
      <c r="BQ7" s="408"/>
      <c r="BR7" s="408"/>
      <c r="BS7" s="408"/>
      <c r="BT7" s="408"/>
      <c r="BU7" s="409"/>
      <c r="BV7" s="407">
        <v>5210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3488697</v>
      </c>
      <c r="CU7" s="408"/>
      <c r="CV7" s="408"/>
      <c r="CW7" s="408"/>
      <c r="CX7" s="408"/>
      <c r="CY7" s="408"/>
      <c r="CZ7" s="408"/>
      <c r="DA7" s="409"/>
      <c r="DB7" s="407">
        <v>3547724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416308</v>
      </c>
      <c r="BO8" s="408"/>
      <c r="BP8" s="408"/>
      <c r="BQ8" s="408"/>
      <c r="BR8" s="408"/>
      <c r="BS8" s="408"/>
      <c r="BT8" s="408"/>
      <c r="BU8" s="409"/>
      <c r="BV8" s="407">
        <v>553698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0.31</v>
      </c>
      <c r="CU8" s="448"/>
      <c r="CV8" s="448"/>
      <c r="CW8" s="448"/>
      <c r="CX8" s="448"/>
      <c r="CY8" s="448"/>
      <c r="CZ8" s="448"/>
      <c r="DA8" s="449"/>
      <c r="DB8" s="447">
        <v>0.32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10191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-137390</v>
      </c>
      <c r="BO9" s="408"/>
      <c r="BP9" s="408"/>
      <c r="BQ9" s="408"/>
      <c r="BR9" s="408"/>
      <c r="BS9" s="408"/>
      <c r="BT9" s="408"/>
      <c r="BU9" s="409"/>
      <c r="BV9" s="407">
        <v>195451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10.7</v>
      </c>
      <c r="CU9" s="405"/>
      <c r="CV9" s="405"/>
      <c r="CW9" s="405"/>
      <c r="CX9" s="405"/>
      <c r="CY9" s="405"/>
      <c r="CZ9" s="405"/>
      <c r="DA9" s="406"/>
      <c r="DB9" s="404">
        <v>7.3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10861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201</v>
      </c>
      <c r="BO10" s="408"/>
      <c r="BP10" s="408"/>
      <c r="BQ10" s="408"/>
      <c r="BR10" s="408"/>
      <c r="BS10" s="408"/>
      <c r="BT10" s="408"/>
      <c r="BU10" s="409"/>
      <c r="BV10" s="407">
        <v>407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143826</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10370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10325</v>
      </c>
      <c r="S13" s="492"/>
      <c r="T13" s="492"/>
      <c r="U13" s="492"/>
      <c r="V13" s="493"/>
      <c r="W13" s="423" t="s">
        <v>139</v>
      </c>
      <c r="X13" s="424"/>
      <c r="Y13" s="424"/>
      <c r="Z13" s="424"/>
      <c r="AA13" s="424"/>
      <c r="AB13" s="414"/>
      <c r="AC13" s="458">
        <v>111</v>
      </c>
      <c r="AD13" s="459"/>
      <c r="AE13" s="459"/>
      <c r="AF13" s="459"/>
      <c r="AG13" s="501"/>
      <c r="AH13" s="458">
        <v>86</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6637</v>
      </c>
      <c r="BO13" s="408"/>
      <c r="BP13" s="408"/>
      <c r="BQ13" s="408"/>
      <c r="BR13" s="408"/>
      <c r="BS13" s="408"/>
      <c r="BT13" s="408"/>
      <c r="BU13" s="409"/>
      <c r="BV13" s="407">
        <v>195858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3.2</v>
      </c>
      <c r="CU13" s="405"/>
      <c r="CV13" s="405"/>
      <c r="CW13" s="405"/>
      <c r="CX13" s="405"/>
      <c r="CY13" s="405"/>
      <c r="CZ13" s="405"/>
      <c r="DA13" s="406"/>
      <c r="DB13" s="404">
        <v>3.1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10575</v>
      </c>
      <c r="S14" s="492"/>
      <c r="T14" s="492"/>
      <c r="U14" s="492"/>
      <c r="V14" s="493"/>
      <c r="W14" s="397"/>
      <c r="X14" s="398"/>
      <c r="Y14" s="398"/>
      <c r="Z14" s="398"/>
      <c r="AA14" s="398"/>
      <c r="AB14" s="387"/>
      <c r="AC14" s="494">
        <v>2.7</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138</v>
      </c>
      <c r="N15" s="499"/>
      <c r="O15" s="499"/>
      <c r="P15" s="499"/>
      <c r="Q15" s="500"/>
      <c r="R15" s="491">
        <v>10529</v>
      </c>
      <c r="S15" s="492"/>
      <c r="T15" s="492"/>
      <c r="U15" s="492"/>
      <c r="V15" s="493"/>
      <c r="W15" s="423" t="s">
        <v>147</v>
      </c>
      <c r="X15" s="424"/>
      <c r="Y15" s="424"/>
      <c r="Z15" s="424"/>
      <c r="AA15" s="424"/>
      <c r="AB15" s="414"/>
      <c r="AC15" s="458">
        <v>1070</v>
      </c>
      <c r="AD15" s="459"/>
      <c r="AE15" s="459"/>
      <c r="AF15" s="459"/>
      <c r="AG15" s="501"/>
      <c r="AH15" s="458">
        <v>1074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961964</v>
      </c>
      <c r="BO15" s="371"/>
      <c r="BP15" s="371"/>
      <c r="BQ15" s="371"/>
      <c r="BR15" s="371"/>
      <c r="BS15" s="371"/>
      <c r="BT15" s="371"/>
      <c r="BU15" s="372"/>
      <c r="BV15" s="370">
        <v>941266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25.9</v>
      </c>
      <c r="AD16" s="495"/>
      <c r="AE16" s="495"/>
      <c r="AF16" s="495"/>
      <c r="AG16" s="496"/>
      <c r="AH16" s="494">
        <v>26.6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3217959</v>
      </c>
      <c r="BO16" s="408"/>
      <c r="BP16" s="408"/>
      <c r="BQ16" s="408"/>
      <c r="BR16" s="408"/>
      <c r="BS16" s="408"/>
      <c r="BT16" s="408"/>
      <c r="BU16" s="409"/>
      <c r="BV16" s="407">
        <v>3179413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2947</v>
      </c>
      <c r="AD17" s="459"/>
      <c r="AE17" s="459"/>
      <c r="AF17" s="459"/>
      <c r="AG17" s="501"/>
      <c r="AH17" s="458">
        <v>2875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1193610</v>
      </c>
      <c r="BO17" s="408"/>
      <c r="BP17" s="408"/>
      <c r="BQ17" s="408"/>
      <c r="BR17" s="408"/>
      <c r="BS17" s="408"/>
      <c r="BT17" s="408"/>
      <c r="BU17" s="409"/>
      <c r="BV17" s="407">
        <v>1167331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44.5</v>
      </c>
      <c r="M18" s="531"/>
      <c r="N18" s="531"/>
      <c r="O18" s="531"/>
      <c r="P18" s="531"/>
      <c r="Q18" s="531"/>
      <c r="R18" s="532"/>
      <c r="S18" s="532"/>
      <c r="T18" s="532"/>
      <c r="U18" s="532"/>
      <c r="V18" s="533"/>
      <c r="W18" s="425"/>
      <c r="X18" s="426"/>
      <c r="Y18" s="426"/>
      <c r="Z18" s="426"/>
      <c r="AA18" s="426"/>
      <c r="AB18" s="417"/>
      <c r="AC18" s="534">
        <v>71.400000000000006</v>
      </c>
      <c r="AD18" s="535"/>
      <c r="AE18" s="535"/>
      <c r="AF18" s="535"/>
      <c r="AG18" s="536"/>
      <c r="AH18" s="534">
        <v>71.3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3149759</v>
      </c>
      <c r="BO18" s="408"/>
      <c r="BP18" s="408"/>
      <c r="BQ18" s="408"/>
      <c r="BR18" s="408"/>
      <c r="BS18" s="408"/>
      <c r="BT18" s="408"/>
      <c r="BU18" s="409"/>
      <c r="BV18" s="407">
        <v>3000743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229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4869302</v>
      </c>
      <c r="BO19" s="408"/>
      <c r="BP19" s="408"/>
      <c r="BQ19" s="408"/>
      <c r="BR19" s="408"/>
      <c r="BS19" s="408"/>
      <c r="BT19" s="408"/>
      <c r="BU19" s="409"/>
      <c r="BV19" s="407">
        <v>4667848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4337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6756678</v>
      </c>
      <c r="BO22" s="371"/>
      <c r="BP22" s="371"/>
      <c r="BQ22" s="371"/>
      <c r="BR22" s="371"/>
      <c r="BS22" s="371"/>
      <c r="BT22" s="371"/>
      <c r="BU22" s="372"/>
      <c r="BV22" s="370">
        <v>6912407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6471124</v>
      </c>
      <c r="BO23" s="408"/>
      <c r="BP23" s="408"/>
      <c r="BQ23" s="408"/>
      <c r="BR23" s="408"/>
      <c r="BS23" s="408"/>
      <c r="BT23" s="408"/>
      <c r="BU23" s="409"/>
      <c r="BV23" s="407">
        <v>6462268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7200</v>
      </c>
      <c r="R24" s="459"/>
      <c r="S24" s="459"/>
      <c r="T24" s="459"/>
      <c r="U24" s="459"/>
      <c r="V24" s="501"/>
      <c r="W24" s="553"/>
      <c r="X24" s="554"/>
      <c r="Y24" s="555"/>
      <c r="Z24" s="457" t="s">
        <v>172</v>
      </c>
      <c r="AA24" s="437"/>
      <c r="AB24" s="437"/>
      <c r="AC24" s="437"/>
      <c r="AD24" s="437"/>
      <c r="AE24" s="437"/>
      <c r="AF24" s="437"/>
      <c r="AG24" s="438"/>
      <c r="AH24" s="458">
        <v>124</v>
      </c>
      <c r="AI24" s="459"/>
      <c r="AJ24" s="459"/>
      <c r="AK24" s="459"/>
      <c r="AL24" s="501"/>
      <c r="AM24" s="458">
        <v>373116</v>
      </c>
      <c r="AN24" s="459"/>
      <c r="AO24" s="459"/>
      <c r="AP24" s="459"/>
      <c r="AQ24" s="459"/>
      <c r="AR24" s="501"/>
      <c r="AS24" s="458">
        <v>3009</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5491111</v>
      </c>
      <c r="BO24" s="408"/>
      <c r="BP24" s="408"/>
      <c r="BQ24" s="408"/>
      <c r="BR24" s="408"/>
      <c r="BS24" s="408"/>
      <c r="BT24" s="408"/>
      <c r="BU24" s="409"/>
      <c r="BV24" s="407">
        <v>5396157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5750</v>
      </c>
      <c r="R25" s="459"/>
      <c r="S25" s="459"/>
      <c r="T25" s="459"/>
      <c r="U25" s="459"/>
      <c r="V25" s="501"/>
      <c r="W25" s="553"/>
      <c r="X25" s="554"/>
      <c r="Y25" s="555"/>
      <c r="Z25" s="457" t="s">
        <v>175</v>
      </c>
      <c r="AA25" s="437"/>
      <c r="AB25" s="437"/>
      <c r="AC25" s="437"/>
      <c r="AD25" s="437"/>
      <c r="AE25" s="437"/>
      <c r="AF25" s="437"/>
      <c r="AG25" s="438"/>
      <c r="AH25" s="458" t="s">
        <v>146</v>
      </c>
      <c r="AI25" s="459"/>
      <c r="AJ25" s="459"/>
      <c r="AK25" s="459"/>
      <c r="AL25" s="501"/>
      <c r="AM25" s="458" t="s">
        <v>146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114751</v>
      </c>
      <c r="BO25" s="371"/>
      <c r="BP25" s="371"/>
      <c r="BQ25" s="371"/>
      <c r="BR25" s="371"/>
      <c r="BS25" s="371"/>
      <c r="BT25" s="371"/>
      <c r="BU25" s="372"/>
      <c r="BV25" s="370">
        <v>169909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5160</v>
      </c>
      <c r="R26" s="459"/>
      <c r="S26" s="459"/>
      <c r="T26" s="459"/>
      <c r="U26" s="459"/>
      <c r="V26" s="501"/>
      <c r="W26" s="553"/>
      <c r="X26" s="554"/>
      <c r="Y26" s="555"/>
      <c r="Z26" s="457" t="s">
        <v>179</v>
      </c>
      <c r="AA26" s="559"/>
      <c r="AB26" s="559"/>
      <c r="AC26" s="559"/>
      <c r="AD26" s="559"/>
      <c r="AE26" s="559"/>
      <c r="AF26" s="559"/>
      <c r="AG26" s="560"/>
      <c r="AH26" s="458" t="s">
        <v>146</v>
      </c>
      <c r="AI26" s="459"/>
      <c r="AJ26" s="459"/>
      <c r="AK26" s="459"/>
      <c r="AL26" s="501"/>
      <c r="AM26" s="458" t="s">
        <v>146</v>
      </c>
      <c r="AN26" s="459"/>
      <c r="AO26" s="459"/>
      <c r="AP26" s="459"/>
      <c r="AQ26" s="459"/>
      <c r="AR26" s="501"/>
      <c r="AS26" s="458" t="s">
        <v>146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2800</v>
      </c>
      <c r="R27" s="459"/>
      <c r="S27" s="459"/>
      <c r="T27" s="459"/>
      <c r="U27" s="459"/>
      <c r="V27" s="501"/>
      <c r="W27" s="553"/>
      <c r="X27" s="554"/>
      <c r="Y27" s="555"/>
      <c r="Z27" s="457" t="s">
        <v>182</v>
      </c>
      <c r="AA27" s="437"/>
      <c r="AB27" s="437"/>
      <c r="AC27" s="437"/>
      <c r="AD27" s="437"/>
      <c r="AE27" s="437"/>
      <c r="AF27" s="437"/>
      <c r="AG27" s="438"/>
      <c r="AH27" s="458" t="s">
        <v>146</v>
      </c>
      <c r="AI27" s="459"/>
      <c r="AJ27" s="459"/>
      <c r="AK27" s="459"/>
      <c r="AL27" s="501"/>
      <c r="AM27" s="458" t="s">
        <v>146</v>
      </c>
      <c r="AN27" s="459"/>
      <c r="AO27" s="459"/>
      <c r="AP27" s="459"/>
      <c r="AQ27" s="459"/>
      <c r="AR27" s="501"/>
      <c r="AS27" s="458" t="s">
        <v>146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146</v>
      </c>
      <c r="BO27" s="527"/>
      <c r="BP27" s="527"/>
      <c r="BQ27" s="527"/>
      <c r="BR27" s="527"/>
      <c r="BS27" s="527"/>
      <c r="BT27" s="527"/>
      <c r="BU27" s="528"/>
      <c r="BV27" s="526" t="s">
        <v>146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2400</v>
      </c>
      <c r="R28" s="459"/>
      <c r="S28" s="459"/>
      <c r="T28" s="459"/>
      <c r="U28" s="459"/>
      <c r="V28" s="501"/>
      <c r="W28" s="553"/>
      <c r="X28" s="554"/>
      <c r="Y28" s="555"/>
      <c r="Z28" s="457" t="s">
        <v>185</v>
      </c>
      <c r="AA28" s="437"/>
      <c r="AB28" s="437"/>
      <c r="AC28" s="437"/>
      <c r="AD28" s="437"/>
      <c r="AE28" s="437"/>
      <c r="AF28" s="437"/>
      <c r="AG28" s="438"/>
      <c r="AH28" s="458" t="s">
        <v>146</v>
      </c>
      <c r="AI28" s="459"/>
      <c r="AJ28" s="459"/>
      <c r="AK28" s="459"/>
      <c r="AL28" s="501"/>
      <c r="AM28" s="458" t="s">
        <v>146</v>
      </c>
      <c r="AN28" s="459"/>
      <c r="AO28" s="459"/>
      <c r="AP28" s="459"/>
      <c r="AQ28" s="459"/>
      <c r="AR28" s="501"/>
      <c r="AS28" s="458" t="s">
        <v>146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1140294</v>
      </c>
      <c r="BO28" s="371"/>
      <c r="BP28" s="371"/>
      <c r="BQ28" s="371"/>
      <c r="BR28" s="371"/>
      <c r="BS28" s="371"/>
      <c r="BT28" s="371"/>
      <c r="BU28" s="372"/>
      <c r="BV28" s="370">
        <v>1140093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11</v>
      </c>
      <c r="M29" s="459"/>
      <c r="N29" s="459"/>
      <c r="O29" s="459"/>
      <c r="P29" s="501"/>
      <c r="Q29" s="458">
        <v>2260</v>
      </c>
      <c r="R29" s="459"/>
      <c r="S29" s="459"/>
      <c r="T29" s="459"/>
      <c r="U29" s="459"/>
      <c r="V29" s="501"/>
      <c r="W29" s="556"/>
      <c r="X29" s="557"/>
      <c r="Y29" s="558"/>
      <c r="Z29" s="457" t="s">
        <v>188</v>
      </c>
      <c r="AA29" s="437"/>
      <c r="AB29" s="437"/>
      <c r="AC29" s="437"/>
      <c r="AD29" s="437"/>
      <c r="AE29" s="437"/>
      <c r="AF29" s="437"/>
      <c r="AG29" s="438"/>
      <c r="AH29" s="458">
        <v>124</v>
      </c>
      <c r="AI29" s="459"/>
      <c r="AJ29" s="459"/>
      <c r="AK29" s="459"/>
      <c r="AL29" s="501"/>
      <c r="AM29" s="458">
        <v>373116</v>
      </c>
      <c r="AN29" s="459"/>
      <c r="AO29" s="459"/>
      <c r="AP29" s="459"/>
      <c r="AQ29" s="459"/>
      <c r="AR29" s="501"/>
      <c r="AS29" s="458">
        <v>3009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934107</v>
      </c>
      <c r="BO29" s="408"/>
      <c r="BP29" s="408"/>
      <c r="BQ29" s="408"/>
      <c r="BR29" s="408"/>
      <c r="BS29" s="408"/>
      <c r="BT29" s="408"/>
      <c r="BU29" s="409"/>
      <c r="BV29" s="407">
        <v>704402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2360059</v>
      </c>
      <c r="BO30" s="527"/>
      <c r="BP30" s="527"/>
      <c r="BQ30" s="527"/>
      <c r="BR30" s="527"/>
      <c r="BS30" s="527"/>
      <c r="BT30" s="527"/>
      <c r="BU30" s="528"/>
      <c r="BV30" s="526">
        <v>2508302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199</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生活排水処理事業特別会計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田川情報不動産センター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住宅改修資金貸付事業特別会計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道の駅香春</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福岡県介護保険広域連合（一般会計）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WeB1h1aKErQRmeFMJQMerygauymKrHqjfE3nqU7qygodFc5dd5azO09mzLkxbGj9HEqKz0/b/6iwWHawi19CA==" saltValue="IEeOxrzHvhxipmaDZ04K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1" t="s">
        <v>556</v>
      </c>
      <c r="D34" s="1151"/>
      <c r="E34" s="1152"/>
      <c r="F34" s="32">
        <v>10.39</v>
      </c>
      <c r="G34" s="33">
        <v>11.48</v>
      </c>
      <c r="H34" s="33">
        <v>11.04</v>
      </c>
      <c r="I34" s="33">
        <v>15.6</v>
      </c>
      <c r="J34" s="34">
        <v>11.93</v>
      </c>
      <c r="K34" s="22"/>
      <c r="L34" s="22"/>
      <c r="M34" s="22"/>
      <c r="N34" s="22"/>
      <c r="O34" s="22"/>
      <c r="P34" s="22"/>
    </row>
    <row r="35" spans="1:16" ht="39" customHeight="1">
      <c r="A35" s="22"/>
      <c r="B35" s="35"/>
      <c r="C35" s="1145" t="s">
        <v>557</v>
      </c>
      <c r="D35" s="1146"/>
      <c r="E35" s="1147"/>
      <c r="F35" s="36">
        <v>12.36</v>
      </c>
      <c r="G35" s="37">
        <v>11.53</v>
      </c>
      <c r="H35" s="37">
        <v>9.6199999999999992</v>
      </c>
      <c r="I35" s="37">
        <v>9.14</v>
      </c>
      <c r="J35" s="38">
        <v>9.49</v>
      </c>
      <c r="K35" s="22"/>
      <c r="L35" s="22"/>
      <c r="M35" s="22"/>
      <c r="N35" s="22"/>
      <c r="O35" s="22"/>
      <c r="P35" s="22"/>
    </row>
    <row r="36" spans="1:16" ht="39" customHeight="1">
      <c r="A36" s="22"/>
      <c r="B36" s="35"/>
      <c r="C36" s="1145" t="s">
        <v>558</v>
      </c>
      <c r="D36" s="1146"/>
      <c r="E36" s="1147"/>
      <c r="F36" s="36">
        <v>0</v>
      </c>
      <c r="G36" s="37">
        <v>0</v>
      </c>
      <c r="H36" s="37">
        <v>0</v>
      </c>
      <c r="I36" s="37">
        <v>0.12</v>
      </c>
      <c r="J36" s="38">
        <v>1.81</v>
      </c>
      <c r="K36" s="22"/>
      <c r="L36" s="22"/>
      <c r="M36" s="22"/>
      <c r="N36" s="22"/>
      <c r="O36" s="22"/>
      <c r="P36" s="22"/>
    </row>
    <row r="37" spans="1:16" ht="39" customHeight="1">
      <c r="A37" s="22"/>
      <c r="B37" s="35"/>
      <c r="C37" s="1145" t="s">
        <v>559</v>
      </c>
      <c r="D37" s="1146"/>
      <c r="E37" s="1147"/>
      <c r="F37" s="36">
        <v>0.68</v>
      </c>
      <c r="G37" s="37">
        <v>1.1599999999999999</v>
      </c>
      <c r="H37" s="37">
        <v>0.32</v>
      </c>
      <c r="I37" s="37">
        <v>1.03</v>
      </c>
      <c r="J37" s="38">
        <v>0.81</v>
      </c>
      <c r="K37" s="22"/>
      <c r="L37" s="22"/>
      <c r="M37" s="22"/>
      <c r="N37" s="22"/>
      <c r="O37" s="22"/>
      <c r="P37" s="22"/>
    </row>
    <row r="38" spans="1:16" ht="39" customHeight="1">
      <c r="A38" s="22"/>
      <c r="B38" s="35"/>
      <c r="C38" s="1145" t="s">
        <v>560</v>
      </c>
      <c r="D38" s="1146"/>
      <c r="E38" s="1147"/>
      <c r="F38" s="36">
        <v>0.81</v>
      </c>
      <c r="G38" s="37">
        <v>0.66</v>
      </c>
      <c r="H38" s="37">
        <v>0.5</v>
      </c>
      <c r="I38" s="37">
        <v>0.33</v>
      </c>
      <c r="J38" s="38">
        <v>0.24</v>
      </c>
      <c r="K38" s="22"/>
      <c r="L38" s="22"/>
      <c r="M38" s="22"/>
      <c r="N38" s="22"/>
      <c r="O38" s="22"/>
      <c r="P38" s="22"/>
    </row>
    <row r="39" spans="1:16" ht="39" customHeight="1">
      <c r="A39" s="22"/>
      <c r="B39" s="35"/>
      <c r="C39" s="1145" t="s">
        <v>561</v>
      </c>
      <c r="D39" s="1146"/>
      <c r="E39" s="1147"/>
      <c r="F39" s="36">
        <v>0.11</v>
      </c>
      <c r="G39" s="37">
        <v>0.12</v>
      </c>
      <c r="H39" s="37">
        <v>0.1</v>
      </c>
      <c r="I39" s="37">
        <v>0.09</v>
      </c>
      <c r="J39" s="38">
        <v>0.09</v>
      </c>
      <c r="K39" s="22"/>
      <c r="L39" s="22"/>
      <c r="M39" s="22"/>
      <c r="N39" s="22"/>
      <c r="O39" s="22"/>
      <c r="P39" s="22"/>
    </row>
    <row r="40" spans="1:16" ht="39" customHeight="1">
      <c r="A40" s="22"/>
      <c r="B40" s="35"/>
      <c r="C40" s="1145" t="s">
        <v>562</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563</v>
      </c>
      <c r="D42" s="1146"/>
      <c r="E42" s="1147"/>
      <c r="F42" s="36" t="s">
        <v>508</v>
      </c>
      <c r="G42" s="37" t="s">
        <v>508</v>
      </c>
      <c r="H42" s="37" t="s">
        <v>508</v>
      </c>
      <c r="I42" s="37" t="s">
        <v>508</v>
      </c>
      <c r="J42" s="38" t="s">
        <v>508</v>
      </c>
      <c r="K42" s="22"/>
      <c r="L42" s="22"/>
      <c r="M42" s="22"/>
      <c r="N42" s="22"/>
      <c r="O42" s="22"/>
      <c r="P42" s="22"/>
    </row>
    <row r="43" spans="1:16" ht="39" customHeight="1" thickBot="1">
      <c r="A43" s="22"/>
      <c r="B43" s="40"/>
      <c r="C43" s="1148" t="s">
        <v>564</v>
      </c>
      <c r="D43" s="1149"/>
      <c r="E43" s="1150"/>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6w7sV/2KdrSByTNIG8IBcF/L2D81OYHiPp8pj897ajBQGjDTcJCMH5/n7tlPvZp2eMgKQ1MdN1/HrSauRuCCRg==" saltValue="oUlLSwQXnyzE6rXpapxm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53" t="s">
        <v>10</v>
      </c>
      <c r="C45" s="1154"/>
      <c r="D45" s="58"/>
      <c r="E45" s="1159" t="s">
        <v>11</v>
      </c>
      <c r="F45" s="1159"/>
      <c r="G45" s="1159"/>
      <c r="H45" s="1159"/>
      <c r="I45" s="1159"/>
      <c r="J45" s="1160"/>
      <c r="K45" s="59">
        <v>367</v>
      </c>
      <c r="L45" s="60">
        <v>364</v>
      </c>
      <c r="M45" s="60">
        <v>367</v>
      </c>
      <c r="N45" s="60">
        <v>386</v>
      </c>
      <c r="O45" s="61">
        <v>410</v>
      </c>
      <c r="P45" s="48"/>
      <c r="Q45" s="48"/>
      <c r="R45" s="48"/>
      <c r="S45" s="48"/>
      <c r="T45" s="48"/>
      <c r="U45" s="48"/>
    </row>
    <row r="46" spans="1:21" ht="30.75" customHeight="1">
      <c r="A46" s="48"/>
      <c r="B46" s="1155"/>
      <c r="C46" s="1156"/>
      <c r="D46" s="62"/>
      <c r="E46" s="1161" t="s">
        <v>12</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c r="A47" s="48"/>
      <c r="B47" s="1155"/>
      <c r="C47" s="1156"/>
      <c r="D47" s="62"/>
      <c r="E47" s="1161" t="s">
        <v>13</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c r="A48" s="48"/>
      <c r="B48" s="1155"/>
      <c r="C48" s="1156"/>
      <c r="D48" s="62"/>
      <c r="E48" s="1161" t="s">
        <v>14</v>
      </c>
      <c r="F48" s="1161"/>
      <c r="G48" s="1161"/>
      <c r="H48" s="1161"/>
      <c r="I48" s="1161"/>
      <c r="J48" s="1162"/>
      <c r="K48" s="63">
        <v>44</v>
      </c>
      <c r="L48" s="64">
        <v>48</v>
      </c>
      <c r="M48" s="64">
        <v>49</v>
      </c>
      <c r="N48" s="64">
        <v>51</v>
      </c>
      <c r="O48" s="65">
        <v>52</v>
      </c>
      <c r="P48" s="48"/>
      <c r="Q48" s="48"/>
      <c r="R48" s="48"/>
      <c r="S48" s="48"/>
      <c r="T48" s="48"/>
      <c r="U48" s="48"/>
    </row>
    <row r="49" spans="1:21" ht="30.75" customHeight="1">
      <c r="A49" s="48"/>
      <c r="B49" s="1155"/>
      <c r="C49" s="1156"/>
      <c r="D49" s="62"/>
      <c r="E49" s="1161" t="s">
        <v>15</v>
      </c>
      <c r="F49" s="1161"/>
      <c r="G49" s="1161"/>
      <c r="H49" s="1161"/>
      <c r="I49" s="1161"/>
      <c r="J49" s="1162"/>
      <c r="K49" s="63">
        <v>15</v>
      </c>
      <c r="L49" s="64">
        <v>17</v>
      </c>
      <c r="M49" s="64">
        <v>22</v>
      </c>
      <c r="N49" s="64">
        <v>22</v>
      </c>
      <c r="O49" s="65">
        <v>27</v>
      </c>
      <c r="P49" s="48"/>
      <c r="Q49" s="48"/>
      <c r="R49" s="48"/>
      <c r="S49" s="48"/>
      <c r="T49" s="48"/>
      <c r="U49" s="48"/>
    </row>
    <row r="50" spans="1:21" ht="30.75" customHeight="1">
      <c r="A50" s="48"/>
      <c r="B50" s="1155"/>
      <c r="C50" s="1156"/>
      <c r="D50" s="62"/>
      <c r="E50" s="1161" t="s">
        <v>16</v>
      </c>
      <c r="F50" s="1161"/>
      <c r="G50" s="1161"/>
      <c r="H50" s="1161"/>
      <c r="I50" s="1161"/>
      <c r="J50" s="1162"/>
      <c r="K50" s="63" t="s">
        <v>508</v>
      </c>
      <c r="L50" s="64" t="s">
        <v>508</v>
      </c>
      <c r="M50" s="64" t="s">
        <v>508</v>
      </c>
      <c r="N50" s="64" t="s">
        <v>508</v>
      </c>
      <c r="O50" s="65" t="s">
        <v>508</v>
      </c>
      <c r="P50" s="48"/>
      <c r="Q50" s="48"/>
      <c r="R50" s="48"/>
      <c r="S50" s="48"/>
      <c r="T50" s="48"/>
      <c r="U50" s="48"/>
    </row>
    <row r="51" spans="1:21" ht="30.75" customHeight="1">
      <c r="A51" s="48"/>
      <c r="B51" s="1157"/>
      <c r="C51" s="1158"/>
      <c r="D51" s="66"/>
      <c r="E51" s="1161" t="s">
        <v>17</v>
      </c>
      <c r="F51" s="1161"/>
      <c r="G51" s="1161"/>
      <c r="H51" s="1161"/>
      <c r="I51" s="1161"/>
      <c r="J51" s="1162"/>
      <c r="K51" s="63" t="s">
        <v>508</v>
      </c>
      <c r="L51" s="64" t="s">
        <v>508</v>
      </c>
      <c r="M51" s="64">
        <v>0</v>
      </c>
      <c r="N51" s="64" t="s">
        <v>508</v>
      </c>
      <c r="O51" s="65" t="s">
        <v>508</v>
      </c>
      <c r="P51" s="48"/>
      <c r="Q51" s="48"/>
      <c r="R51" s="48"/>
      <c r="S51" s="48"/>
      <c r="T51" s="48"/>
      <c r="U51" s="48"/>
    </row>
    <row r="52" spans="1:21" ht="30.75" customHeight="1">
      <c r="A52" s="48"/>
      <c r="B52" s="1163" t="s">
        <v>18</v>
      </c>
      <c r="C52" s="1164"/>
      <c r="D52" s="66"/>
      <c r="E52" s="1161" t="s">
        <v>19</v>
      </c>
      <c r="F52" s="1161"/>
      <c r="G52" s="1161"/>
      <c r="H52" s="1161"/>
      <c r="I52" s="1161"/>
      <c r="J52" s="1162"/>
      <c r="K52" s="63">
        <v>330</v>
      </c>
      <c r="L52" s="64">
        <v>331</v>
      </c>
      <c r="M52" s="64">
        <v>350</v>
      </c>
      <c r="N52" s="64">
        <v>367</v>
      </c>
      <c r="O52" s="65">
        <v>367</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96</v>
      </c>
      <c r="L53" s="69">
        <v>98</v>
      </c>
      <c r="M53" s="69">
        <v>88</v>
      </c>
      <c r="N53" s="69">
        <v>92</v>
      </c>
      <c r="O53" s="70">
        <v>122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c r="B58" s="1169" t="s">
        <v>25</v>
      </c>
      <c r="C58" s="1170"/>
      <c r="D58" s="1175" t="s">
        <v>26</v>
      </c>
      <c r="E58" s="1176"/>
      <c r="F58" s="1176"/>
      <c r="G58" s="1176"/>
      <c r="H58" s="1176"/>
      <c r="I58" s="1176"/>
      <c r="J58" s="1177"/>
      <c r="K58" s="83">
        <v>188</v>
      </c>
      <c r="L58" s="84" t="s">
        <v>579</v>
      </c>
      <c r="M58" s="84" t="s">
        <v>579</v>
      </c>
      <c r="N58" s="84" t="s">
        <v>579</v>
      </c>
      <c r="O58" s="85" t="s">
        <v>579</v>
      </c>
    </row>
    <row r="59" spans="1:21" ht="31.5" customHeight="1">
      <c r="B59" s="1171"/>
      <c r="C59" s="1172"/>
      <c r="D59" s="1178" t="s">
        <v>27</v>
      </c>
      <c r="E59" s="1179"/>
      <c r="F59" s="1179"/>
      <c r="G59" s="1179"/>
      <c r="H59" s="1179"/>
      <c r="I59" s="1179"/>
      <c r="J59" s="1180"/>
      <c r="K59" s="86">
        <v>188</v>
      </c>
      <c r="L59" s="87" t="s">
        <v>579</v>
      </c>
      <c r="M59" s="87" t="s">
        <v>579</v>
      </c>
      <c r="N59" s="87" t="s">
        <v>579</v>
      </c>
      <c r="O59" s="88" t="s">
        <v>579</v>
      </c>
    </row>
    <row r="60" spans="1:21" ht="31.5" customHeight="1" thickBot="1">
      <c r="B60" s="1173"/>
      <c r="C60" s="1174"/>
      <c r="D60" s="1181" t="s">
        <v>28</v>
      </c>
      <c r="E60" s="1182"/>
      <c r="F60" s="1182"/>
      <c r="G60" s="1182"/>
      <c r="H60" s="1182"/>
      <c r="I60" s="1182"/>
      <c r="J60" s="1183"/>
      <c r="K60" s="89" t="s">
        <v>579</v>
      </c>
      <c r="L60" s="90" t="s">
        <v>579</v>
      </c>
      <c r="M60" s="90" t="s">
        <v>579</v>
      </c>
      <c r="N60" s="90" t="s">
        <v>579</v>
      </c>
      <c r="O60" s="91" t="s">
        <v>579</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F2ivmFtk/7K8AfyMeDEK1k3U4IokvXLaFzRhK+yeI43KXK+kR279m6PK5uksBTSA6LQFo9C0f5dCxStuhmwzg==" saltValue="B5d4caxPbgRrUkrxtaSQ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550</v>
      </c>
      <c r="J40" s="103" t="s">
        <v>551</v>
      </c>
      <c r="K40" s="103" t="s">
        <v>552</v>
      </c>
      <c r="L40" s="103" t="s">
        <v>553</v>
      </c>
      <c r="M40" s="104" t="s">
        <v>554</v>
      </c>
    </row>
    <row r="41" spans="2:13" ht="27.75" customHeight="1">
      <c r="B41" s="1184" t="s">
        <v>31</v>
      </c>
      <c r="C41" s="1185"/>
      <c r="D41" s="105"/>
      <c r="E41" s="1190" t="s">
        <v>32</v>
      </c>
      <c r="F41" s="1190"/>
      <c r="G41" s="1190"/>
      <c r="H41" s="1191"/>
      <c r="I41" s="355">
        <v>4401</v>
      </c>
      <c r="J41" s="356">
        <v>4513</v>
      </c>
      <c r="K41" s="356">
        <v>6466</v>
      </c>
      <c r="L41" s="356">
        <v>6912</v>
      </c>
      <c r="M41" s="357">
        <v>6757</v>
      </c>
    </row>
    <row r="42" spans="2:13" ht="27.75" customHeight="1">
      <c r="B42" s="1186"/>
      <c r="C42" s="1187"/>
      <c r="D42" s="106"/>
      <c r="E42" s="1192" t="s">
        <v>33</v>
      </c>
      <c r="F42" s="1192"/>
      <c r="G42" s="1192"/>
      <c r="H42" s="1193"/>
      <c r="I42" s="358" t="s">
        <v>508</v>
      </c>
      <c r="J42" s="359" t="s">
        <v>508</v>
      </c>
      <c r="K42" s="359" t="s">
        <v>508</v>
      </c>
      <c r="L42" s="359" t="s">
        <v>508</v>
      </c>
      <c r="M42" s="360" t="s">
        <v>508</v>
      </c>
    </row>
    <row r="43" spans="2:13" ht="27.75" customHeight="1">
      <c r="B43" s="1186"/>
      <c r="C43" s="1187"/>
      <c r="D43" s="106"/>
      <c r="E43" s="1192" t="s">
        <v>34</v>
      </c>
      <c r="F43" s="1192"/>
      <c r="G43" s="1192"/>
      <c r="H43" s="1193"/>
      <c r="I43" s="358">
        <v>811</v>
      </c>
      <c r="J43" s="359">
        <v>804</v>
      </c>
      <c r="K43" s="359">
        <v>798</v>
      </c>
      <c r="L43" s="359">
        <v>789</v>
      </c>
      <c r="M43" s="360">
        <v>770</v>
      </c>
    </row>
    <row r="44" spans="2:13" ht="27.75" customHeight="1">
      <c r="B44" s="1186"/>
      <c r="C44" s="1187"/>
      <c r="D44" s="106"/>
      <c r="E44" s="1192" t="s">
        <v>35</v>
      </c>
      <c r="F44" s="1192"/>
      <c r="G44" s="1192"/>
      <c r="H44" s="1193"/>
      <c r="I44" s="358">
        <v>102</v>
      </c>
      <c r="J44" s="359">
        <v>128</v>
      </c>
      <c r="K44" s="359">
        <v>157</v>
      </c>
      <c r="L44" s="359">
        <v>135</v>
      </c>
      <c r="M44" s="360">
        <v>113</v>
      </c>
    </row>
    <row r="45" spans="2:13" ht="27.75" customHeight="1">
      <c r="B45" s="1186"/>
      <c r="C45" s="1187"/>
      <c r="D45" s="106"/>
      <c r="E45" s="1192" t="s">
        <v>36</v>
      </c>
      <c r="F45" s="1192"/>
      <c r="G45" s="1192"/>
      <c r="H45" s="1193"/>
      <c r="I45" s="358">
        <v>1068</v>
      </c>
      <c r="J45" s="359">
        <v>1057</v>
      </c>
      <c r="K45" s="359">
        <v>1021</v>
      </c>
      <c r="L45" s="359">
        <v>1001</v>
      </c>
      <c r="M45" s="360">
        <v>1004</v>
      </c>
    </row>
    <row r="46" spans="2:13" ht="27.75" customHeight="1">
      <c r="B46" s="1186"/>
      <c r="C46" s="1187"/>
      <c r="D46" s="107"/>
      <c r="E46" s="1192" t="s">
        <v>37</v>
      </c>
      <c r="F46" s="1192"/>
      <c r="G46" s="1192"/>
      <c r="H46" s="1193"/>
      <c r="I46" s="358" t="s">
        <v>508</v>
      </c>
      <c r="J46" s="359" t="s">
        <v>508</v>
      </c>
      <c r="K46" s="359" t="s">
        <v>508</v>
      </c>
      <c r="L46" s="359" t="s">
        <v>508</v>
      </c>
      <c r="M46" s="360" t="s">
        <v>508</v>
      </c>
    </row>
    <row r="47" spans="2:13" ht="27.75" customHeight="1">
      <c r="B47" s="1186"/>
      <c r="C47" s="1187"/>
      <c r="D47" s="108"/>
      <c r="E47" s="1194" t="s">
        <v>38</v>
      </c>
      <c r="F47" s="1195"/>
      <c r="G47" s="1195"/>
      <c r="H47" s="1196"/>
      <c r="I47" s="358" t="s">
        <v>508</v>
      </c>
      <c r="J47" s="359" t="s">
        <v>508</v>
      </c>
      <c r="K47" s="359" t="s">
        <v>508</v>
      </c>
      <c r="L47" s="359" t="s">
        <v>508</v>
      </c>
      <c r="M47" s="360" t="s">
        <v>508</v>
      </c>
    </row>
    <row r="48" spans="2:13" ht="27.75" customHeight="1">
      <c r="B48" s="1186"/>
      <c r="C48" s="1187"/>
      <c r="D48" s="106"/>
      <c r="E48" s="1192" t="s">
        <v>39</v>
      </c>
      <c r="F48" s="1192"/>
      <c r="G48" s="1192"/>
      <c r="H48" s="1193"/>
      <c r="I48" s="358" t="s">
        <v>508</v>
      </c>
      <c r="J48" s="359" t="s">
        <v>508</v>
      </c>
      <c r="K48" s="359" t="s">
        <v>508</v>
      </c>
      <c r="L48" s="359" t="s">
        <v>508</v>
      </c>
      <c r="M48" s="360" t="s">
        <v>508</v>
      </c>
    </row>
    <row r="49" spans="2:13" ht="27.75" customHeight="1">
      <c r="B49" s="1188"/>
      <c r="C49" s="1189"/>
      <c r="D49" s="106"/>
      <c r="E49" s="1192" t="s">
        <v>40</v>
      </c>
      <c r="F49" s="1192"/>
      <c r="G49" s="1192"/>
      <c r="H49" s="1193"/>
      <c r="I49" s="358" t="s">
        <v>508</v>
      </c>
      <c r="J49" s="359" t="s">
        <v>508</v>
      </c>
      <c r="K49" s="359" t="s">
        <v>508</v>
      </c>
      <c r="L49" s="359" t="s">
        <v>508</v>
      </c>
      <c r="M49" s="360" t="s">
        <v>508</v>
      </c>
    </row>
    <row r="50" spans="2:13" ht="27.75" customHeight="1">
      <c r="B50" s="1197" t="s">
        <v>41</v>
      </c>
      <c r="C50" s="1198"/>
      <c r="D50" s="109"/>
      <c r="E50" s="1192" t="s">
        <v>42</v>
      </c>
      <c r="F50" s="1192"/>
      <c r="G50" s="1192"/>
      <c r="H50" s="1193"/>
      <c r="I50" s="358">
        <v>4111</v>
      </c>
      <c r="J50" s="359">
        <v>4019</v>
      </c>
      <c r="K50" s="359">
        <v>4007</v>
      </c>
      <c r="L50" s="359">
        <v>4349</v>
      </c>
      <c r="M50" s="360">
        <v>4428</v>
      </c>
    </row>
    <row r="51" spans="2:13" ht="27.75" customHeight="1">
      <c r="B51" s="1186"/>
      <c r="C51" s="1187"/>
      <c r="D51" s="106"/>
      <c r="E51" s="1192" t="s">
        <v>43</v>
      </c>
      <c r="F51" s="1192"/>
      <c r="G51" s="1192"/>
      <c r="H51" s="1193"/>
      <c r="I51" s="358">
        <v>134</v>
      </c>
      <c r="J51" s="359">
        <v>122</v>
      </c>
      <c r="K51" s="359">
        <v>269</v>
      </c>
      <c r="L51" s="359">
        <v>365</v>
      </c>
      <c r="M51" s="360">
        <v>424</v>
      </c>
    </row>
    <row r="52" spans="2:13" ht="27.75" customHeight="1">
      <c r="B52" s="1188"/>
      <c r="C52" s="1189"/>
      <c r="D52" s="106"/>
      <c r="E52" s="1192" t="s">
        <v>44</v>
      </c>
      <c r="F52" s="1192"/>
      <c r="G52" s="1192"/>
      <c r="H52" s="1193"/>
      <c r="I52" s="358">
        <v>3671</v>
      </c>
      <c r="J52" s="359">
        <v>3628</v>
      </c>
      <c r="K52" s="359">
        <v>5049</v>
      </c>
      <c r="L52" s="359">
        <v>5355</v>
      </c>
      <c r="M52" s="360">
        <v>5340</v>
      </c>
    </row>
    <row r="53" spans="2:13" ht="27.75" customHeight="1" thickBot="1">
      <c r="B53" s="1199" t="s">
        <v>45</v>
      </c>
      <c r="C53" s="1200"/>
      <c r="D53" s="110"/>
      <c r="E53" s="1201" t="s">
        <v>46</v>
      </c>
      <c r="F53" s="1201"/>
      <c r="G53" s="1201"/>
      <c r="H53" s="1202"/>
      <c r="I53" s="361">
        <v>-1534</v>
      </c>
      <c r="J53" s="362">
        <v>-1266</v>
      </c>
      <c r="K53" s="362">
        <v>-882</v>
      </c>
      <c r="L53" s="362">
        <v>-1231</v>
      </c>
      <c r="M53" s="363">
        <v>-1549</v>
      </c>
    </row>
    <row r="54" spans="2:13" ht="27.75" customHeight="1">
      <c r="B54" s="111" t="s">
        <v>47</v>
      </c>
      <c r="C54" s="112"/>
      <c r="D54" s="112"/>
      <c r="E54" s="113"/>
      <c r="F54" s="113"/>
      <c r="G54" s="113"/>
      <c r="H54" s="113"/>
      <c r="I54" s="114"/>
      <c r="J54" s="114"/>
      <c r="K54" s="114"/>
      <c r="L54" s="114"/>
      <c r="M54" s="114"/>
    </row>
    <row r="55" spans="2:13"/>
  </sheetData>
  <sheetProtection algorithmName="SHA-512" hashValue="nPzd7C6GLVviq0W1W+rP8amtdM3mLqaPrCvPt8Gp7Pe4rGeQkGJgm0xnSmPljNtzOOTuB4NoGDFP/phBjZiOqg==" saltValue="B8Jfi/7Tsgdolj/VBhGi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552</v>
      </c>
      <c r="G54" s="119" t="s">
        <v>553</v>
      </c>
      <c r="H54" s="120" t="s">
        <v>554</v>
      </c>
    </row>
    <row r="55" spans="2:8" ht="52.5" customHeight="1">
      <c r="B55" s="121"/>
      <c r="C55" s="1211" t="s">
        <v>49</v>
      </c>
      <c r="D55" s="1211"/>
      <c r="E55" s="1212"/>
      <c r="F55" s="122">
        <v>1140</v>
      </c>
      <c r="G55" s="122">
        <v>1140</v>
      </c>
      <c r="H55" s="123">
        <v>1140</v>
      </c>
    </row>
    <row r="56" spans="2:8" ht="52.5" customHeight="1">
      <c r="B56" s="124"/>
      <c r="C56" s="1213" t="s">
        <v>50</v>
      </c>
      <c r="D56" s="1213"/>
      <c r="E56" s="1214"/>
      <c r="F56" s="125">
        <v>657</v>
      </c>
      <c r="G56" s="125">
        <v>704</v>
      </c>
      <c r="H56" s="126">
        <v>934</v>
      </c>
    </row>
    <row r="57" spans="2:8" ht="53.25" customHeight="1">
      <c r="B57" s="124"/>
      <c r="C57" s="1215" t="s">
        <v>51</v>
      </c>
      <c r="D57" s="1215"/>
      <c r="E57" s="1216"/>
      <c r="F57" s="127">
        <v>2213</v>
      </c>
      <c r="G57" s="127">
        <v>2508</v>
      </c>
      <c r="H57" s="128">
        <v>2360</v>
      </c>
    </row>
    <row r="58" spans="2:8" ht="45.75" customHeight="1">
      <c r="B58" s="129"/>
      <c r="C58" s="1203" t="s">
        <v>571</v>
      </c>
      <c r="D58" s="1204"/>
      <c r="E58" s="1205"/>
      <c r="F58" s="130">
        <v>1372</v>
      </c>
      <c r="G58" s="130">
        <v>1566</v>
      </c>
      <c r="H58" s="131">
        <v>1363</v>
      </c>
    </row>
    <row r="59" spans="2:8" ht="45.75" customHeight="1">
      <c r="B59" s="129"/>
      <c r="C59" s="1203" t="s">
        <v>572</v>
      </c>
      <c r="D59" s="1204"/>
      <c r="E59" s="1205"/>
      <c r="F59" s="130">
        <v>382</v>
      </c>
      <c r="G59" s="130">
        <v>383</v>
      </c>
      <c r="H59" s="131">
        <v>382</v>
      </c>
    </row>
    <row r="60" spans="2:8" ht="45.75" customHeight="1">
      <c r="B60" s="129"/>
      <c r="C60" s="1203" t="s">
        <v>573</v>
      </c>
      <c r="D60" s="1204"/>
      <c r="E60" s="1205"/>
      <c r="F60" s="130">
        <v>211</v>
      </c>
      <c r="G60" s="130">
        <v>211</v>
      </c>
      <c r="H60" s="131">
        <v>211</v>
      </c>
    </row>
    <row r="61" spans="2:8" ht="45.75" customHeight="1">
      <c r="B61" s="129"/>
      <c r="C61" s="1203" t="s">
        <v>574</v>
      </c>
      <c r="D61" s="1204"/>
      <c r="E61" s="1205"/>
      <c r="F61" s="130">
        <v>152</v>
      </c>
      <c r="G61" s="130">
        <v>184</v>
      </c>
      <c r="H61" s="131">
        <v>200</v>
      </c>
    </row>
    <row r="62" spans="2:8" ht="45.75" customHeight="1" thickBot="1">
      <c r="B62" s="132"/>
      <c r="C62" s="1206" t="s">
        <v>575</v>
      </c>
      <c r="D62" s="1207"/>
      <c r="E62" s="1208"/>
      <c r="F62" s="133">
        <v>51</v>
      </c>
      <c r="G62" s="133">
        <v>118</v>
      </c>
      <c r="H62" s="134">
        <v>157</v>
      </c>
    </row>
    <row r="63" spans="2:8" ht="52.5" customHeight="1" thickBot="1">
      <c r="B63" s="135"/>
      <c r="C63" s="1209" t="s">
        <v>52</v>
      </c>
      <c r="D63" s="1209"/>
      <c r="E63" s="1210"/>
      <c r="F63" s="136">
        <v>4010</v>
      </c>
      <c r="G63" s="136">
        <v>4353</v>
      </c>
      <c r="H63" s="137">
        <v>4434</v>
      </c>
    </row>
    <row r="64" spans="2:8"/>
  </sheetData>
  <sheetProtection algorithmName="SHA-512" hashValue="aLhT66S1tG7eUiKpICh/iPfA0CFoE9MJKufwcov7Ni5MT1IM4La8hCKRKmbLXFvcgPpe9uVL0Mqj9SWaNY0QEw==" saltValue="+l0I1dpqGgWIhrc4Pi2T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547</v>
      </c>
      <c r="G2" s="151"/>
      <c r="H2" s="152"/>
    </row>
    <row r="3" spans="1:8">
      <c r="A3" s="148" t="s">
        <v>540</v>
      </c>
      <c r="B3" s="153"/>
      <c r="C3" s="154"/>
      <c r="D3" s="155">
        <v>44905</v>
      </c>
      <c r="E3" s="156"/>
      <c r="F3" s="157">
        <v>88328</v>
      </c>
      <c r="G3" s="158"/>
      <c r="H3" s="159"/>
    </row>
    <row r="4" spans="1:8">
      <c r="A4" s="160"/>
      <c r="B4" s="161"/>
      <c r="C4" s="162"/>
      <c r="D4" s="163">
        <v>30489</v>
      </c>
      <c r="E4" s="164"/>
      <c r="F4" s="165">
        <v>49013</v>
      </c>
      <c r="G4" s="166"/>
      <c r="H4" s="167"/>
    </row>
    <row r="5" spans="1:8">
      <c r="A5" s="148" t="s">
        <v>542</v>
      </c>
      <c r="B5" s="153"/>
      <c r="C5" s="154"/>
      <c r="D5" s="155">
        <v>85869</v>
      </c>
      <c r="E5" s="156"/>
      <c r="F5" s="157">
        <v>103390</v>
      </c>
      <c r="G5" s="158"/>
      <c r="H5" s="159"/>
    </row>
    <row r="6" spans="1:8">
      <c r="A6" s="160"/>
      <c r="B6" s="161"/>
      <c r="C6" s="162"/>
      <c r="D6" s="163">
        <v>39676</v>
      </c>
      <c r="E6" s="164"/>
      <c r="F6" s="165">
        <v>51269</v>
      </c>
      <c r="G6" s="166"/>
      <c r="H6" s="167"/>
    </row>
    <row r="7" spans="1:8">
      <c r="A7" s="148" t="s">
        <v>543</v>
      </c>
      <c r="B7" s="153"/>
      <c r="C7" s="154"/>
      <c r="D7" s="155">
        <v>343657</v>
      </c>
      <c r="E7" s="156"/>
      <c r="F7" s="157">
        <v>117234</v>
      </c>
      <c r="G7" s="158"/>
      <c r="H7" s="159"/>
    </row>
    <row r="8" spans="1:8">
      <c r="A8" s="160"/>
      <c r="B8" s="161"/>
      <c r="C8" s="162"/>
      <c r="D8" s="163">
        <v>46500</v>
      </c>
      <c r="E8" s="164"/>
      <c r="F8" s="165">
        <v>59796</v>
      </c>
      <c r="G8" s="166"/>
      <c r="H8" s="167"/>
    </row>
    <row r="9" spans="1:8">
      <c r="A9" s="148" t="s">
        <v>544</v>
      </c>
      <c r="B9" s="153"/>
      <c r="C9" s="154"/>
      <c r="D9" s="155">
        <v>107052</v>
      </c>
      <c r="E9" s="156"/>
      <c r="F9" s="157">
        <v>97758</v>
      </c>
      <c r="G9" s="158"/>
      <c r="H9" s="159"/>
    </row>
    <row r="10" spans="1:8">
      <c r="A10" s="160"/>
      <c r="B10" s="161"/>
      <c r="C10" s="162"/>
      <c r="D10" s="163">
        <v>94350</v>
      </c>
      <c r="E10" s="164"/>
      <c r="F10" s="165">
        <v>45946</v>
      </c>
      <c r="G10" s="166"/>
      <c r="H10" s="167"/>
    </row>
    <row r="11" spans="1:8">
      <c r="A11" s="148" t="s">
        <v>545</v>
      </c>
      <c r="B11" s="153"/>
      <c r="C11" s="154"/>
      <c r="D11" s="155">
        <v>116691</v>
      </c>
      <c r="E11" s="156"/>
      <c r="F11" s="157">
        <v>91338</v>
      </c>
      <c r="G11" s="158"/>
      <c r="H11" s="159"/>
    </row>
    <row r="12" spans="1:8">
      <c r="A12" s="160"/>
      <c r="B12" s="161"/>
      <c r="C12" s="168"/>
      <c r="D12" s="163">
        <v>72162</v>
      </c>
      <c r="E12" s="164"/>
      <c r="F12" s="165">
        <v>43989</v>
      </c>
      <c r="G12" s="166"/>
      <c r="H12" s="167"/>
    </row>
    <row r="13" spans="1:8">
      <c r="A13" s="148"/>
      <c r="B13" s="153"/>
      <c r="C13" s="169"/>
      <c r="D13" s="170">
        <v>139635</v>
      </c>
      <c r="E13" s="171"/>
      <c r="F13" s="172">
        <v>99610</v>
      </c>
      <c r="G13" s="173"/>
      <c r="H13" s="159"/>
    </row>
    <row r="14" spans="1:8">
      <c r="A14" s="160"/>
      <c r="B14" s="161"/>
      <c r="C14" s="162"/>
      <c r="D14" s="163">
        <v>56635</v>
      </c>
      <c r="E14" s="164"/>
      <c r="F14" s="165">
        <v>50003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10.4</v>
      </c>
      <c r="C19" s="174">
        <f>ROUND(VALUE(SUBSTITUTE(実質収支比率等に係る経年分析!G$48,"▲","-")),2)</f>
        <v>11.49</v>
      </c>
      <c r="D19" s="174">
        <f>ROUND(VALUE(SUBSTITUTE(実質収支比率等に係る経年分析!H$48,"▲","-")),2)</f>
        <v>11.04</v>
      </c>
      <c r="E19" s="174">
        <f>ROUND(VALUE(SUBSTITUTE(実質収支比率等に係る経年分析!I$48,"▲","-")),2)</f>
        <v>15.61</v>
      </c>
      <c r="F19" s="174">
        <f>ROUND(VALUE(SUBSTITUTE(実質収支比率等に係る経年分析!J$48,"▲","-")),2)</f>
        <v>11.93</v>
      </c>
    </row>
    <row r="20" spans="1:11">
      <c r="A20" s="174" t="s">
        <v>56</v>
      </c>
      <c r="B20" s="174">
        <f>ROUND(VALUE(SUBSTITUTE(実質収支比率等に係る経年分析!F$47,"▲","-")),2)</f>
        <v>37.96</v>
      </c>
      <c r="C20" s="174">
        <f>ROUND(VALUE(SUBSTITUTE(実質収支比率等に係る経年分析!G$47,"▲","-")),2)</f>
        <v>37.450000000000003</v>
      </c>
      <c r="D20" s="174">
        <f>ROUND(VALUE(SUBSTITUTE(実質収支比率等に係る経年分析!H$47,"▲","-")),2)</f>
        <v>35.119999999999997</v>
      </c>
      <c r="E20" s="174">
        <f>ROUND(VALUE(SUBSTITUTE(実質収支比率等に係る経年分析!I$47,"▲","-")),2)</f>
        <v>32.14</v>
      </c>
      <c r="F20" s="174">
        <f>ROUND(VALUE(SUBSTITUTE(実質収支比率等に係る経年分析!J$47,"▲","-")),2)</f>
        <v>32.69</v>
      </c>
    </row>
    <row r="21" spans="1:11">
      <c r="A21" s="174" t="s">
        <v>57</v>
      </c>
      <c r="B21" s="174">
        <f>IF(ISNUMBER(VALUE(SUBSTITUTE(実質収支比率等に係る経年分析!F$49,"▲","-"))),ROUND(VALUE(SUBSTITUTE(実質収支比率等に係る経年分析!F$49,"▲","-")),2),NA())</f>
        <v>5.74</v>
      </c>
      <c r="C21" s="174">
        <f>IF(ISNUMBER(VALUE(SUBSTITUTE(実質収支比率等に係る経年分析!G$49,"▲","-"))),ROUND(VALUE(SUBSTITUTE(実質収支比率等に係る経年分析!G$49,"▲","-")),2),NA())</f>
        <v>6.27</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0.19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住宅改修資金貸付事業特別会計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1.1599999999999999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0.81</v>
      </c>
    </row>
    <row r="34" spans="1:16">
      <c r="A34" s="175" t="str">
        <f>IF(連結実質赤字比率に係る赤字・黒字の構成分析!C$36="",NA(),連結実質赤字比率に係る赤字・黒字の構成分析!C$36)</f>
        <v>生活排水処理事業特別会計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9.6199999999999992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11.93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330</v>
      </c>
      <c r="E42" s="176"/>
      <c r="F42" s="176"/>
      <c r="G42" s="176">
        <f>'実質公債費比率（分子）の構造'!L$52</f>
        <v>331</v>
      </c>
      <c r="H42" s="176"/>
      <c r="I42" s="176"/>
      <c r="J42" s="176">
        <f>'実質公債費比率（分子）の構造'!M$52</f>
        <v>350</v>
      </c>
      <c r="K42" s="176"/>
      <c r="L42" s="176"/>
      <c r="M42" s="176">
        <f>'実質公債費比率（分子）の構造'!N$52</f>
        <v>367</v>
      </c>
      <c r="N42" s="176"/>
      <c r="O42" s="176"/>
      <c r="P42" s="176">
        <f>'実質公債費比率（分子）の構造'!O$52</f>
        <v>367</v>
      </c>
    </row>
    <row r="43" spans="1:16">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f>'実質公債費比率（分子）の構造'!K$49</f>
        <v>15</v>
      </c>
      <c r="C45" s="176"/>
      <c r="D45" s="176"/>
      <c r="E45" s="176">
        <f>'実質公債費比率（分子）の構造'!L$49</f>
        <v>17</v>
      </c>
      <c r="F45" s="176"/>
      <c r="G45" s="176"/>
      <c r="H45" s="176">
        <f>'実質公債費比率（分子）の構造'!M$49</f>
        <v>22</v>
      </c>
      <c r="I45" s="176"/>
      <c r="J45" s="176"/>
      <c r="K45" s="176">
        <f>'実質公債費比率（分子）の構造'!N$49</f>
        <v>22</v>
      </c>
      <c r="L45" s="176"/>
      <c r="M45" s="176"/>
      <c r="N45" s="176">
        <f>'実質公債費比率（分子）の構造'!O$49</f>
        <v>27</v>
      </c>
      <c r="O45" s="176"/>
      <c r="P45" s="176"/>
    </row>
    <row r="46" spans="1:16">
      <c r="A46" s="176" t="s">
        <v>68</v>
      </c>
      <c r="B46" s="176">
        <f>'実質公債費比率（分子）の構造'!K$48</f>
        <v>44</v>
      </c>
      <c r="C46" s="176"/>
      <c r="D46" s="176"/>
      <c r="E46" s="176">
        <f>'実質公債費比率（分子）の構造'!L$48</f>
        <v>48</v>
      </c>
      <c r="F46" s="176"/>
      <c r="G46" s="176"/>
      <c r="H46" s="176">
        <f>'実質公債費比率（分子）の構造'!M$48</f>
        <v>49</v>
      </c>
      <c r="I46" s="176"/>
      <c r="J46" s="176"/>
      <c r="K46" s="176">
        <f>'実質公債費比率（分子）の構造'!N$48</f>
        <v>51</v>
      </c>
      <c r="L46" s="176"/>
      <c r="M46" s="176"/>
      <c r="N46" s="176">
        <f>'実質公債費比率（分子）の構造'!O$48</f>
        <v>52</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367</v>
      </c>
      <c r="C49" s="176"/>
      <c r="D49" s="176"/>
      <c r="E49" s="176">
        <f>'実質公債費比率（分子）の構造'!L$45</f>
        <v>364</v>
      </c>
      <c r="F49" s="176"/>
      <c r="G49" s="176"/>
      <c r="H49" s="176">
        <f>'実質公債費比率（分子）の構造'!M$45</f>
        <v>367</v>
      </c>
      <c r="I49" s="176"/>
      <c r="J49" s="176"/>
      <c r="K49" s="176">
        <f>'実質公債費比率（分子）の構造'!N$45</f>
        <v>386</v>
      </c>
      <c r="L49" s="176"/>
      <c r="M49" s="176"/>
      <c r="N49" s="176">
        <f>'実質公債費比率（分子）の構造'!O$45</f>
        <v>410</v>
      </c>
      <c r="O49" s="176"/>
      <c r="P49" s="176"/>
    </row>
    <row r="50" spans="1:16">
      <c r="A50" s="176" t="s">
        <v>72</v>
      </c>
      <c r="B50" s="176" t="e">
        <f>NA()</f>
        <v>#N/A</v>
      </c>
      <c r="C50" s="176">
        <f>IF(ISNUMBER('実質公債費比率（分子）の構造'!K$53),'実質公債費比率（分子）の構造'!K$53,NA())</f>
        <v>96</v>
      </c>
      <c r="D50" s="176" t="e">
        <f>NA()</f>
        <v>#N/A</v>
      </c>
      <c r="E50" s="176" t="e">
        <f>NA()</f>
        <v>#N/A</v>
      </c>
      <c r="F50" s="176">
        <f>IF(ISNUMBER('実質公債費比率（分子）の構造'!L$53),'実質公債費比率（分子）の構造'!L$53,NA())</f>
        <v>98</v>
      </c>
      <c r="G50" s="176" t="e">
        <f>NA()</f>
        <v>#N/A</v>
      </c>
      <c r="H50" s="176" t="e">
        <f>NA()</f>
        <v>#N/A</v>
      </c>
      <c r="I50" s="176">
        <f>IF(ISNUMBER('実質公債費比率（分子）の構造'!M$53),'実質公債費比率（分子）の構造'!M$53,NA())</f>
        <v>88</v>
      </c>
      <c r="J50" s="176" t="e">
        <f>NA()</f>
        <v>#N/A</v>
      </c>
      <c r="K50" s="176" t="e">
        <f>NA()</f>
        <v>#N/A</v>
      </c>
      <c r="L50" s="176">
        <f>IF(ISNUMBER('実質公債費比率（分子）の構造'!N$53),'実質公債費比率（分子）の構造'!N$53,NA())</f>
        <v>92</v>
      </c>
      <c r="M50" s="176" t="e">
        <f>NA()</f>
        <v>#N/A</v>
      </c>
      <c r="N50" s="176" t="e">
        <f>NA()</f>
        <v>#N/A</v>
      </c>
      <c r="O50" s="176">
        <f>IF(ISNUMBER('実質公債費比率（分子）の構造'!O$53),'実質公債費比率（分子）の構造'!O$53,NA())</f>
        <v>122</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3671</v>
      </c>
      <c r="E56" s="175"/>
      <c r="F56" s="175"/>
      <c r="G56" s="175">
        <f>'将来負担比率（分子）の構造'!J$52</f>
        <v>3628</v>
      </c>
      <c r="H56" s="175"/>
      <c r="I56" s="175"/>
      <c r="J56" s="175">
        <f>'将来負担比率（分子）の構造'!K$52</f>
        <v>5049</v>
      </c>
      <c r="K56" s="175"/>
      <c r="L56" s="175"/>
      <c r="M56" s="175">
        <f>'将来負担比率（分子）の構造'!L$52</f>
        <v>5355</v>
      </c>
      <c r="N56" s="175"/>
      <c r="O56" s="175"/>
      <c r="P56" s="175">
        <f>'将来負担比率（分子）の構造'!M$52</f>
        <v>5340</v>
      </c>
    </row>
    <row r="57" spans="1:16">
      <c r="A57" s="175" t="s">
        <v>43</v>
      </c>
      <c r="B57" s="175"/>
      <c r="C57" s="175"/>
      <c r="D57" s="175">
        <f>'将来負担比率（分子）の構造'!I$51</f>
        <v>134</v>
      </c>
      <c r="E57" s="175"/>
      <c r="F57" s="175"/>
      <c r="G57" s="175">
        <f>'将来負担比率（分子）の構造'!J$51</f>
        <v>122</v>
      </c>
      <c r="H57" s="175"/>
      <c r="I57" s="175"/>
      <c r="J57" s="175">
        <f>'将来負担比率（分子）の構造'!K$51</f>
        <v>269</v>
      </c>
      <c r="K57" s="175"/>
      <c r="L57" s="175"/>
      <c r="M57" s="175">
        <f>'将来負担比率（分子）の構造'!L$51</f>
        <v>365</v>
      </c>
      <c r="N57" s="175"/>
      <c r="O57" s="175"/>
      <c r="P57" s="175">
        <f>'将来負担比率（分子）の構造'!M$51</f>
        <v>424</v>
      </c>
    </row>
    <row r="58" spans="1:16">
      <c r="A58" s="175" t="s">
        <v>42</v>
      </c>
      <c r="B58" s="175"/>
      <c r="C58" s="175"/>
      <c r="D58" s="175">
        <f>'将来負担比率（分子）の構造'!I$50</f>
        <v>4111</v>
      </c>
      <c r="E58" s="175"/>
      <c r="F58" s="175"/>
      <c r="G58" s="175">
        <f>'将来負担比率（分子）の構造'!J$50</f>
        <v>4019</v>
      </c>
      <c r="H58" s="175"/>
      <c r="I58" s="175"/>
      <c r="J58" s="175">
        <f>'将来負担比率（分子）の構造'!K$50</f>
        <v>4007</v>
      </c>
      <c r="K58" s="175"/>
      <c r="L58" s="175"/>
      <c r="M58" s="175">
        <f>'将来負担比率（分子）の構造'!L$50</f>
        <v>4349</v>
      </c>
      <c r="N58" s="175"/>
      <c r="O58" s="175"/>
      <c r="P58" s="175">
        <f>'将来負担比率（分子）の構造'!M$50</f>
        <v>4428</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1068</v>
      </c>
      <c r="C62" s="175"/>
      <c r="D62" s="175"/>
      <c r="E62" s="175">
        <f>'将来負担比率（分子）の構造'!J$45</f>
        <v>1057</v>
      </c>
      <c r="F62" s="175"/>
      <c r="G62" s="175"/>
      <c r="H62" s="175">
        <f>'将来負担比率（分子）の構造'!K$45</f>
        <v>1021</v>
      </c>
      <c r="I62" s="175"/>
      <c r="J62" s="175"/>
      <c r="K62" s="175">
        <f>'将来負担比率（分子）の構造'!L$45</f>
        <v>1001</v>
      </c>
      <c r="L62" s="175"/>
      <c r="M62" s="175"/>
      <c r="N62" s="175">
        <f>'将来負担比率（分子）の構造'!M$45</f>
        <v>1004</v>
      </c>
      <c r="O62" s="175"/>
      <c r="P62" s="175"/>
    </row>
    <row r="63" spans="1:16">
      <c r="A63" s="175" t="s">
        <v>35</v>
      </c>
      <c r="B63" s="175">
        <f>'将来負担比率（分子）の構造'!I$44</f>
        <v>102</v>
      </c>
      <c r="C63" s="175"/>
      <c r="D63" s="175"/>
      <c r="E63" s="175">
        <f>'将来負担比率（分子）の構造'!J$44</f>
        <v>128</v>
      </c>
      <c r="F63" s="175"/>
      <c r="G63" s="175"/>
      <c r="H63" s="175">
        <f>'将来負担比率（分子）の構造'!K$44</f>
        <v>157</v>
      </c>
      <c r="I63" s="175"/>
      <c r="J63" s="175"/>
      <c r="K63" s="175">
        <f>'将来負担比率（分子）の構造'!L$44</f>
        <v>135</v>
      </c>
      <c r="L63" s="175"/>
      <c r="M63" s="175"/>
      <c r="N63" s="175">
        <f>'将来負担比率（分子）の構造'!M$44</f>
        <v>113</v>
      </c>
      <c r="O63" s="175"/>
      <c r="P63" s="175"/>
    </row>
    <row r="64" spans="1:16">
      <c r="A64" s="175" t="s">
        <v>34</v>
      </c>
      <c r="B64" s="175">
        <f>'将来負担比率（分子）の構造'!I$43</f>
        <v>811</v>
      </c>
      <c r="C64" s="175"/>
      <c r="D64" s="175"/>
      <c r="E64" s="175">
        <f>'将来負担比率（分子）の構造'!J$43</f>
        <v>804</v>
      </c>
      <c r="F64" s="175"/>
      <c r="G64" s="175"/>
      <c r="H64" s="175">
        <f>'将来負担比率（分子）の構造'!K$43</f>
        <v>798</v>
      </c>
      <c r="I64" s="175"/>
      <c r="J64" s="175"/>
      <c r="K64" s="175">
        <f>'将来負担比率（分子）の構造'!L$43</f>
        <v>789</v>
      </c>
      <c r="L64" s="175"/>
      <c r="M64" s="175"/>
      <c r="N64" s="175">
        <f>'将来負担比率（分子）の構造'!M$43</f>
        <v>770</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4401</v>
      </c>
      <c r="C66" s="175"/>
      <c r="D66" s="175"/>
      <c r="E66" s="175">
        <f>'将来負担比率（分子）の構造'!J$41</f>
        <v>4513</v>
      </c>
      <c r="F66" s="175"/>
      <c r="G66" s="175"/>
      <c r="H66" s="175">
        <f>'将来負担比率（分子）の構造'!K$41</f>
        <v>6466</v>
      </c>
      <c r="I66" s="175"/>
      <c r="J66" s="175"/>
      <c r="K66" s="175">
        <f>'将来負担比率（分子）の構造'!L$41</f>
        <v>6912</v>
      </c>
      <c r="L66" s="175"/>
      <c r="M66" s="175"/>
      <c r="N66" s="175">
        <f>'将来負担比率（分子）の構造'!M$41</f>
        <v>6757</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1140</v>
      </c>
      <c r="C72" s="179">
        <f>基金残高に係る経年分析!G55</f>
        <v>1140</v>
      </c>
      <c r="D72" s="179">
        <f>基金残高に係る経年分析!H55</f>
        <v>1140</v>
      </c>
    </row>
    <row r="73" spans="1:16">
      <c r="A73" s="178" t="s">
        <v>79</v>
      </c>
      <c r="B73" s="179">
        <f>基金残高に係る経年分析!F56</f>
        <v>657</v>
      </c>
      <c r="C73" s="179">
        <f>基金残高に係る経年分析!G56</f>
        <v>704</v>
      </c>
      <c r="D73" s="179">
        <f>基金残高に係る経年分析!H56</f>
        <v>934</v>
      </c>
    </row>
    <row r="74" spans="1:16">
      <c r="A74" s="178" t="s">
        <v>80</v>
      </c>
      <c r="B74" s="179">
        <f>基金残高に係る経年分析!F57</f>
        <v>2213</v>
      </c>
      <c r="C74" s="179">
        <f>基金残高に係る経年分析!G57</f>
        <v>2508</v>
      </c>
      <c r="D74" s="179">
        <f>基金残高に係る経年分析!H57</f>
        <v>2360</v>
      </c>
    </row>
  </sheetData>
  <sheetProtection algorithmName="SHA-512" hashValue="CuVjjLU0bA9FZafj/XcRA/VzasWfCJzBgT+8nKn4TQP4M/qMiHcIcmTC0dMMnRT/VleowqfpD8rAFmXeCR5PRQ==" saltValue="AC7G9mkyaJKwc1t8J4PK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910386</v>
      </c>
      <c r="S5" s="613"/>
      <c r="T5" s="613"/>
      <c r="U5" s="613"/>
      <c r="V5" s="613"/>
      <c r="W5" s="613"/>
      <c r="X5" s="613"/>
      <c r="Y5" s="614"/>
      <c r="Z5" s="615">
        <v>11.8</v>
      </c>
      <c r="AA5" s="615"/>
      <c r="AB5" s="615"/>
      <c r="AC5" s="615"/>
      <c r="AD5" s="616">
        <v>910386</v>
      </c>
      <c r="AE5" s="616"/>
      <c r="AF5" s="616"/>
      <c r="AG5" s="616"/>
      <c r="AH5" s="616"/>
      <c r="AI5" s="616"/>
      <c r="AJ5" s="616"/>
      <c r="AK5" s="616"/>
      <c r="AL5" s="617">
        <v>26.1</v>
      </c>
      <c r="AM5" s="618"/>
      <c r="AN5" s="618"/>
      <c r="AO5" s="619"/>
      <c r="AP5" s="609" t="s">
        <v>228</v>
      </c>
      <c r="AQ5" s="610"/>
      <c r="AR5" s="610"/>
      <c r="AS5" s="610"/>
      <c r="AT5" s="610"/>
      <c r="AU5" s="610"/>
      <c r="AV5" s="610"/>
      <c r="AW5" s="610"/>
      <c r="AX5" s="610"/>
      <c r="AY5" s="610"/>
      <c r="AZ5" s="610"/>
      <c r="BA5" s="610"/>
      <c r="BB5" s="610"/>
      <c r="BC5" s="610"/>
      <c r="BD5" s="610"/>
      <c r="BE5" s="610"/>
      <c r="BF5" s="611"/>
      <c r="BG5" s="623">
        <v>910386</v>
      </c>
      <c r="BH5" s="624"/>
      <c r="BI5" s="624"/>
      <c r="BJ5" s="624"/>
      <c r="BK5" s="624"/>
      <c r="BL5" s="624"/>
      <c r="BM5" s="624"/>
      <c r="BN5" s="625"/>
      <c r="BO5" s="626">
        <v>100</v>
      </c>
      <c r="BP5" s="626"/>
      <c r="BQ5" s="626"/>
      <c r="BR5" s="626"/>
      <c r="BS5" s="627">
        <v>4719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47904</v>
      </c>
      <c r="S6" s="624"/>
      <c r="T6" s="624"/>
      <c r="U6" s="624"/>
      <c r="V6" s="624"/>
      <c r="W6" s="624"/>
      <c r="X6" s="624"/>
      <c r="Y6" s="625"/>
      <c r="Z6" s="626">
        <v>0.6</v>
      </c>
      <c r="AA6" s="626"/>
      <c r="AB6" s="626"/>
      <c r="AC6" s="626"/>
      <c r="AD6" s="627">
        <v>47904</v>
      </c>
      <c r="AE6" s="627"/>
      <c r="AF6" s="627"/>
      <c r="AG6" s="627"/>
      <c r="AH6" s="627"/>
      <c r="AI6" s="627"/>
      <c r="AJ6" s="627"/>
      <c r="AK6" s="627"/>
      <c r="AL6" s="628">
        <v>1.4</v>
      </c>
      <c r="AM6" s="629"/>
      <c r="AN6" s="629"/>
      <c r="AO6" s="630"/>
      <c r="AP6" s="620" t="s">
        <v>233</v>
      </c>
      <c r="AQ6" s="621"/>
      <c r="AR6" s="621"/>
      <c r="AS6" s="621"/>
      <c r="AT6" s="621"/>
      <c r="AU6" s="621"/>
      <c r="AV6" s="621"/>
      <c r="AW6" s="621"/>
      <c r="AX6" s="621"/>
      <c r="AY6" s="621"/>
      <c r="AZ6" s="621"/>
      <c r="BA6" s="621"/>
      <c r="BB6" s="621"/>
      <c r="BC6" s="621"/>
      <c r="BD6" s="621"/>
      <c r="BE6" s="621"/>
      <c r="BF6" s="622"/>
      <c r="BG6" s="623">
        <v>910386</v>
      </c>
      <c r="BH6" s="624"/>
      <c r="BI6" s="624"/>
      <c r="BJ6" s="624"/>
      <c r="BK6" s="624"/>
      <c r="BL6" s="624"/>
      <c r="BM6" s="624"/>
      <c r="BN6" s="625"/>
      <c r="BO6" s="626">
        <v>100</v>
      </c>
      <c r="BP6" s="626"/>
      <c r="BQ6" s="626"/>
      <c r="BR6" s="626"/>
      <c r="BS6" s="627">
        <v>4719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84049</v>
      </c>
      <c r="CS6" s="624"/>
      <c r="CT6" s="624"/>
      <c r="CU6" s="624"/>
      <c r="CV6" s="624"/>
      <c r="CW6" s="624"/>
      <c r="CX6" s="624"/>
      <c r="CY6" s="625"/>
      <c r="CZ6" s="617">
        <v>1.2</v>
      </c>
      <c r="DA6" s="618"/>
      <c r="DB6" s="618"/>
      <c r="DC6" s="634"/>
      <c r="DD6" s="632" t="s">
        <v>235</v>
      </c>
      <c r="DE6" s="624"/>
      <c r="DF6" s="624"/>
      <c r="DG6" s="624"/>
      <c r="DH6" s="624"/>
      <c r="DI6" s="624"/>
      <c r="DJ6" s="624"/>
      <c r="DK6" s="624"/>
      <c r="DL6" s="624"/>
      <c r="DM6" s="624"/>
      <c r="DN6" s="624"/>
      <c r="DO6" s="624"/>
      <c r="DP6" s="625"/>
      <c r="DQ6" s="632">
        <v>84049</v>
      </c>
      <c r="DR6" s="624"/>
      <c r="DS6" s="624"/>
      <c r="DT6" s="624"/>
      <c r="DU6" s="624"/>
      <c r="DV6" s="624"/>
      <c r="DW6" s="624"/>
      <c r="DX6" s="624"/>
      <c r="DY6" s="624"/>
      <c r="DZ6" s="624"/>
      <c r="EA6" s="624"/>
      <c r="EB6" s="624"/>
      <c r="EC6" s="633"/>
    </row>
    <row r="7" spans="2:143" ht="11.25" customHeight="1">
      <c r="B7" s="620" t="s">
        <v>236</v>
      </c>
      <c r="C7" s="621"/>
      <c r="D7" s="621"/>
      <c r="E7" s="621"/>
      <c r="F7" s="621"/>
      <c r="G7" s="621"/>
      <c r="H7" s="621"/>
      <c r="I7" s="621"/>
      <c r="J7" s="621"/>
      <c r="K7" s="621"/>
      <c r="L7" s="621"/>
      <c r="M7" s="621"/>
      <c r="N7" s="621"/>
      <c r="O7" s="621"/>
      <c r="P7" s="621"/>
      <c r="Q7" s="622"/>
      <c r="R7" s="623">
        <v>248</v>
      </c>
      <c r="S7" s="624"/>
      <c r="T7" s="624"/>
      <c r="U7" s="624"/>
      <c r="V7" s="624"/>
      <c r="W7" s="624"/>
      <c r="X7" s="624"/>
      <c r="Y7" s="625"/>
      <c r="Z7" s="626">
        <v>0</v>
      </c>
      <c r="AA7" s="626"/>
      <c r="AB7" s="626"/>
      <c r="AC7" s="626"/>
      <c r="AD7" s="627">
        <v>248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379768</v>
      </c>
      <c r="BH7" s="624"/>
      <c r="BI7" s="624"/>
      <c r="BJ7" s="624"/>
      <c r="BK7" s="624"/>
      <c r="BL7" s="624"/>
      <c r="BM7" s="624"/>
      <c r="BN7" s="625"/>
      <c r="BO7" s="626">
        <v>41.7</v>
      </c>
      <c r="BP7" s="626"/>
      <c r="BQ7" s="626"/>
      <c r="BR7" s="626"/>
      <c r="BS7" s="627">
        <v>4719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1332804</v>
      </c>
      <c r="CS7" s="624"/>
      <c r="CT7" s="624"/>
      <c r="CU7" s="624"/>
      <c r="CV7" s="624"/>
      <c r="CW7" s="624"/>
      <c r="CX7" s="624"/>
      <c r="CY7" s="625"/>
      <c r="CZ7" s="626">
        <v>18.399999999999999</v>
      </c>
      <c r="DA7" s="626"/>
      <c r="DB7" s="626"/>
      <c r="DC7" s="626"/>
      <c r="DD7" s="632">
        <v>81753</v>
      </c>
      <c r="DE7" s="624"/>
      <c r="DF7" s="624"/>
      <c r="DG7" s="624"/>
      <c r="DH7" s="624"/>
      <c r="DI7" s="624"/>
      <c r="DJ7" s="624"/>
      <c r="DK7" s="624"/>
      <c r="DL7" s="624"/>
      <c r="DM7" s="624"/>
      <c r="DN7" s="624"/>
      <c r="DO7" s="624"/>
      <c r="DP7" s="625"/>
      <c r="DQ7" s="632">
        <v>1023047</v>
      </c>
      <c r="DR7" s="624"/>
      <c r="DS7" s="624"/>
      <c r="DT7" s="624"/>
      <c r="DU7" s="624"/>
      <c r="DV7" s="624"/>
      <c r="DW7" s="624"/>
      <c r="DX7" s="624"/>
      <c r="DY7" s="624"/>
      <c r="DZ7" s="624"/>
      <c r="EA7" s="624"/>
      <c r="EB7" s="624"/>
      <c r="EC7" s="633"/>
    </row>
    <row r="8" spans="2:143" ht="11.25" customHeight="1">
      <c r="B8" s="620" t="s">
        <v>239</v>
      </c>
      <c r="C8" s="621"/>
      <c r="D8" s="621"/>
      <c r="E8" s="621"/>
      <c r="F8" s="621"/>
      <c r="G8" s="621"/>
      <c r="H8" s="621"/>
      <c r="I8" s="621"/>
      <c r="J8" s="621"/>
      <c r="K8" s="621"/>
      <c r="L8" s="621"/>
      <c r="M8" s="621"/>
      <c r="N8" s="621"/>
      <c r="O8" s="621"/>
      <c r="P8" s="621"/>
      <c r="Q8" s="622"/>
      <c r="R8" s="623">
        <v>4023</v>
      </c>
      <c r="S8" s="624"/>
      <c r="T8" s="624"/>
      <c r="U8" s="624"/>
      <c r="V8" s="624"/>
      <c r="W8" s="624"/>
      <c r="X8" s="624"/>
      <c r="Y8" s="625"/>
      <c r="Z8" s="626">
        <v>0.1</v>
      </c>
      <c r="AA8" s="626"/>
      <c r="AB8" s="626"/>
      <c r="AC8" s="626"/>
      <c r="AD8" s="627">
        <v>4023</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15811</v>
      </c>
      <c r="BH8" s="624"/>
      <c r="BI8" s="624"/>
      <c r="BJ8" s="624"/>
      <c r="BK8" s="624"/>
      <c r="BL8" s="624"/>
      <c r="BM8" s="624"/>
      <c r="BN8" s="625"/>
      <c r="BO8" s="626">
        <v>1.7</v>
      </c>
      <c r="BP8" s="626"/>
      <c r="BQ8" s="626"/>
      <c r="BR8" s="626"/>
      <c r="BS8" s="627" t="s">
        <v>235</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2398327</v>
      </c>
      <c r="CS8" s="624"/>
      <c r="CT8" s="624"/>
      <c r="CU8" s="624"/>
      <c r="CV8" s="624"/>
      <c r="CW8" s="624"/>
      <c r="CX8" s="624"/>
      <c r="CY8" s="625"/>
      <c r="CZ8" s="626">
        <v>33.200000000000003</v>
      </c>
      <c r="DA8" s="626"/>
      <c r="DB8" s="626"/>
      <c r="DC8" s="626"/>
      <c r="DD8" s="632">
        <v>3620</v>
      </c>
      <c r="DE8" s="624"/>
      <c r="DF8" s="624"/>
      <c r="DG8" s="624"/>
      <c r="DH8" s="624"/>
      <c r="DI8" s="624"/>
      <c r="DJ8" s="624"/>
      <c r="DK8" s="624"/>
      <c r="DL8" s="624"/>
      <c r="DM8" s="624"/>
      <c r="DN8" s="624"/>
      <c r="DO8" s="624"/>
      <c r="DP8" s="625"/>
      <c r="DQ8" s="632">
        <v>1194910</v>
      </c>
      <c r="DR8" s="624"/>
      <c r="DS8" s="624"/>
      <c r="DT8" s="624"/>
      <c r="DU8" s="624"/>
      <c r="DV8" s="624"/>
      <c r="DW8" s="624"/>
      <c r="DX8" s="624"/>
      <c r="DY8" s="624"/>
      <c r="DZ8" s="624"/>
      <c r="EA8" s="624"/>
      <c r="EB8" s="624"/>
      <c r="EC8" s="633"/>
    </row>
    <row r="9" spans="2:143" ht="11.25" customHeight="1">
      <c r="B9" s="620" t="s">
        <v>242</v>
      </c>
      <c r="C9" s="621"/>
      <c r="D9" s="621"/>
      <c r="E9" s="621"/>
      <c r="F9" s="621"/>
      <c r="G9" s="621"/>
      <c r="H9" s="621"/>
      <c r="I9" s="621"/>
      <c r="J9" s="621"/>
      <c r="K9" s="621"/>
      <c r="L9" s="621"/>
      <c r="M9" s="621"/>
      <c r="N9" s="621"/>
      <c r="O9" s="621"/>
      <c r="P9" s="621"/>
      <c r="Q9" s="622"/>
      <c r="R9" s="623">
        <v>3342</v>
      </c>
      <c r="S9" s="624"/>
      <c r="T9" s="624"/>
      <c r="U9" s="624"/>
      <c r="V9" s="624"/>
      <c r="W9" s="624"/>
      <c r="X9" s="624"/>
      <c r="Y9" s="625"/>
      <c r="Z9" s="626">
        <v>0</v>
      </c>
      <c r="AA9" s="626"/>
      <c r="AB9" s="626"/>
      <c r="AC9" s="626"/>
      <c r="AD9" s="627">
        <v>3342</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325314</v>
      </c>
      <c r="BH9" s="624"/>
      <c r="BI9" s="624"/>
      <c r="BJ9" s="624"/>
      <c r="BK9" s="624"/>
      <c r="BL9" s="624"/>
      <c r="BM9" s="624"/>
      <c r="BN9" s="625"/>
      <c r="BO9" s="626">
        <v>35.700000000000003</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511023</v>
      </c>
      <c r="CS9" s="624"/>
      <c r="CT9" s="624"/>
      <c r="CU9" s="624"/>
      <c r="CV9" s="624"/>
      <c r="CW9" s="624"/>
      <c r="CX9" s="624"/>
      <c r="CY9" s="625"/>
      <c r="CZ9" s="626">
        <v>7.1</v>
      </c>
      <c r="DA9" s="626"/>
      <c r="DB9" s="626"/>
      <c r="DC9" s="626"/>
      <c r="DD9" s="632">
        <v>12032</v>
      </c>
      <c r="DE9" s="624"/>
      <c r="DF9" s="624"/>
      <c r="DG9" s="624"/>
      <c r="DH9" s="624"/>
      <c r="DI9" s="624"/>
      <c r="DJ9" s="624"/>
      <c r="DK9" s="624"/>
      <c r="DL9" s="624"/>
      <c r="DM9" s="624"/>
      <c r="DN9" s="624"/>
      <c r="DO9" s="624"/>
      <c r="DP9" s="625"/>
      <c r="DQ9" s="632">
        <v>392299</v>
      </c>
      <c r="DR9" s="624"/>
      <c r="DS9" s="624"/>
      <c r="DT9" s="624"/>
      <c r="DU9" s="624"/>
      <c r="DV9" s="624"/>
      <c r="DW9" s="624"/>
      <c r="DX9" s="624"/>
      <c r="DY9" s="624"/>
      <c r="DZ9" s="624"/>
      <c r="EA9" s="624"/>
      <c r="EB9" s="624"/>
      <c r="EC9" s="633"/>
    </row>
    <row r="10" spans="2:143" ht="11.25" customHeight="1">
      <c r="B10" s="620" t="s">
        <v>245</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130</v>
      </c>
      <c r="AA10" s="626"/>
      <c r="AB10" s="626"/>
      <c r="AC10" s="626"/>
      <c r="AD10" s="627" t="s">
        <v>235</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22070</v>
      </c>
      <c r="BH10" s="624"/>
      <c r="BI10" s="624"/>
      <c r="BJ10" s="624"/>
      <c r="BK10" s="624"/>
      <c r="BL10" s="624"/>
      <c r="BM10" s="624"/>
      <c r="BN10" s="625"/>
      <c r="BO10" s="626">
        <v>2.4</v>
      </c>
      <c r="BP10" s="626"/>
      <c r="BQ10" s="626"/>
      <c r="BR10" s="626"/>
      <c r="BS10" s="627" t="s">
        <v>235</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235</v>
      </c>
      <c r="CS10" s="624"/>
      <c r="CT10" s="624"/>
      <c r="CU10" s="624"/>
      <c r="CV10" s="624"/>
      <c r="CW10" s="624"/>
      <c r="CX10" s="624"/>
      <c r="CY10" s="625"/>
      <c r="CZ10" s="626" t="s">
        <v>235</v>
      </c>
      <c r="DA10" s="626"/>
      <c r="DB10" s="626"/>
      <c r="DC10" s="626"/>
      <c r="DD10" s="632" t="s">
        <v>235</v>
      </c>
      <c r="DE10" s="624"/>
      <c r="DF10" s="624"/>
      <c r="DG10" s="624"/>
      <c r="DH10" s="624"/>
      <c r="DI10" s="624"/>
      <c r="DJ10" s="624"/>
      <c r="DK10" s="624"/>
      <c r="DL10" s="624"/>
      <c r="DM10" s="624"/>
      <c r="DN10" s="624"/>
      <c r="DO10" s="624"/>
      <c r="DP10" s="625"/>
      <c r="DQ10" s="632" t="s">
        <v>235</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231889</v>
      </c>
      <c r="S11" s="624"/>
      <c r="T11" s="624"/>
      <c r="U11" s="624"/>
      <c r="V11" s="624"/>
      <c r="W11" s="624"/>
      <c r="X11" s="624"/>
      <c r="Y11" s="625"/>
      <c r="Z11" s="628">
        <v>3</v>
      </c>
      <c r="AA11" s="629"/>
      <c r="AB11" s="629"/>
      <c r="AC11" s="635"/>
      <c r="AD11" s="632">
        <v>231889</v>
      </c>
      <c r="AE11" s="624"/>
      <c r="AF11" s="624"/>
      <c r="AG11" s="624"/>
      <c r="AH11" s="624"/>
      <c r="AI11" s="624"/>
      <c r="AJ11" s="624"/>
      <c r="AK11" s="625"/>
      <c r="AL11" s="628">
        <v>6.6</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16573</v>
      </c>
      <c r="BH11" s="624"/>
      <c r="BI11" s="624"/>
      <c r="BJ11" s="624"/>
      <c r="BK11" s="624"/>
      <c r="BL11" s="624"/>
      <c r="BM11" s="624"/>
      <c r="BN11" s="625"/>
      <c r="BO11" s="626">
        <v>1.8</v>
      </c>
      <c r="BP11" s="626"/>
      <c r="BQ11" s="626"/>
      <c r="BR11" s="626"/>
      <c r="BS11" s="627">
        <v>4719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242121</v>
      </c>
      <c r="CS11" s="624"/>
      <c r="CT11" s="624"/>
      <c r="CU11" s="624"/>
      <c r="CV11" s="624"/>
      <c r="CW11" s="624"/>
      <c r="CX11" s="624"/>
      <c r="CY11" s="625"/>
      <c r="CZ11" s="626">
        <v>3.3</v>
      </c>
      <c r="DA11" s="626"/>
      <c r="DB11" s="626"/>
      <c r="DC11" s="626"/>
      <c r="DD11" s="632">
        <v>45623</v>
      </c>
      <c r="DE11" s="624"/>
      <c r="DF11" s="624"/>
      <c r="DG11" s="624"/>
      <c r="DH11" s="624"/>
      <c r="DI11" s="624"/>
      <c r="DJ11" s="624"/>
      <c r="DK11" s="624"/>
      <c r="DL11" s="624"/>
      <c r="DM11" s="624"/>
      <c r="DN11" s="624"/>
      <c r="DO11" s="624"/>
      <c r="DP11" s="625"/>
      <c r="DQ11" s="632">
        <v>142734</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146</v>
      </c>
      <c r="AE12" s="627"/>
      <c r="AF12" s="627"/>
      <c r="AG12" s="627"/>
      <c r="AH12" s="627"/>
      <c r="AI12" s="627"/>
      <c r="AJ12" s="627"/>
      <c r="AK12" s="627"/>
      <c r="AL12" s="628" t="s">
        <v>235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405753</v>
      </c>
      <c r="BH12" s="624"/>
      <c r="BI12" s="624"/>
      <c r="BJ12" s="624"/>
      <c r="BK12" s="624"/>
      <c r="BL12" s="624"/>
      <c r="BM12" s="624"/>
      <c r="BN12" s="625"/>
      <c r="BO12" s="626">
        <v>44.6</v>
      </c>
      <c r="BP12" s="626"/>
      <c r="BQ12" s="626"/>
      <c r="BR12" s="626"/>
      <c r="BS12" s="627" t="s">
        <v>253</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143808</v>
      </c>
      <c r="CS12" s="624"/>
      <c r="CT12" s="624"/>
      <c r="CU12" s="624"/>
      <c r="CV12" s="624"/>
      <c r="CW12" s="624"/>
      <c r="CX12" s="624"/>
      <c r="CY12" s="625"/>
      <c r="CZ12" s="626">
        <v>2</v>
      </c>
      <c r="DA12" s="626"/>
      <c r="DB12" s="626"/>
      <c r="DC12" s="626"/>
      <c r="DD12" s="632">
        <v>14895</v>
      </c>
      <c r="DE12" s="624"/>
      <c r="DF12" s="624"/>
      <c r="DG12" s="624"/>
      <c r="DH12" s="624"/>
      <c r="DI12" s="624"/>
      <c r="DJ12" s="624"/>
      <c r="DK12" s="624"/>
      <c r="DL12" s="624"/>
      <c r="DM12" s="624"/>
      <c r="DN12" s="624"/>
      <c r="DO12" s="624"/>
      <c r="DP12" s="625"/>
      <c r="DQ12" s="632">
        <v>128427</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253</v>
      </c>
      <c r="S13" s="624"/>
      <c r="T13" s="624"/>
      <c r="U13" s="624"/>
      <c r="V13" s="624"/>
      <c r="W13" s="624"/>
      <c r="X13" s="624"/>
      <c r="Y13" s="625"/>
      <c r="Z13" s="626" t="s">
        <v>146</v>
      </c>
      <c r="AA13" s="626"/>
      <c r="AB13" s="626"/>
      <c r="AC13" s="626"/>
      <c r="AD13" s="627" t="s">
        <v>130</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405624</v>
      </c>
      <c r="BH13" s="624"/>
      <c r="BI13" s="624"/>
      <c r="BJ13" s="624"/>
      <c r="BK13" s="624"/>
      <c r="BL13" s="624"/>
      <c r="BM13" s="624"/>
      <c r="BN13" s="625"/>
      <c r="BO13" s="626">
        <v>44.6</v>
      </c>
      <c r="BP13" s="626"/>
      <c r="BQ13" s="626"/>
      <c r="BR13" s="626"/>
      <c r="BS13" s="627" t="s">
        <v>235</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966778</v>
      </c>
      <c r="CS13" s="624"/>
      <c r="CT13" s="624"/>
      <c r="CU13" s="624"/>
      <c r="CV13" s="624"/>
      <c r="CW13" s="624"/>
      <c r="CX13" s="624"/>
      <c r="CY13" s="625"/>
      <c r="CZ13" s="626">
        <v>13.4</v>
      </c>
      <c r="DA13" s="626"/>
      <c r="DB13" s="626"/>
      <c r="DC13" s="626"/>
      <c r="DD13" s="632">
        <v>785708</v>
      </c>
      <c r="DE13" s="624"/>
      <c r="DF13" s="624"/>
      <c r="DG13" s="624"/>
      <c r="DH13" s="624"/>
      <c r="DI13" s="624"/>
      <c r="DJ13" s="624"/>
      <c r="DK13" s="624"/>
      <c r="DL13" s="624"/>
      <c r="DM13" s="624"/>
      <c r="DN13" s="624"/>
      <c r="DO13" s="624"/>
      <c r="DP13" s="625"/>
      <c r="DQ13" s="632">
        <v>244521</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t="s">
        <v>146</v>
      </c>
      <c r="S14" s="624"/>
      <c r="T14" s="624"/>
      <c r="U14" s="624"/>
      <c r="V14" s="624"/>
      <c r="W14" s="624"/>
      <c r="X14" s="624"/>
      <c r="Y14" s="625"/>
      <c r="Z14" s="626" t="s">
        <v>235</v>
      </c>
      <c r="AA14" s="626"/>
      <c r="AB14" s="626"/>
      <c r="AC14" s="626"/>
      <c r="AD14" s="627" t="s">
        <v>235</v>
      </c>
      <c r="AE14" s="627"/>
      <c r="AF14" s="627"/>
      <c r="AG14" s="627"/>
      <c r="AH14" s="627"/>
      <c r="AI14" s="627"/>
      <c r="AJ14" s="627"/>
      <c r="AK14" s="627"/>
      <c r="AL14" s="628" t="s">
        <v>235</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39674</v>
      </c>
      <c r="BH14" s="624"/>
      <c r="BI14" s="624"/>
      <c r="BJ14" s="624"/>
      <c r="BK14" s="624"/>
      <c r="BL14" s="624"/>
      <c r="BM14" s="624"/>
      <c r="BN14" s="625"/>
      <c r="BO14" s="626">
        <v>4.4000000000000004</v>
      </c>
      <c r="BP14" s="626"/>
      <c r="BQ14" s="626"/>
      <c r="BR14" s="626"/>
      <c r="BS14" s="627" t="s">
        <v>235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217145</v>
      </c>
      <c r="CS14" s="624"/>
      <c r="CT14" s="624"/>
      <c r="CU14" s="624"/>
      <c r="CV14" s="624"/>
      <c r="CW14" s="624"/>
      <c r="CX14" s="624"/>
      <c r="CY14" s="625"/>
      <c r="CZ14" s="626">
        <v>3</v>
      </c>
      <c r="DA14" s="626"/>
      <c r="DB14" s="626"/>
      <c r="DC14" s="626"/>
      <c r="DD14" s="632">
        <v>15705</v>
      </c>
      <c r="DE14" s="624"/>
      <c r="DF14" s="624"/>
      <c r="DG14" s="624"/>
      <c r="DH14" s="624"/>
      <c r="DI14" s="624"/>
      <c r="DJ14" s="624"/>
      <c r="DK14" s="624"/>
      <c r="DL14" s="624"/>
      <c r="DM14" s="624"/>
      <c r="DN14" s="624"/>
      <c r="DO14" s="624"/>
      <c r="DP14" s="625"/>
      <c r="DQ14" s="632">
        <v>202284</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146</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83874</v>
      </c>
      <c r="BH15" s="624"/>
      <c r="BI15" s="624"/>
      <c r="BJ15" s="624"/>
      <c r="BK15" s="624"/>
      <c r="BL15" s="624"/>
      <c r="BM15" s="624"/>
      <c r="BN15" s="625"/>
      <c r="BO15" s="626">
        <v>9.1999999999999993</v>
      </c>
      <c r="BP15" s="626"/>
      <c r="BQ15" s="626"/>
      <c r="BR15" s="626"/>
      <c r="BS15" s="627" t="s">
        <v>146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777735</v>
      </c>
      <c r="CS15" s="624"/>
      <c r="CT15" s="624"/>
      <c r="CU15" s="624"/>
      <c r="CV15" s="624"/>
      <c r="CW15" s="624"/>
      <c r="CX15" s="624"/>
      <c r="CY15" s="625"/>
      <c r="CZ15" s="626">
        <v>10.8</v>
      </c>
      <c r="DA15" s="626"/>
      <c r="DB15" s="626"/>
      <c r="DC15" s="626"/>
      <c r="DD15" s="632">
        <v>250746</v>
      </c>
      <c r="DE15" s="624"/>
      <c r="DF15" s="624"/>
      <c r="DG15" s="624"/>
      <c r="DH15" s="624"/>
      <c r="DI15" s="624"/>
      <c r="DJ15" s="624"/>
      <c r="DK15" s="624"/>
      <c r="DL15" s="624"/>
      <c r="DM15" s="624"/>
      <c r="DN15" s="624"/>
      <c r="DO15" s="624"/>
      <c r="DP15" s="625"/>
      <c r="DQ15" s="632">
        <v>466460</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6570</v>
      </c>
      <c r="S16" s="624"/>
      <c r="T16" s="624"/>
      <c r="U16" s="624"/>
      <c r="V16" s="624"/>
      <c r="W16" s="624"/>
      <c r="X16" s="624"/>
      <c r="Y16" s="625"/>
      <c r="Z16" s="626">
        <v>0.1</v>
      </c>
      <c r="AA16" s="626"/>
      <c r="AB16" s="626"/>
      <c r="AC16" s="626"/>
      <c r="AD16" s="627">
        <v>6570</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1317</v>
      </c>
      <c r="BH16" s="624"/>
      <c r="BI16" s="624"/>
      <c r="BJ16" s="624"/>
      <c r="BK16" s="624"/>
      <c r="BL16" s="624"/>
      <c r="BM16" s="624"/>
      <c r="BN16" s="625"/>
      <c r="BO16" s="626">
        <v>0.1</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2639</v>
      </c>
      <c r="CS16" s="624"/>
      <c r="CT16" s="624"/>
      <c r="CU16" s="624"/>
      <c r="CV16" s="624"/>
      <c r="CW16" s="624"/>
      <c r="CX16" s="624"/>
      <c r="CY16" s="625"/>
      <c r="CZ16" s="626">
        <v>0</v>
      </c>
      <c r="DA16" s="626"/>
      <c r="DB16" s="626"/>
      <c r="DC16" s="626"/>
      <c r="DD16" s="632" t="s">
        <v>146</v>
      </c>
      <c r="DE16" s="624"/>
      <c r="DF16" s="624"/>
      <c r="DG16" s="624"/>
      <c r="DH16" s="624"/>
      <c r="DI16" s="624"/>
      <c r="DJ16" s="624"/>
      <c r="DK16" s="624"/>
      <c r="DL16" s="624"/>
      <c r="DM16" s="624"/>
      <c r="DN16" s="624"/>
      <c r="DO16" s="624"/>
      <c r="DP16" s="625"/>
      <c r="DQ16" s="632">
        <v>2639</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12912</v>
      </c>
      <c r="S17" s="624"/>
      <c r="T17" s="624"/>
      <c r="U17" s="624"/>
      <c r="V17" s="624"/>
      <c r="W17" s="624"/>
      <c r="X17" s="624"/>
      <c r="Y17" s="625"/>
      <c r="Z17" s="626">
        <v>0.2</v>
      </c>
      <c r="AA17" s="626"/>
      <c r="AB17" s="626"/>
      <c r="AC17" s="626"/>
      <c r="AD17" s="627">
        <v>12912</v>
      </c>
      <c r="AE17" s="627"/>
      <c r="AF17" s="627"/>
      <c r="AG17" s="627"/>
      <c r="AH17" s="627"/>
      <c r="AI17" s="627"/>
      <c r="AJ17" s="627"/>
      <c r="AK17" s="627"/>
      <c r="AL17" s="628">
        <v>0.4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146</v>
      </c>
      <c r="BH17" s="624"/>
      <c r="BI17" s="624"/>
      <c r="BJ17" s="624"/>
      <c r="BK17" s="624"/>
      <c r="BL17" s="624"/>
      <c r="BM17" s="624"/>
      <c r="BN17" s="625"/>
      <c r="BO17" s="626" t="s">
        <v>235</v>
      </c>
      <c r="BP17" s="626"/>
      <c r="BQ17" s="626"/>
      <c r="BR17" s="626"/>
      <c r="BS17" s="627" t="s">
        <v>146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553951</v>
      </c>
      <c r="CS17" s="624"/>
      <c r="CT17" s="624"/>
      <c r="CU17" s="624"/>
      <c r="CV17" s="624"/>
      <c r="CW17" s="624"/>
      <c r="CX17" s="624"/>
      <c r="CY17" s="625"/>
      <c r="CZ17" s="626">
        <v>7.7</v>
      </c>
      <c r="DA17" s="626"/>
      <c r="DB17" s="626"/>
      <c r="DC17" s="626"/>
      <c r="DD17" s="632" t="s">
        <v>235</v>
      </c>
      <c r="DE17" s="624"/>
      <c r="DF17" s="624"/>
      <c r="DG17" s="624"/>
      <c r="DH17" s="624"/>
      <c r="DI17" s="624"/>
      <c r="DJ17" s="624"/>
      <c r="DK17" s="624"/>
      <c r="DL17" s="624"/>
      <c r="DM17" s="624"/>
      <c r="DN17" s="624"/>
      <c r="DO17" s="624"/>
      <c r="DP17" s="625"/>
      <c r="DQ17" s="632">
        <v>519996</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5345</v>
      </c>
      <c r="S18" s="624"/>
      <c r="T18" s="624"/>
      <c r="U18" s="624"/>
      <c r="V18" s="624"/>
      <c r="W18" s="624"/>
      <c r="X18" s="624"/>
      <c r="Y18" s="625"/>
      <c r="Z18" s="626">
        <v>0.1</v>
      </c>
      <c r="AA18" s="626"/>
      <c r="AB18" s="626"/>
      <c r="AC18" s="626"/>
      <c r="AD18" s="627">
        <v>5345</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253</v>
      </c>
      <c r="CS18" s="624"/>
      <c r="CT18" s="624"/>
      <c r="CU18" s="624"/>
      <c r="CV18" s="624"/>
      <c r="CW18" s="624"/>
      <c r="CX18" s="624"/>
      <c r="CY18" s="625"/>
      <c r="CZ18" s="626" t="s">
        <v>235</v>
      </c>
      <c r="DA18" s="626"/>
      <c r="DB18" s="626"/>
      <c r="DC18" s="626"/>
      <c r="DD18" s="632" t="s">
        <v>235</v>
      </c>
      <c r="DE18" s="624"/>
      <c r="DF18" s="624"/>
      <c r="DG18" s="624"/>
      <c r="DH18" s="624"/>
      <c r="DI18" s="624"/>
      <c r="DJ18" s="624"/>
      <c r="DK18" s="624"/>
      <c r="DL18" s="624"/>
      <c r="DM18" s="624"/>
      <c r="DN18" s="624"/>
      <c r="DO18" s="624"/>
      <c r="DP18" s="625"/>
      <c r="DQ18" s="632" t="s">
        <v>146</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5345</v>
      </c>
      <c r="S19" s="624"/>
      <c r="T19" s="624"/>
      <c r="U19" s="624"/>
      <c r="V19" s="624"/>
      <c r="W19" s="624"/>
      <c r="X19" s="624"/>
      <c r="Y19" s="625"/>
      <c r="Z19" s="626">
        <v>0.1</v>
      </c>
      <c r="AA19" s="626"/>
      <c r="AB19" s="626"/>
      <c r="AC19" s="626"/>
      <c r="AD19" s="627">
        <v>5345</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146</v>
      </c>
      <c r="BH19" s="624"/>
      <c r="BI19" s="624"/>
      <c r="BJ19" s="624"/>
      <c r="BK19" s="624"/>
      <c r="BL19" s="624"/>
      <c r="BM19" s="624"/>
      <c r="BN19" s="625"/>
      <c r="BO19" s="626" t="s">
        <v>146</v>
      </c>
      <c r="BP19" s="626"/>
      <c r="BQ19" s="626"/>
      <c r="BR19" s="626"/>
      <c r="BS19" s="627" t="s">
        <v>235</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t="s">
        <v>146</v>
      </c>
      <c r="S20" s="624"/>
      <c r="T20" s="624"/>
      <c r="U20" s="624"/>
      <c r="V20" s="624"/>
      <c r="W20" s="624"/>
      <c r="X20" s="624"/>
      <c r="Y20" s="625"/>
      <c r="Z20" s="626" t="s">
        <v>253</v>
      </c>
      <c r="AA20" s="626"/>
      <c r="AB20" s="626"/>
      <c r="AC20" s="626"/>
      <c r="AD20" s="627" t="s">
        <v>235</v>
      </c>
      <c r="AE20" s="627"/>
      <c r="AF20" s="627"/>
      <c r="AG20" s="627"/>
      <c r="AH20" s="627"/>
      <c r="AI20" s="627"/>
      <c r="AJ20" s="627"/>
      <c r="AK20" s="627"/>
      <c r="AL20" s="628" t="s">
        <v>235</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146</v>
      </c>
      <c r="BH20" s="624"/>
      <c r="BI20" s="624"/>
      <c r="BJ20" s="624"/>
      <c r="BK20" s="624"/>
      <c r="BL20" s="624"/>
      <c r="BM20" s="624"/>
      <c r="BN20" s="625"/>
      <c r="BO20" s="626" t="s">
        <v>235</v>
      </c>
      <c r="BP20" s="626"/>
      <c r="BQ20" s="626"/>
      <c r="BR20" s="626"/>
      <c r="BS20" s="627" t="s">
        <v>235</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7230380</v>
      </c>
      <c r="CS20" s="624"/>
      <c r="CT20" s="624"/>
      <c r="CU20" s="624"/>
      <c r="CV20" s="624"/>
      <c r="CW20" s="624"/>
      <c r="CX20" s="624"/>
      <c r="CY20" s="625"/>
      <c r="CZ20" s="626">
        <v>100</v>
      </c>
      <c r="DA20" s="626"/>
      <c r="DB20" s="626"/>
      <c r="DC20" s="626"/>
      <c r="DD20" s="632">
        <v>1210082</v>
      </c>
      <c r="DE20" s="624"/>
      <c r="DF20" s="624"/>
      <c r="DG20" s="624"/>
      <c r="DH20" s="624"/>
      <c r="DI20" s="624"/>
      <c r="DJ20" s="624"/>
      <c r="DK20" s="624"/>
      <c r="DL20" s="624"/>
      <c r="DM20" s="624"/>
      <c r="DN20" s="624"/>
      <c r="DO20" s="624"/>
      <c r="DP20" s="625"/>
      <c r="DQ20" s="632">
        <v>4401366</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2665078</v>
      </c>
      <c r="S21" s="624"/>
      <c r="T21" s="624"/>
      <c r="U21" s="624"/>
      <c r="V21" s="624"/>
      <c r="W21" s="624"/>
      <c r="X21" s="624"/>
      <c r="Y21" s="625"/>
      <c r="Z21" s="626">
        <v>34.6</v>
      </c>
      <c r="AA21" s="626"/>
      <c r="AB21" s="626"/>
      <c r="AC21" s="626"/>
      <c r="AD21" s="627">
        <v>2255995</v>
      </c>
      <c r="AE21" s="627"/>
      <c r="AF21" s="627"/>
      <c r="AG21" s="627"/>
      <c r="AH21" s="627"/>
      <c r="AI21" s="627"/>
      <c r="AJ21" s="627"/>
      <c r="AK21" s="627"/>
      <c r="AL21" s="628">
        <v>64.599999999999994</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146</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2255995</v>
      </c>
      <c r="S22" s="624"/>
      <c r="T22" s="624"/>
      <c r="U22" s="624"/>
      <c r="V22" s="624"/>
      <c r="W22" s="624"/>
      <c r="X22" s="624"/>
      <c r="Y22" s="625"/>
      <c r="Z22" s="626">
        <v>29.3</v>
      </c>
      <c r="AA22" s="626"/>
      <c r="AB22" s="626"/>
      <c r="AC22" s="626"/>
      <c r="AD22" s="627">
        <v>2255995</v>
      </c>
      <c r="AE22" s="627"/>
      <c r="AF22" s="627"/>
      <c r="AG22" s="627"/>
      <c r="AH22" s="627"/>
      <c r="AI22" s="627"/>
      <c r="AJ22" s="627"/>
      <c r="AK22" s="627"/>
      <c r="AL22" s="628">
        <v>64.599999999999994</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146</v>
      </c>
      <c r="BH22" s="624"/>
      <c r="BI22" s="624"/>
      <c r="BJ22" s="624"/>
      <c r="BK22" s="624"/>
      <c r="BL22" s="624"/>
      <c r="BM22" s="624"/>
      <c r="BN22" s="625"/>
      <c r="BO22" s="626" t="s">
        <v>235</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409083</v>
      </c>
      <c r="S23" s="624"/>
      <c r="T23" s="624"/>
      <c r="U23" s="624"/>
      <c r="V23" s="624"/>
      <c r="W23" s="624"/>
      <c r="X23" s="624"/>
      <c r="Y23" s="625"/>
      <c r="Z23" s="626">
        <v>5.3</v>
      </c>
      <c r="AA23" s="626"/>
      <c r="AB23" s="626"/>
      <c r="AC23" s="626"/>
      <c r="AD23" s="627" t="s">
        <v>235</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146</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146</v>
      </c>
      <c r="AA24" s="626"/>
      <c r="AB24" s="626"/>
      <c r="AC24" s="626"/>
      <c r="AD24" s="627" t="s">
        <v>146</v>
      </c>
      <c r="AE24" s="627"/>
      <c r="AF24" s="627"/>
      <c r="AG24" s="627"/>
      <c r="AH24" s="627"/>
      <c r="AI24" s="627"/>
      <c r="AJ24" s="627"/>
      <c r="AK24" s="627"/>
      <c r="AL24" s="628" t="s">
        <v>235</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146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2993684</v>
      </c>
      <c r="CS24" s="613"/>
      <c r="CT24" s="613"/>
      <c r="CU24" s="613"/>
      <c r="CV24" s="613"/>
      <c r="CW24" s="613"/>
      <c r="CX24" s="613"/>
      <c r="CY24" s="614"/>
      <c r="CZ24" s="617">
        <v>41.4</v>
      </c>
      <c r="DA24" s="618"/>
      <c r="DB24" s="618"/>
      <c r="DC24" s="634"/>
      <c r="DD24" s="658">
        <v>1857858</v>
      </c>
      <c r="DE24" s="613"/>
      <c r="DF24" s="613"/>
      <c r="DG24" s="613"/>
      <c r="DH24" s="613"/>
      <c r="DI24" s="613"/>
      <c r="DJ24" s="613"/>
      <c r="DK24" s="614"/>
      <c r="DL24" s="658">
        <v>1644845</v>
      </c>
      <c r="DM24" s="613"/>
      <c r="DN24" s="613"/>
      <c r="DO24" s="613"/>
      <c r="DP24" s="613"/>
      <c r="DQ24" s="613"/>
      <c r="DR24" s="613"/>
      <c r="DS24" s="613"/>
      <c r="DT24" s="613"/>
      <c r="DU24" s="613"/>
      <c r="DV24" s="614"/>
      <c r="DW24" s="617">
        <v>46.6</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3887697</v>
      </c>
      <c r="S25" s="624"/>
      <c r="T25" s="624"/>
      <c r="U25" s="624"/>
      <c r="V25" s="624"/>
      <c r="W25" s="624"/>
      <c r="X25" s="624"/>
      <c r="Y25" s="625"/>
      <c r="Z25" s="626">
        <v>50.5</v>
      </c>
      <c r="AA25" s="626"/>
      <c r="AB25" s="626"/>
      <c r="AC25" s="626"/>
      <c r="AD25" s="627">
        <v>3478614</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146</v>
      </c>
      <c r="BP25" s="626"/>
      <c r="BQ25" s="626"/>
      <c r="BR25" s="626"/>
      <c r="BS25" s="627" t="s">
        <v>235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1134349</v>
      </c>
      <c r="CS25" s="655"/>
      <c r="CT25" s="655"/>
      <c r="CU25" s="655"/>
      <c r="CV25" s="655"/>
      <c r="CW25" s="655"/>
      <c r="CX25" s="655"/>
      <c r="CY25" s="656"/>
      <c r="CZ25" s="628">
        <v>15.7</v>
      </c>
      <c r="DA25" s="653"/>
      <c r="DB25" s="653"/>
      <c r="DC25" s="657"/>
      <c r="DD25" s="632">
        <v>968373</v>
      </c>
      <c r="DE25" s="655"/>
      <c r="DF25" s="655"/>
      <c r="DG25" s="655"/>
      <c r="DH25" s="655"/>
      <c r="DI25" s="655"/>
      <c r="DJ25" s="655"/>
      <c r="DK25" s="656"/>
      <c r="DL25" s="632">
        <v>929951</v>
      </c>
      <c r="DM25" s="655"/>
      <c r="DN25" s="655"/>
      <c r="DO25" s="655"/>
      <c r="DP25" s="655"/>
      <c r="DQ25" s="655"/>
      <c r="DR25" s="655"/>
      <c r="DS25" s="655"/>
      <c r="DT25" s="655"/>
      <c r="DU25" s="655"/>
      <c r="DV25" s="656"/>
      <c r="DW25" s="628">
        <v>26.4</v>
      </c>
      <c r="DX25" s="653"/>
      <c r="DY25" s="653"/>
      <c r="DZ25" s="653"/>
      <c r="EA25" s="653"/>
      <c r="EB25" s="653"/>
      <c r="EC25" s="654"/>
    </row>
    <row r="26" spans="2:133" ht="11.25" customHeight="1">
      <c r="B26" s="620" t="s">
        <v>297</v>
      </c>
      <c r="C26" s="621"/>
      <c r="D26" s="621"/>
      <c r="E26" s="621"/>
      <c r="F26" s="621"/>
      <c r="G26" s="621"/>
      <c r="H26" s="621"/>
      <c r="I26" s="621"/>
      <c r="J26" s="621"/>
      <c r="K26" s="621"/>
      <c r="L26" s="621"/>
      <c r="M26" s="621"/>
      <c r="N26" s="621"/>
      <c r="O26" s="621"/>
      <c r="P26" s="621"/>
      <c r="Q26" s="622"/>
      <c r="R26" s="623">
        <v>2017</v>
      </c>
      <c r="S26" s="624"/>
      <c r="T26" s="624"/>
      <c r="U26" s="624"/>
      <c r="V26" s="624"/>
      <c r="W26" s="624"/>
      <c r="X26" s="624"/>
      <c r="Y26" s="625"/>
      <c r="Z26" s="626">
        <v>0</v>
      </c>
      <c r="AA26" s="626"/>
      <c r="AB26" s="626"/>
      <c r="AC26" s="626"/>
      <c r="AD26" s="627">
        <v>2017</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253</v>
      </c>
      <c r="BH26" s="624"/>
      <c r="BI26" s="624"/>
      <c r="BJ26" s="624"/>
      <c r="BK26" s="624"/>
      <c r="BL26" s="624"/>
      <c r="BM26" s="624"/>
      <c r="BN26" s="625"/>
      <c r="BO26" s="626" t="s">
        <v>235</v>
      </c>
      <c r="BP26" s="626"/>
      <c r="BQ26" s="626"/>
      <c r="BR26" s="626"/>
      <c r="BS26" s="627" t="s">
        <v>146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675707</v>
      </c>
      <c r="CS26" s="624"/>
      <c r="CT26" s="624"/>
      <c r="CU26" s="624"/>
      <c r="CV26" s="624"/>
      <c r="CW26" s="624"/>
      <c r="CX26" s="624"/>
      <c r="CY26" s="625"/>
      <c r="CZ26" s="628">
        <v>9.3000000000000007</v>
      </c>
      <c r="DA26" s="653"/>
      <c r="DB26" s="653"/>
      <c r="DC26" s="657"/>
      <c r="DD26" s="632">
        <v>569950</v>
      </c>
      <c r="DE26" s="624"/>
      <c r="DF26" s="624"/>
      <c r="DG26" s="624"/>
      <c r="DH26" s="624"/>
      <c r="DI26" s="624"/>
      <c r="DJ26" s="624"/>
      <c r="DK26" s="625"/>
      <c r="DL26" s="632" t="s">
        <v>146</v>
      </c>
      <c r="DM26" s="624"/>
      <c r="DN26" s="624"/>
      <c r="DO26" s="624"/>
      <c r="DP26" s="624"/>
      <c r="DQ26" s="624"/>
      <c r="DR26" s="624"/>
      <c r="DS26" s="624"/>
      <c r="DT26" s="624"/>
      <c r="DU26" s="624"/>
      <c r="DV26" s="625"/>
      <c r="DW26" s="628" t="s">
        <v>235</v>
      </c>
      <c r="DX26" s="653"/>
      <c r="DY26" s="653"/>
      <c r="DZ26" s="653"/>
      <c r="EA26" s="653"/>
      <c r="EB26" s="653"/>
      <c r="EC26" s="654"/>
    </row>
    <row r="27" spans="2:133" ht="11.25" customHeight="1">
      <c r="B27" s="620" t="s">
        <v>300</v>
      </c>
      <c r="C27" s="621"/>
      <c r="D27" s="621"/>
      <c r="E27" s="621"/>
      <c r="F27" s="621"/>
      <c r="G27" s="621"/>
      <c r="H27" s="621"/>
      <c r="I27" s="621"/>
      <c r="J27" s="621"/>
      <c r="K27" s="621"/>
      <c r="L27" s="621"/>
      <c r="M27" s="621"/>
      <c r="N27" s="621"/>
      <c r="O27" s="621"/>
      <c r="P27" s="621"/>
      <c r="Q27" s="622"/>
      <c r="R27" s="623">
        <v>30466</v>
      </c>
      <c r="S27" s="624"/>
      <c r="T27" s="624"/>
      <c r="U27" s="624"/>
      <c r="V27" s="624"/>
      <c r="W27" s="624"/>
      <c r="X27" s="624"/>
      <c r="Y27" s="625"/>
      <c r="Z27" s="626">
        <v>0.4</v>
      </c>
      <c r="AA27" s="626"/>
      <c r="AB27" s="626"/>
      <c r="AC27" s="626"/>
      <c r="AD27" s="627" t="s">
        <v>235</v>
      </c>
      <c r="AE27" s="627"/>
      <c r="AF27" s="627"/>
      <c r="AG27" s="627"/>
      <c r="AH27" s="627"/>
      <c r="AI27" s="627"/>
      <c r="AJ27" s="627"/>
      <c r="AK27" s="627"/>
      <c r="AL27" s="628" t="s">
        <v>235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910386</v>
      </c>
      <c r="BH27" s="624"/>
      <c r="BI27" s="624"/>
      <c r="BJ27" s="624"/>
      <c r="BK27" s="624"/>
      <c r="BL27" s="624"/>
      <c r="BM27" s="624"/>
      <c r="BN27" s="625"/>
      <c r="BO27" s="626">
        <v>100</v>
      </c>
      <c r="BP27" s="626"/>
      <c r="BQ27" s="626"/>
      <c r="BR27" s="626"/>
      <c r="BS27" s="627">
        <v>4719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1305384</v>
      </c>
      <c r="CS27" s="655"/>
      <c r="CT27" s="655"/>
      <c r="CU27" s="655"/>
      <c r="CV27" s="655"/>
      <c r="CW27" s="655"/>
      <c r="CX27" s="655"/>
      <c r="CY27" s="656"/>
      <c r="CZ27" s="628">
        <v>18.100000000000001</v>
      </c>
      <c r="DA27" s="653"/>
      <c r="DB27" s="653"/>
      <c r="DC27" s="657"/>
      <c r="DD27" s="632">
        <v>369489</v>
      </c>
      <c r="DE27" s="655"/>
      <c r="DF27" s="655"/>
      <c r="DG27" s="655"/>
      <c r="DH27" s="655"/>
      <c r="DI27" s="655"/>
      <c r="DJ27" s="655"/>
      <c r="DK27" s="656"/>
      <c r="DL27" s="632">
        <v>338724</v>
      </c>
      <c r="DM27" s="655"/>
      <c r="DN27" s="655"/>
      <c r="DO27" s="655"/>
      <c r="DP27" s="655"/>
      <c r="DQ27" s="655"/>
      <c r="DR27" s="655"/>
      <c r="DS27" s="655"/>
      <c r="DT27" s="655"/>
      <c r="DU27" s="655"/>
      <c r="DV27" s="656"/>
      <c r="DW27" s="628">
        <v>9.6</v>
      </c>
      <c r="DX27" s="653"/>
      <c r="DY27" s="653"/>
      <c r="DZ27" s="653"/>
      <c r="EA27" s="653"/>
      <c r="EB27" s="653"/>
      <c r="EC27" s="654"/>
    </row>
    <row r="28" spans="2:133" ht="11.25" customHeight="1">
      <c r="B28" s="620" t="s">
        <v>303</v>
      </c>
      <c r="C28" s="621"/>
      <c r="D28" s="621"/>
      <c r="E28" s="621"/>
      <c r="F28" s="621"/>
      <c r="G28" s="621"/>
      <c r="H28" s="621"/>
      <c r="I28" s="621"/>
      <c r="J28" s="621"/>
      <c r="K28" s="621"/>
      <c r="L28" s="621"/>
      <c r="M28" s="621"/>
      <c r="N28" s="621"/>
      <c r="O28" s="621"/>
      <c r="P28" s="621"/>
      <c r="Q28" s="622"/>
      <c r="R28" s="623">
        <v>108107</v>
      </c>
      <c r="S28" s="624"/>
      <c r="T28" s="624"/>
      <c r="U28" s="624"/>
      <c r="V28" s="624"/>
      <c r="W28" s="624"/>
      <c r="X28" s="624"/>
      <c r="Y28" s="625"/>
      <c r="Z28" s="626">
        <v>1.4</v>
      </c>
      <c r="AA28" s="626"/>
      <c r="AB28" s="626"/>
      <c r="AC28" s="626"/>
      <c r="AD28" s="627">
        <v>2494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553951</v>
      </c>
      <c r="CS28" s="624"/>
      <c r="CT28" s="624"/>
      <c r="CU28" s="624"/>
      <c r="CV28" s="624"/>
      <c r="CW28" s="624"/>
      <c r="CX28" s="624"/>
      <c r="CY28" s="625"/>
      <c r="CZ28" s="628">
        <v>7.7</v>
      </c>
      <c r="DA28" s="653"/>
      <c r="DB28" s="653"/>
      <c r="DC28" s="657"/>
      <c r="DD28" s="632">
        <v>519996</v>
      </c>
      <c r="DE28" s="624"/>
      <c r="DF28" s="624"/>
      <c r="DG28" s="624"/>
      <c r="DH28" s="624"/>
      <c r="DI28" s="624"/>
      <c r="DJ28" s="624"/>
      <c r="DK28" s="625"/>
      <c r="DL28" s="632">
        <v>376170</v>
      </c>
      <c r="DM28" s="624"/>
      <c r="DN28" s="624"/>
      <c r="DO28" s="624"/>
      <c r="DP28" s="624"/>
      <c r="DQ28" s="624"/>
      <c r="DR28" s="624"/>
      <c r="DS28" s="624"/>
      <c r="DT28" s="624"/>
      <c r="DU28" s="624"/>
      <c r="DV28" s="625"/>
      <c r="DW28" s="628">
        <v>10.7</v>
      </c>
      <c r="DX28" s="653"/>
      <c r="DY28" s="653"/>
      <c r="DZ28" s="653"/>
      <c r="EA28" s="653"/>
      <c r="EB28" s="653"/>
      <c r="EC28" s="654"/>
    </row>
    <row r="29" spans="2:133" ht="11.25" customHeight="1">
      <c r="B29" s="620" t="s">
        <v>305</v>
      </c>
      <c r="C29" s="621"/>
      <c r="D29" s="621"/>
      <c r="E29" s="621"/>
      <c r="F29" s="621"/>
      <c r="G29" s="621"/>
      <c r="H29" s="621"/>
      <c r="I29" s="621"/>
      <c r="J29" s="621"/>
      <c r="K29" s="621"/>
      <c r="L29" s="621"/>
      <c r="M29" s="621"/>
      <c r="N29" s="621"/>
      <c r="O29" s="621"/>
      <c r="P29" s="621"/>
      <c r="Q29" s="622"/>
      <c r="R29" s="623">
        <v>31884</v>
      </c>
      <c r="S29" s="624"/>
      <c r="T29" s="624"/>
      <c r="U29" s="624"/>
      <c r="V29" s="624"/>
      <c r="W29" s="624"/>
      <c r="X29" s="624"/>
      <c r="Y29" s="625"/>
      <c r="Z29" s="626">
        <v>0.4</v>
      </c>
      <c r="AA29" s="626"/>
      <c r="AB29" s="626"/>
      <c r="AC29" s="626"/>
      <c r="AD29" s="627" t="s">
        <v>235</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553951</v>
      </c>
      <c r="CS29" s="655"/>
      <c r="CT29" s="655"/>
      <c r="CU29" s="655"/>
      <c r="CV29" s="655"/>
      <c r="CW29" s="655"/>
      <c r="CX29" s="655"/>
      <c r="CY29" s="656"/>
      <c r="CZ29" s="628">
        <v>7.7</v>
      </c>
      <c r="DA29" s="653"/>
      <c r="DB29" s="653"/>
      <c r="DC29" s="657"/>
      <c r="DD29" s="632">
        <v>519996</v>
      </c>
      <c r="DE29" s="655"/>
      <c r="DF29" s="655"/>
      <c r="DG29" s="655"/>
      <c r="DH29" s="655"/>
      <c r="DI29" s="655"/>
      <c r="DJ29" s="655"/>
      <c r="DK29" s="656"/>
      <c r="DL29" s="632">
        <v>376170</v>
      </c>
      <c r="DM29" s="655"/>
      <c r="DN29" s="655"/>
      <c r="DO29" s="655"/>
      <c r="DP29" s="655"/>
      <c r="DQ29" s="655"/>
      <c r="DR29" s="655"/>
      <c r="DS29" s="655"/>
      <c r="DT29" s="655"/>
      <c r="DU29" s="655"/>
      <c r="DV29" s="656"/>
      <c r="DW29" s="628">
        <v>10.7</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1508397</v>
      </c>
      <c r="S30" s="624"/>
      <c r="T30" s="624"/>
      <c r="U30" s="624"/>
      <c r="V30" s="624"/>
      <c r="W30" s="624"/>
      <c r="X30" s="624"/>
      <c r="Y30" s="625"/>
      <c r="Z30" s="626">
        <v>19.600000000000001</v>
      </c>
      <c r="AA30" s="626"/>
      <c r="AB30" s="626"/>
      <c r="AC30" s="626"/>
      <c r="AD30" s="627" t="s">
        <v>235</v>
      </c>
      <c r="AE30" s="627"/>
      <c r="AF30" s="627"/>
      <c r="AG30" s="627"/>
      <c r="AH30" s="627"/>
      <c r="AI30" s="627"/>
      <c r="AJ30" s="627"/>
      <c r="AK30" s="627"/>
      <c r="AL30" s="628" t="s">
        <v>146</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525321</v>
      </c>
      <c r="CS30" s="624"/>
      <c r="CT30" s="624"/>
      <c r="CU30" s="624"/>
      <c r="CV30" s="624"/>
      <c r="CW30" s="624"/>
      <c r="CX30" s="624"/>
      <c r="CY30" s="625"/>
      <c r="CZ30" s="628">
        <v>7.3</v>
      </c>
      <c r="DA30" s="653"/>
      <c r="DB30" s="653"/>
      <c r="DC30" s="657"/>
      <c r="DD30" s="632">
        <v>496275</v>
      </c>
      <c r="DE30" s="624"/>
      <c r="DF30" s="624"/>
      <c r="DG30" s="624"/>
      <c r="DH30" s="624"/>
      <c r="DI30" s="624"/>
      <c r="DJ30" s="624"/>
      <c r="DK30" s="625"/>
      <c r="DL30" s="632">
        <v>352449</v>
      </c>
      <c r="DM30" s="624"/>
      <c r="DN30" s="624"/>
      <c r="DO30" s="624"/>
      <c r="DP30" s="624"/>
      <c r="DQ30" s="624"/>
      <c r="DR30" s="624"/>
      <c r="DS30" s="624"/>
      <c r="DT30" s="624"/>
      <c r="DU30" s="624"/>
      <c r="DV30" s="625"/>
      <c r="DW30" s="628">
        <v>10</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146</v>
      </c>
      <c r="AA31" s="626"/>
      <c r="AB31" s="626"/>
      <c r="AC31" s="626"/>
      <c r="AD31" s="627" t="s">
        <v>235</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99.2</v>
      </c>
      <c r="BH31" s="667"/>
      <c r="BI31" s="667"/>
      <c r="BJ31" s="667"/>
      <c r="BK31" s="667"/>
      <c r="BL31" s="667"/>
      <c r="BM31" s="618">
        <v>98.2</v>
      </c>
      <c r="BN31" s="667"/>
      <c r="BO31" s="667"/>
      <c r="BP31" s="667"/>
      <c r="BQ31" s="668"/>
      <c r="BR31" s="679">
        <v>99.6</v>
      </c>
      <c r="BS31" s="667"/>
      <c r="BT31" s="667"/>
      <c r="BU31" s="667"/>
      <c r="BV31" s="667"/>
      <c r="BW31" s="667"/>
      <c r="BX31" s="618">
        <v>98.4</v>
      </c>
      <c r="BY31" s="667"/>
      <c r="BZ31" s="667"/>
      <c r="CA31" s="667"/>
      <c r="CB31" s="668"/>
      <c r="CD31" s="661"/>
      <c r="CE31" s="662"/>
      <c r="CF31" s="620" t="s">
        <v>315</v>
      </c>
      <c r="CG31" s="621"/>
      <c r="CH31" s="621"/>
      <c r="CI31" s="621"/>
      <c r="CJ31" s="621"/>
      <c r="CK31" s="621"/>
      <c r="CL31" s="621"/>
      <c r="CM31" s="621"/>
      <c r="CN31" s="621"/>
      <c r="CO31" s="621"/>
      <c r="CP31" s="621"/>
      <c r="CQ31" s="622"/>
      <c r="CR31" s="623">
        <v>28630</v>
      </c>
      <c r="CS31" s="655"/>
      <c r="CT31" s="655"/>
      <c r="CU31" s="655"/>
      <c r="CV31" s="655"/>
      <c r="CW31" s="655"/>
      <c r="CX31" s="655"/>
      <c r="CY31" s="656"/>
      <c r="CZ31" s="628">
        <v>0.4</v>
      </c>
      <c r="DA31" s="653"/>
      <c r="DB31" s="653"/>
      <c r="DC31" s="657"/>
      <c r="DD31" s="632">
        <v>23721</v>
      </c>
      <c r="DE31" s="655"/>
      <c r="DF31" s="655"/>
      <c r="DG31" s="655"/>
      <c r="DH31" s="655"/>
      <c r="DI31" s="655"/>
      <c r="DJ31" s="655"/>
      <c r="DK31" s="656"/>
      <c r="DL31" s="632">
        <v>23721</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490606</v>
      </c>
      <c r="S32" s="624"/>
      <c r="T32" s="624"/>
      <c r="U32" s="624"/>
      <c r="V32" s="624"/>
      <c r="W32" s="624"/>
      <c r="X32" s="624"/>
      <c r="Y32" s="625"/>
      <c r="Z32" s="626">
        <v>6.4</v>
      </c>
      <c r="AA32" s="626"/>
      <c r="AB32" s="626"/>
      <c r="AC32" s="626"/>
      <c r="AD32" s="627" t="s">
        <v>235</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99.2</v>
      </c>
      <c r="BH32" s="655"/>
      <c r="BI32" s="655"/>
      <c r="BJ32" s="655"/>
      <c r="BK32" s="655"/>
      <c r="BL32" s="655"/>
      <c r="BM32" s="629">
        <v>97.9</v>
      </c>
      <c r="BN32" s="655"/>
      <c r="BO32" s="655"/>
      <c r="BP32" s="655"/>
      <c r="BQ32" s="678"/>
      <c r="BR32" s="680">
        <v>99.5</v>
      </c>
      <c r="BS32" s="655"/>
      <c r="BT32" s="655"/>
      <c r="BU32" s="655"/>
      <c r="BV32" s="655"/>
      <c r="BW32" s="655"/>
      <c r="BX32" s="629">
        <v>98</v>
      </c>
      <c r="BY32" s="655"/>
      <c r="BZ32" s="655"/>
      <c r="CA32" s="655"/>
      <c r="CB32" s="678"/>
      <c r="CD32" s="663"/>
      <c r="CE32" s="664"/>
      <c r="CF32" s="620" t="s">
        <v>319</v>
      </c>
      <c r="CG32" s="621"/>
      <c r="CH32" s="621"/>
      <c r="CI32" s="621"/>
      <c r="CJ32" s="621"/>
      <c r="CK32" s="621"/>
      <c r="CL32" s="621"/>
      <c r="CM32" s="621"/>
      <c r="CN32" s="621"/>
      <c r="CO32" s="621"/>
      <c r="CP32" s="621"/>
      <c r="CQ32" s="622"/>
      <c r="CR32" s="623" t="s">
        <v>235</v>
      </c>
      <c r="CS32" s="624"/>
      <c r="CT32" s="624"/>
      <c r="CU32" s="624"/>
      <c r="CV32" s="624"/>
      <c r="CW32" s="624"/>
      <c r="CX32" s="624"/>
      <c r="CY32" s="625"/>
      <c r="CZ32" s="628" t="s">
        <v>235</v>
      </c>
      <c r="DA32" s="653"/>
      <c r="DB32" s="653"/>
      <c r="DC32" s="657"/>
      <c r="DD32" s="632" t="s">
        <v>146</v>
      </c>
      <c r="DE32" s="624"/>
      <c r="DF32" s="624"/>
      <c r="DG32" s="624"/>
      <c r="DH32" s="624"/>
      <c r="DI32" s="624"/>
      <c r="DJ32" s="624"/>
      <c r="DK32" s="625"/>
      <c r="DL32" s="632" t="s">
        <v>235</v>
      </c>
      <c r="DM32" s="624"/>
      <c r="DN32" s="624"/>
      <c r="DO32" s="624"/>
      <c r="DP32" s="624"/>
      <c r="DQ32" s="624"/>
      <c r="DR32" s="624"/>
      <c r="DS32" s="624"/>
      <c r="DT32" s="624"/>
      <c r="DU32" s="624"/>
      <c r="DV32" s="625"/>
      <c r="DW32" s="628" t="s">
        <v>130</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9525</v>
      </c>
      <c r="S33" s="624"/>
      <c r="T33" s="624"/>
      <c r="U33" s="624"/>
      <c r="V33" s="624"/>
      <c r="W33" s="624"/>
      <c r="X33" s="624"/>
      <c r="Y33" s="625"/>
      <c r="Z33" s="626">
        <v>0.1</v>
      </c>
      <c r="AA33" s="626"/>
      <c r="AB33" s="626"/>
      <c r="AC33" s="626"/>
      <c r="AD33" s="627">
        <v>3832</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99.1</v>
      </c>
      <c r="BH33" s="682"/>
      <c r="BI33" s="682"/>
      <c r="BJ33" s="682"/>
      <c r="BK33" s="682"/>
      <c r="BL33" s="682"/>
      <c r="BM33" s="683">
        <v>98.2</v>
      </c>
      <c r="BN33" s="682"/>
      <c r="BO33" s="682"/>
      <c r="BP33" s="682"/>
      <c r="BQ33" s="684"/>
      <c r="BR33" s="681">
        <v>99.5</v>
      </c>
      <c r="BS33" s="682"/>
      <c r="BT33" s="682"/>
      <c r="BU33" s="682"/>
      <c r="BV33" s="682"/>
      <c r="BW33" s="682"/>
      <c r="BX33" s="683">
        <v>98.4</v>
      </c>
      <c r="BY33" s="682"/>
      <c r="BZ33" s="682"/>
      <c r="CA33" s="682"/>
      <c r="CB33" s="684"/>
      <c r="CD33" s="620" t="s">
        <v>322</v>
      </c>
      <c r="CE33" s="621"/>
      <c r="CF33" s="621"/>
      <c r="CG33" s="621"/>
      <c r="CH33" s="621"/>
      <c r="CI33" s="621"/>
      <c r="CJ33" s="621"/>
      <c r="CK33" s="621"/>
      <c r="CL33" s="621"/>
      <c r="CM33" s="621"/>
      <c r="CN33" s="621"/>
      <c r="CO33" s="621"/>
      <c r="CP33" s="621"/>
      <c r="CQ33" s="622"/>
      <c r="CR33" s="623">
        <v>3023975</v>
      </c>
      <c r="CS33" s="655"/>
      <c r="CT33" s="655"/>
      <c r="CU33" s="655"/>
      <c r="CV33" s="655"/>
      <c r="CW33" s="655"/>
      <c r="CX33" s="655"/>
      <c r="CY33" s="656"/>
      <c r="CZ33" s="628">
        <v>41.8</v>
      </c>
      <c r="DA33" s="653"/>
      <c r="DB33" s="653"/>
      <c r="DC33" s="657"/>
      <c r="DD33" s="632">
        <v>2261730</v>
      </c>
      <c r="DE33" s="655"/>
      <c r="DF33" s="655"/>
      <c r="DG33" s="655"/>
      <c r="DH33" s="655"/>
      <c r="DI33" s="655"/>
      <c r="DJ33" s="655"/>
      <c r="DK33" s="656"/>
      <c r="DL33" s="632">
        <v>1504914</v>
      </c>
      <c r="DM33" s="655"/>
      <c r="DN33" s="655"/>
      <c r="DO33" s="655"/>
      <c r="DP33" s="655"/>
      <c r="DQ33" s="655"/>
      <c r="DR33" s="655"/>
      <c r="DS33" s="655"/>
      <c r="DT33" s="655"/>
      <c r="DU33" s="655"/>
      <c r="DV33" s="656"/>
      <c r="DW33" s="628">
        <v>42.6</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96505</v>
      </c>
      <c r="S34" s="624"/>
      <c r="T34" s="624"/>
      <c r="U34" s="624"/>
      <c r="V34" s="624"/>
      <c r="W34" s="624"/>
      <c r="X34" s="624"/>
      <c r="Y34" s="625"/>
      <c r="Z34" s="626">
        <v>1.3</v>
      </c>
      <c r="AA34" s="626"/>
      <c r="AB34" s="626"/>
      <c r="AC34" s="626"/>
      <c r="AD34" s="627" t="s">
        <v>235</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900971</v>
      </c>
      <c r="CS34" s="624"/>
      <c r="CT34" s="624"/>
      <c r="CU34" s="624"/>
      <c r="CV34" s="624"/>
      <c r="CW34" s="624"/>
      <c r="CX34" s="624"/>
      <c r="CY34" s="625"/>
      <c r="CZ34" s="628">
        <v>12.5</v>
      </c>
      <c r="DA34" s="653"/>
      <c r="DB34" s="653"/>
      <c r="DC34" s="657"/>
      <c r="DD34" s="632">
        <v>581501</v>
      </c>
      <c r="DE34" s="624"/>
      <c r="DF34" s="624"/>
      <c r="DG34" s="624"/>
      <c r="DH34" s="624"/>
      <c r="DI34" s="624"/>
      <c r="DJ34" s="624"/>
      <c r="DK34" s="625"/>
      <c r="DL34" s="632">
        <v>488721</v>
      </c>
      <c r="DM34" s="624"/>
      <c r="DN34" s="624"/>
      <c r="DO34" s="624"/>
      <c r="DP34" s="624"/>
      <c r="DQ34" s="624"/>
      <c r="DR34" s="624"/>
      <c r="DS34" s="624"/>
      <c r="DT34" s="624"/>
      <c r="DU34" s="624"/>
      <c r="DV34" s="625"/>
      <c r="DW34" s="628">
        <v>13.8</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v>424138</v>
      </c>
      <c r="S35" s="624"/>
      <c r="T35" s="624"/>
      <c r="U35" s="624"/>
      <c r="V35" s="624"/>
      <c r="W35" s="624"/>
      <c r="X35" s="624"/>
      <c r="Y35" s="625"/>
      <c r="Z35" s="626">
        <v>5.5</v>
      </c>
      <c r="AA35" s="626"/>
      <c r="AB35" s="626"/>
      <c r="AC35" s="626"/>
      <c r="AD35" s="627" t="s">
        <v>235</v>
      </c>
      <c r="AE35" s="627"/>
      <c r="AF35" s="627"/>
      <c r="AG35" s="627"/>
      <c r="AH35" s="627"/>
      <c r="AI35" s="627"/>
      <c r="AJ35" s="627"/>
      <c r="AK35" s="627"/>
      <c r="AL35" s="628" t="s">
        <v>235</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80274</v>
      </c>
      <c r="CS35" s="655"/>
      <c r="CT35" s="655"/>
      <c r="CU35" s="655"/>
      <c r="CV35" s="655"/>
      <c r="CW35" s="655"/>
      <c r="CX35" s="655"/>
      <c r="CY35" s="656"/>
      <c r="CZ35" s="628">
        <v>1.1000000000000001</v>
      </c>
      <c r="DA35" s="653"/>
      <c r="DB35" s="653"/>
      <c r="DC35" s="657"/>
      <c r="DD35" s="632">
        <v>57413</v>
      </c>
      <c r="DE35" s="655"/>
      <c r="DF35" s="655"/>
      <c r="DG35" s="655"/>
      <c r="DH35" s="655"/>
      <c r="DI35" s="655"/>
      <c r="DJ35" s="655"/>
      <c r="DK35" s="656"/>
      <c r="DL35" s="632">
        <v>56124</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558908</v>
      </c>
      <c r="S36" s="624"/>
      <c r="T36" s="624"/>
      <c r="U36" s="624"/>
      <c r="V36" s="624"/>
      <c r="W36" s="624"/>
      <c r="X36" s="624"/>
      <c r="Y36" s="625"/>
      <c r="Z36" s="626">
        <v>7.3</v>
      </c>
      <c r="AA36" s="626"/>
      <c r="AB36" s="626"/>
      <c r="AC36" s="626"/>
      <c r="AD36" s="627" t="s">
        <v>235</v>
      </c>
      <c r="AE36" s="627"/>
      <c r="AF36" s="627"/>
      <c r="AG36" s="627"/>
      <c r="AH36" s="627"/>
      <c r="AI36" s="627"/>
      <c r="AJ36" s="627"/>
      <c r="AK36" s="627"/>
      <c r="AL36" s="628" t="s">
        <v>235</v>
      </c>
      <c r="AM36" s="629"/>
      <c r="AN36" s="629"/>
      <c r="AO36" s="630"/>
      <c r="AP36" s="222"/>
      <c r="AQ36" s="689" t="s">
        <v>330</v>
      </c>
      <c r="AR36" s="690"/>
      <c r="AS36" s="690"/>
      <c r="AT36" s="690"/>
      <c r="AU36" s="690"/>
      <c r="AV36" s="690"/>
      <c r="AW36" s="690"/>
      <c r="AX36" s="690"/>
      <c r="AY36" s="691"/>
      <c r="AZ36" s="612">
        <v>691402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28605</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847027</v>
      </c>
      <c r="CS36" s="624"/>
      <c r="CT36" s="624"/>
      <c r="CU36" s="624"/>
      <c r="CV36" s="624"/>
      <c r="CW36" s="624"/>
      <c r="CX36" s="624"/>
      <c r="CY36" s="625"/>
      <c r="CZ36" s="628">
        <v>11.7</v>
      </c>
      <c r="DA36" s="653"/>
      <c r="DB36" s="653"/>
      <c r="DC36" s="657"/>
      <c r="DD36" s="632">
        <v>671558</v>
      </c>
      <c r="DE36" s="624"/>
      <c r="DF36" s="624"/>
      <c r="DG36" s="624"/>
      <c r="DH36" s="624"/>
      <c r="DI36" s="624"/>
      <c r="DJ36" s="624"/>
      <c r="DK36" s="625"/>
      <c r="DL36" s="632">
        <v>440923</v>
      </c>
      <c r="DM36" s="624"/>
      <c r="DN36" s="624"/>
      <c r="DO36" s="624"/>
      <c r="DP36" s="624"/>
      <c r="DQ36" s="624"/>
      <c r="DR36" s="624"/>
      <c r="DS36" s="624"/>
      <c r="DT36" s="624"/>
      <c r="DU36" s="624"/>
      <c r="DV36" s="625"/>
      <c r="DW36" s="628">
        <v>12.5</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180474</v>
      </c>
      <c r="S37" s="624"/>
      <c r="T37" s="624"/>
      <c r="U37" s="624"/>
      <c r="V37" s="624"/>
      <c r="W37" s="624"/>
      <c r="X37" s="624"/>
      <c r="Y37" s="625"/>
      <c r="Z37" s="626">
        <v>2.2999999999999998</v>
      </c>
      <c r="AA37" s="626"/>
      <c r="AB37" s="626"/>
      <c r="AC37" s="626"/>
      <c r="AD37" s="627">
        <v>2806</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51533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338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292483</v>
      </c>
      <c r="CS37" s="655"/>
      <c r="CT37" s="655"/>
      <c r="CU37" s="655"/>
      <c r="CV37" s="655"/>
      <c r="CW37" s="655"/>
      <c r="CX37" s="655"/>
      <c r="CY37" s="656"/>
      <c r="CZ37" s="628">
        <v>4</v>
      </c>
      <c r="DA37" s="653"/>
      <c r="DB37" s="653"/>
      <c r="DC37" s="657"/>
      <c r="DD37" s="632">
        <v>292483</v>
      </c>
      <c r="DE37" s="655"/>
      <c r="DF37" s="655"/>
      <c r="DG37" s="655"/>
      <c r="DH37" s="655"/>
      <c r="DI37" s="655"/>
      <c r="DJ37" s="655"/>
      <c r="DK37" s="656"/>
      <c r="DL37" s="632">
        <v>281120</v>
      </c>
      <c r="DM37" s="655"/>
      <c r="DN37" s="655"/>
      <c r="DO37" s="655"/>
      <c r="DP37" s="655"/>
      <c r="DQ37" s="655"/>
      <c r="DR37" s="655"/>
      <c r="DS37" s="655"/>
      <c r="DT37" s="655"/>
      <c r="DU37" s="655"/>
      <c r="DV37" s="656"/>
      <c r="DW37" s="628">
        <v>8</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369592</v>
      </c>
      <c r="S38" s="624"/>
      <c r="T38" s="624"/>
      <c r="U38" s="624"/>
      <c r="V38" s="624"/>
      <c r="W38" s="624"/>
      <c r="X38" s="624"/>
      <c r="Y38" s="625"/>
      <c r="Z38" s="626">
        <v>4.8</v>
      </c>
      <c r="AA38" s="626"/>
      <c r="AB38" s="626"/>
      <c r="AC38" s="626"/>
      <c r="AD38" s="627" t="s">
        <v>235</v>
      </c>
      <c r="AE38" s="627"/>
      <c r="AF38" s="627"/>
      <c r="AG38" s="627"/>
      <c r="AH38" s="627"/>
      <c r="AI38" s="627"/>
      <c r="AJ38" s="627"/>
      <c r="AK38" s="627"/>
      <c r="AL38" s="628" t="s">
        <v>235</v>
      </c>
      <c r="AM38" s="629"/>
      <c r="AN38" s="629"/>
      <c r="AO38" s="630"/>
      <c r="AQ38" s="686" t="s">
        <v>338</v>
      </c>
      <c r="AR38" s="687"/>
      <c r="AS38" s="687"/>
      <c r="AT38" s="687"/>
      <c r="AU38" s="687"/>
      <c r="AV38" s="687"/>
      <c r="AW38" s="687"/>
      <c r="AX38" s="687"/>
      <c r="AY38" s="688"/>
      <c r="AZ38" s="623">
        <v>8700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1532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682702</v>
      </c>
      <c r="CS38" s="624"/>
      <c r="CT38" s="624"/>
      <c r="CU38" s="624"/>
      <c r="CV38" s="624"/>
      <c r="CW38" s="624"/>
      <c r="CX38" s="624"/>
      <c r="CY38" s="625"/>
      <c r="CZ38" s="628">
        <v>9.4</v>
      </c>
      <c r="DA38" s="653"/>
      <c r="DB38" s="653"/>
      <c r="DC38" s="657"/>
      <c r="DD38" s="632">
        <v>549925</v>
      </c>
      <c r="DE38" s="624"/>
      <c r="DF38" s="624"/>
      <c r="DG38" s="624"/>
      <c r="DH38" s="624"/>
      <c r="DI38" s="624"/>
      <c r="DJ38" s="624"/>
      <c r="DK38" s="625"/>
      <c r="DL38" s="632">
        <v>519146</v>
      </c>
      <c r="DM38" s="624"/>
      <c r="DN38" s="624"/>
      <c r="DO38" s="624"/>
      <c r="DP38" s="624"/>
      <c r="DQ38" s="624"/>
      <c r="DR38" s="624"/>
      <c r="DS38" s="624"/>
      <c r="DT38" s="624"/>
      <c r="DU38" s="624"/>
      <c r="DV38" s="625"/>
      <c r="DW38" s="628">
        <v>14.7</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146</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146</v>
      </c>
      <c r="AM39" s="629"/>
      <c r="AN39" s="629"/>
      <c r="AO39" s="630"/>
      <c r="AQ39" s="686" t="s">
        <v>342</v>
      </c>
      <c r="AR39" s="687"/>
      <c r="AS39" s="687"/>
      <c r="AT39" s="687"/>
      <c r="AU39" s="687"/>
      <c r="AV39" s="687"/>
      <c r="AW39" s="687"/>
      <c r="AX39" s="687"/>
      <c r="AY39" s="688"/>
      <c r="AZ39" s="623" t="s">
        <v>146</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2289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505801</v>
      </c>
      <c r="CS39" s="655"/>
      <c r="CT39" s="655"/>
      <c r="CU39" s="655"/>
      <c r="CV39" s="655"/>
      <c r="CW39" s="655"/>
      <c r="CX39" s="655"/>
      <c r="CY39" s="656"/>
      <c r="CZ39" s="628">
        <v>7</v>
      </c>
      <c r="DA39" s="653"/>
      <c r="DB39" s="653"/>
      <c r="DC39" s="657"/>
      <c r="DD39" s="632">
        <v>401333</v>
      </c>
      <c r="DE39" s="655"/>
      <c r="DF39" s="655"/>
      <c r="DG39" s="655"/>
      <c r="DH39" s="655"/>
      <c r="DI39" s="655"/>
      <c r="DJ39" s="655"/>
      <c r="DK39" s="656"/>
      <c r="DL39" s="632" t="s">
        <v>146</v>
      </c>
      <c r="DM39" s="655"/>
      <c r="DN39" s="655"/>
      <c r="DO39" s="655"/>
      <c r="DP39" s="655"/>
      <c r="DQ39" s="655"/>
      <c r="DR39" s="655"/>
      <c r="DS39" s="655"/>
      <c r="DT39" s="655"/>
      <c r="DU39" s="655"/>
      <c r="DV39" s="656"/>
      <c r="DW39" s="628" t="s">
        <v>235</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39092</v>
      </c>
      <c r="S40" s="624"/>
      <c r="T40" s="624"/>
      <c r="U40" s="624"/>
      <c r="V40" s="624"/>
      <c r="W40" s="624"/>
      <c r="X40" s="624"/>
      <c r="Y40" s="625"/>
      <c r="Z40" s="626">
        <v>0.5</v>
      </c>
      <c r="AA40" s="626"/>
      <c r="AB40" s="626"/>
      <c r="AC40" s="626"/>
      <c r="AD40" s="627" t="s">
        <v>235</v>
      </c>
      <c r="AE40" s="627"/>
      <c r="AF40" s="627"/>
      <c r="AG40" s="627"/>
      <c r="AH40" s="627"/>
      <c r="AI40" s="627"/>
      <c r="AJ40" s="627"/>
      <c r="AK40" s="627"/>
      <c r="AL40" s="628" t="s">
        <v>235</v>
      </c>
      <c r="AM40" s="629"/>
      <c r="AN40" s="629"/>
      <c r="AO40" s="630"/>
      <c r="AQ40" s="686" t="s">
        <v>346</v>
      </c>
      <c r="AR40" s="687"/>
      <c r="AS40" s="687"/>
      <c r="AT40" s="687"/>
      <c r="AU40" s="687"/>
      <c r="AV40" s="687"/>
      <c r="AW40" s="687"/>
      <c r="AX40" s="687"/>
      <c r="AY40" s="688"/>
      <c r="AZ40" s="623" t="s">
        <v>235</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79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7200</v>
      </c>
      <c r="CS40" s="624"/>
      <c r="CT40" s="624"/>
      <c r="CU40" s="624"/>
      <c r="CV40" s="624"/>
      <c r="CW40" s="624"/>
      <c r="CX40" s="624"/>
      <c r="CY40" s="625"/>
      <c r="CZ40" s="628">
        <v>0.1</v>
      </c>
      <c r="DA40" s="653"/>
      <c r="DB40" s="653"/>
      <c r="DC40" s="657"/>
      <c r="DD40" s="632" t="s">
        <v>235</v>
      </c>
      <c r="DE40" s="624"/>
      <c r="DF40" s="624"/>
      <c r="DG40" s="624"/>
      <c r="DH40" s="624"/>
      <c r="DI40" s="624"/>
      <c r="DJ40" s="624"/>
      <c r="DK40" s="625"/>
      <c r="DL40" s="632" t="s">
        <v>235</v>
      </c>
      <c r="DM40" s="624"/>
      <c r="DN40" s="624"/>
      <c r="DO40" s="624"/>
      <c r="DP40" s="624"/>
      <c r="DQ40" s="624"/>
      <c r="DR40" s="624"/>
      <c r="DS40" s="624"/>
      <c r="DT40" s="624"/>
      <c r="DU40" s="624"/>
      <c r="DV40" s="625"/>
      <c r="DW40" s="628" t="s">
        <v>235</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7698316</v>
      </c>
      <c r="S41" s="696"/>
      <c r="T41" s="696"/>
      <c r="U41" s="696"/>
      <c r="V41" s="696"/>
      <c r="W41" s="696"/>
      <c r="X41" s="696"/>
      <c r="Y41" s="700"/>
      <c r="Z41" s="701">
        <v>100</v>
      </c>
      <c r="AA41" s="701"/>
      <c r="AB41" s="701"/>
      <c r="AC41" s="701"/>
      <c r="AD41" s="702">
        <v>3489763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145438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235</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235</v>
      </c>
      <c r="CS41" s="655"/>
      <c r="CT41" s="655"/>
      <c r="CU41" s="655"/>
      <c r="CV41" s="655"/>
      <c r="CW41" s="655"/>
      <c r="CX41" s="655"/>
      <c r="CY41" s="656"/>
      <c r="CZ41" s="628" t="s">
        <v>235</v>
      </c>
      <c r="DA41" s="653"/>
      <c r="DB41" s="653"/>
      <c r="DC41" s="657"/>
      <c r="DD41" s="632" t="s">
        <v>235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485731</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385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1212721</v>
      </c>
      <c r="CS42" s="655"/>
      <c r="CT42" s="655"/>
      <c r="CU42" s="655"/>
      <c r="CV42" s="655"/>
      <c r="CW42" s="655"/>
      <c r="CX42" s="655"/>
      <c r="CY42" s="656"/>
      <c r="CZ42" s="628">
        <v>16.8</v>
      </c>
      <c r="DA42" s="653"/>
      <c r="DB42" s="653"/>
      <c r="DC42" s="657"/>
      <c r="DD42" s="632">
        <v>281778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46535</v>
      </c>
      <c r="CS43" s="655"/>
      <c r="CT43" s="655"/>
      <c r="CU43" s="655"/>
      <c r="CV43" s="655"/>
      <c r="CW43" s="655"/>
      <c r="CX43" s="655"/>
      <c r="CY43" s="656"/>
      <c r="CZ43" s="628">
        <v>0.6</v>
      </c>
      <c r="DA43" s="653"/>
      <c r="DB43" s="653"/>
      <c r="DC43" s="657"/>
      <c r="DD43" s="632">
        <v>46535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1210082</v>
      </c>
      <c r="CS44" s="624"/>
      <c r="CT44" s="624"/>
      <c r="CU44" s="624"/>
      <c r="CV44" s="624"/>
      <c r="CW44" s="624"/>
      <c r="CX44" s="624"/>
      <c r="CY44" s="625"/>
      <c r="CZ44" s="628">
        <v>16.7</v>
      </c>
      <c r="DA44" s="629"/>
      <c r="DB44" s="629"/>
      <c r="DC44" s="635"/>
      <c r="DD44" s="632">
        <v>279139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461657</v>
      </c>
      <c r="CS45" s="655"/>
      <c r="CT45" s="655"/>
      <c r="CU45" s="655"/>
      <c r="CV45" s="655"/>
      <c r="CW45" s="655"/>
      <c r="CX45" s="655"/>
      <c r="CY45" s="656"/>
      <c r="CZ45" s="628">
        <v>6.4</v>
      </c>
      <c r="DA45" s="653"/>
      <c r="DB45" s="653"/>
      <c r="DC45" s="657"/>
      <c r="DD45" s="632">
        <v>7313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748316</v>
      </c>
      <c r="CS46" s="624"/>
      <c r="CT46" s="624"/>
      <c r="CU46" s="624"/>
      <c r="CV46" s="624"/>
      <c r="CW46" s="624"/>
      <c r="CX46" s="624"/>
      <c r="CY46" s="625"/>
      <c r="CZ46" s="628">
        <v>10.3</v>
      </c>
      <c r="DA46" s="629"/>
      <c r="DB46" s="629"/>
      <c r="DC46" s="635"/>
      <c r="DD46" s="632">
        <v>271717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2639</v>
      </c>
      <c r="CS47" s="655"/>
      <c r="CT47" s="655"/>
      <c r="CU47" s="655"/>
      <c r="CV47" s="655"/>
      <c r="CW47" s="655"/>
      <c r="CX47" s="655"/>
      <c r="CY47" s="656"/>
      <c r="CZ47" s="628">
        <v>0</v>
      </c>
      <c r="DA47" s="653"/>
      <c r="DB47" s="653"/>
      <c r="DC47" s="657"/>
      <c r="DD47" s="632">
        <v>2639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253</v>
      </c>
      <c r="CS48" s="624"/>
      <c r="CT48" s="624"/>
      <c r="CU48" s="624"/>
      <c r="CV48" s="624"/>
      <c r="CW48" s="624"/>
      <c r="CX48" s="624"/>
      <c r="CY48" s="625"/>
      <c r="CZ48" s="628" t="s">
        <v>235</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7230380</v>
      </c>
      <c r="CS49" s="682"/>
      <c r="CT49" s="682"/>
      <c r="CU49" s="682"/>
      <c r="CV49" s="682"/>
      <c r="CW49" s="682"/>
      <c r="CX49" s="682"/>
      <c r="CY49" s="711"/>
      <c r="CZ49" s="703">
        <v>100</v>
      </c>
      <c r="DA49" s="712"/>
      <c r="DB49" s="712"/>
      <c r="DC49" s="713"/>
      <c r="DD49" s="714">
        <v>4401366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tLq4PHqZPy7Ik7Y74RjRAgSw2a0/DRx3reaC37DHmgpdCskL85sj+mb40FXTzhdB/Dg4ANvWGxGdu2DHgCPfQ==" saltValue="oBXUU71bS+b/5rBk8IaNZ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7691</v>
      </c>
      <c r="R7" s="753"/>
      <c r="S7" s="753"/>
      <c r="T7" s="753"/>
      <c r="U7" s="753"/>
      <c r="V7" s="753">
        <v>7223</v>
      </c>
      <c r="W7" s="753"/>
      <c r="X7" s="753"/>
      <c r="Y7" s="753"/>
      <c r="Z7" s="753"/>
      <c r="AA7" s="753">
        <v>468</v>
      </c>
      <c r="AB7" s="753"/>
      <c r="AC7" s="753"/>
      <c r="AD7" s="753"/>
      <c r="AE7" s="754"/>
      <c r="AF7" s="755">
        <v>416</v>
      </c>
      <c r="AG7" s="756"/>
      <c r="AH7" s="756"/>
      <c r="AI7" s="756"/>
      <c r="AJ7" s="757"/>
      <c r="AK7" s="758">
        <v>424</v>
      </c>
      <c r="AL7" s="759"/>
      <c r="AM7" s="759"/>
      <c r="AN7" s="759"/>
      <c r="AO7" s="759"/>
      <c r="AP7" s="759">
        <v>6757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2"/>
      <c r="CH7" s="743">
        <v>3</v>
      </c>
      <c r="CI7" s="744"/>
      <c r="CJ7" s="744"/>
      <c r="CK7" s="744"/>
      <c r="CL7" s="745"/>
      <c r="CM7" s="743">
        <v>133</v>
      </c>
      <c r="CN7" s="744"/>
      <c r="CO7" s="744"/>
      <c r="CP7" s="744"/>
      <c r="CQ7" s="745"/>
      <c r="CR7" s="743">
        <v>20</v>
      </c>
      <c r="CS7" s="744"/>
      <c r="CT7" s="744"/>
      <c r="CU7" s="744"/>
      <c r="CV7" s="745"/>
      <c r="CW7" s="743" t="s">
        <v>578</v>
      </c>
      <c r="CX7" s="744"/>
      <c r="CY7" s="744"/>
      <c r="CZ7" s="744"/>
      <c r="DA7" s="745"/>
      <c r="DB7" s="743" t="s">
        <v>578</v>
      </c>
      <c r="DC7" s="744"/>
      <c r="DD7" s="744"/>
      <c r="DE7" s="744"/>
      <c r="DF7" s="745"/>
      <c r="DG7" s="743" t="s">
        <v>578</v>
      </c>
      <c r="DH7" s="744"/>
      <c r="DI7" s="744"/>
      <c r="DJ7" s="744"/>
      <c r="DK7" s="745"/>
      <c r="DL7" s="743" t="s">
        <v>578</v>
      </c>
      <c r="DM7" s="744"/>
      <c r="DN7" s="744"/>
      <c r="DO7" s="744"/>
      <c r="DP7" s="745"/>
      <c r="DQ7" s="743" t="s">
        <v>578</v>
      </c>
      <c r="DR7" s="744"/>
      <c r="DS7" s="744"/>
      <c r="DT7" s="744"/>
      <c r="DU7" s="745"/>
      <c r="DV7" s="746"/>
      <c r="DW7" s="747"/>
      <c r="DX7" s="747"/>
      <c r="DY7" s="747"/>
      <c r="DZ7" s="748"/>
      <c r="EA7" s="234"/>
    </row>
    <row r="8" spans="1:131" s="235" customFormat="1" ht="26.25" customHeight="1">
      <c r="A8" s="238">
        <v>2</v>
      </c>
      <c r="B8" s="780" t="s">
        <v>390</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t="s">
        <v>578</v>
      </c>
      <c r="AB8" s="784"/>
      <c r="AC8" s="784"/>
      <c r="AD8" s="784"/>
      <c r="AE8" s="785"/>
      <c r="AF8" s="786" t="s">
        <v>130</v>
      </c>
      <c r="AG8" s="787"/>
      <c r="AH8" s="787"/>
      <c r="AI8" s="787"/>
      <c r="AJ8" s="788"/>
      <c r="AK8" s="769" t="s">
        <v>578</v>
      </c>
      <c r="AL8" s="770"/>
      <c r="AM8" s="770"/>
      <c r="AN8" s="770"/>
      <c r="AO8" s="770"/>
      <c r="AP8" s="770" t="s">
        <v>578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5</v>
      </c>
      <c r="CI8" s="777"/>
      <c r="CJ8" s="777"/>
      <c r="CK8" s="777"/>
      <c r="CL8" s="778"/>
      <c r="CM8" s="776">
        <v>16</v>
      </c>
      <c r="CN8" s="777"/>
      <c r="CO8" s="777"/>
      <c r="CP8" s="777"/>
      <c r="CQ8" s="778"/>
      <c r="CR8" s="776">
        <v>3</v>
      </c>
      <c r="CS8" s="777"/>
      <c r="CT8" s="777"/>
      <c r="CU8" s="777"/>
      <c r="CV8" s="778"/>
      <c r="CW8" s="776" t="s">
        <v>578</v>
      </c>
      <c r="CX8" s="777"/>
      <c r="CY8" s="777"/>
      <c r="CZ8" s="777"/>
      <c r="DA8" s="778"/>
      <c r="DB8" s="776" t="s">
        <v>578</v>
      </c>
      <c r="DC8" s="777"/>
      <c r="DD8" s="777"/>
      <c r="DE8" s="777"/>
      <c r="DF8" s="778"/>
      <c r="DG8" s="776" t="s">
        <v>578</v>
      </c>
      <c r="DH8" s="777"/>
      <c r="DI8" s="777"/>
      <c r="DJ8" s="777"/>
      <c r="DK8" s="778"/>
      <c r="DL8" s="776" t="s">
        <v>578</v>
      </c>
      <c r="DM8" s="777"/>
      <c r="DN8" s="777"/>
      <c r="DO8" s="777"/>
      <c r="DP8" s="778"/>
      <c r="DQ8" s="776" t="s">
        <v>578</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7698</v>
      </c>
      <c r="R23" s="793"/>
      <c r="S23" s="793"/>
      <c r="T23" s="793"/>
      <c r="U23" s="793"/>
      <c r="V23" s="793">
        <v>7230</v>
      </c>
      <c r="W23" s="793"/>
      <c r="X23" s="793"/>
      <c r="Y23" s="793"/>
      <c r="Z23" s="793"/>
      <c r="AA23" s="793">
        <v>468</v>
      </c>
      <c r="AB23" s="793"/>
      <c r="AC23" s="793"/>
      <c r="AD23" s="793"/>
      <c r="AE23" s="794"/>
      <c r="AF23" s="795">
        <v>416</v>
      </c>
      <c r="AG23" s="793"/>
      <c r="AH23" s="793"/>
      <c r="AI23" s="793"/>
      <c r="AJ23" s="796"/>
      <c r="AK23" s="797"/>
      <c r="AL23" s="798"/>
      <c r="AM23" s="798"/>
      <c r="AN23" s="798"/>
      <c r="AO23" s="798"/>
      <c r="AP23" s="793">
        <v>6757</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1278</v>
      </c>
      <c r="R28" s="823"/>
      <c r="S28" s="823"/>
      <c r="T28" s="823"/>
      <c r="U28" s="823"/>
      <c r="V28" s="823">
        <v>1250</v>
      </c>
      <c r="W28" s="823"/>
      <c r="X28" s="823"/>
      <c r="Y28" s="823"/>
      <c r="Z28" s="823"/>
      <c r="AA28" s="823">
        <v>29</v>
      </c>
      <c r="AB28" s="823"/>
      <c r="AC28" s="823"/>
      <c r="AD28" s="823"/>
      <c r="AE28" s="824"/>
      <c r="AF28" s="825">
        <v>29</v>
      </c>
      <c r="AG28" s="823"/>
      <c r="AH28" s="823"/>
      <c r="AI28" s="823"/>
      <c r="AJ28" s="826"/>
      <c r="AK28" s="827">
        <v>145</v>
      </c>
      <c r="AL28" s="828"/>
      <c r="AM28" s="828"/>
      <c r="AN28" s="828"/>
      <c r="AO28" s="828"/>
      <c r="AP28" s="828" t="s">
        <v>578</v>
      </c>
      <c r="AQ28" s="828"/>
      <c r="AR28" s="828"/>
      <c r="AS28" s="828"/>
      <c r="AT28" s="828"/>
      <c r="AU28" s="828" t="s">
        <v>578</v>
      </c>
      <c r="AV28" s="828"/>
      <c r="AW28" s="828"/>
      <c r="AX28" s="828"/>
      <c r="AY28" s="828"/>
      <c r="AZ28" s="829" t="s">
        <v>578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206</v>
      </c>
      <c r="R29" s="784"/>
      <c r="S29" s="784"/>
      <c r="T29" s="784"/>
      <c r="U29" s="784"/>
      <c r="V29" s="784">
        <v>203</v>
      </c>
      <c r="W29" s="784"/>
      <c r="X29" s="784"/>
      <c r="Y29" s="784"/>
      <c r="Z29" s="784"/>
      <c r="AA29" s="784">
        <v>3</v>
      </c>
      <c r="AB29" s="784"/>
      <c r="AC29" s="784"/>
      <c r="AD29" s="784"/>
      <c r="AE29" s="785"/>
      <c r="AF29" s="786">
        <v>3</v>
      </c>
      <c r="AG29" s="787"/>
      <c r="AH29" s="787"/>
      <c r="AI29" s="787"/>
      <c r="AJ29" s="788"/>
      <c r="AK29" s="834">
        <v>64</v>
      </c>
      <c r="AL29" s="830"/>
      <c r="AM29" s="830"/>
      <c r="AN29" s="830"/>
      <c r="AO29" s="830"/>
      <c r="AP29" s="830" t="s">
        <v>578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202</v>
      </c>
      <c r="R30" s="784"/>
      <c r="S30" s="784"/>
      <c r="T30" s="784"/>
      <c r="U30" s="784"/>
      <c r="V30" s="784">
        <v>202</v>
      </c>
      <c r="W30" s="784"/>
      <c r="X30" s="784"/>
      <c r="Y30" s="784"/>
      <c r="Z30" s="784"/>
      <c r="AA30" s="784" t="s">
        <v>578</v>
      </c>
      <c r="AB30" s="784"/>
      <c r="AC30" s="784"/>
      <c r="AD30" s="784"/>
      <c r="AE30" s="785"/>
      <c r="AF30" s="786">
        <v>331</v>
      </c>
      <c r="AG30" s="787"/>
      <c r="AH30" s="787"/>
      <c r="AI30" s="787"/>
      <c r="AJ30" s="788"/>
      <c r="AK30" s="834">
        <v>9</v>
      </c>
      <c r="AL30" s="830"/>
      <c r="AM30" s="830"/>
      <c r="AN30" s="830"/>
      <c r="AO30" s="830"/>
      <c r="AP30" s="830">
        <v>576</v>
      </c>
      <c r="AQ30" s="830"/>
      <c r="AR30" s="830"/>
      <c r="AS30" s="830"/>
      <c r="AT30" s="830"/>
      <c r="AU30" s="830">
        <v>6</v>
      </c>
      <c r="AV30" s="830"/>
      <c r="AW30" s="830"/>
      <c r="AX30" s="830"/>
      <c r="AY30" s="830"/>
      <c r="AZ30" s="831" t="s">
        <v>578</v>
      </c>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3</v>
      </c>
      <c r="R31" s="784"/>
      <c r="S31" s="784"/>
      <c r="T31" s="784"/>
      <c r="U31" s="784"/>
      <c r="V31" s="784">
        <v>3</v>
      </c>
      <c r="W31" s="784"/>
      <c r="X31" s="784"/>
      <c r="Y31" s="784"/>
      <c r="Z31" s="784"/>
      <c r="AA31" s="784">
        <v>-1</v>
      </c>
      <c r="AB31" s="784"/>
      <c r="AC31" s="784"/>
      <c r="AD31" s="784"/>
      <c r="AE31" s="785"/>
      <c r="AF31" s="786">
        <v>9</v>
      </c>
      <c r="AG31" s="787"/>
      <c r="AH31" s="787"/>
      <c r="AI31" s="787"/>
      <c r="AJ31" s="788"/>
      <c r="AK31" s="834" t="s">
        <v>578</v>
      </c>
      <c r="AL31" s="830"/>
      <c r="AM31" s="830"/>
      <c r="AN31" s="830"/>
      <c r="AO31" s="830"/>
      <c r="AP31" s="830">
        <v>7</v>
      </c>
      <c r="AQ31" s="830"/>
      <c r="AR31" s="830"/>
      <c r="AS31" s="830"/>
      <c r="AT31" s="830"/>
      <c r="AU31" s="830" t="s">
        <v>578</v>
      </c>
      <c r="AV31" s="830"/>
      <c r="AW31" s="830"/>
      <c r="AX31" s="830"/>
      <c r="AY31" s="830"/>
      <c r="AZ31" s="831" t="s">
        <v>578</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240</v>
      </c>
      <c r="R32" s="784"/>
      <c r="S32" s="784"/>
      <c r="T32" s="784"/>
      <c r="U32" s="784"/>
      <c r="V32" s="784">
        <v>176</v>
      </c>
      <c r="W32" s="784"/>
      <c r="X32" s="784"/>
      <c r="Y32" s="784"/>
      <c r="Z32" s="784"/>
      <c r="AA32" s="784">
        <v>63</v>
      </c>
      <c r="AB32" s="784"/>
      <c r="AC32" s="784"/>
      <c r="AD32" s="784"/>
      <c r="AE32" s="785"/>
      <c r="AF32" s="786">
        <v>63</v>
      </c>
      <c r="AG32" s="787"/>
      <c r="AH32" s="787"/>
      <c r="AI32" s="787"/>
      <c r="AJ32" s="788"/>
      <c r="AK32" s="834">
        <v>114</v>
      </c>
      <c r="AL32" s="830"/>
      <c r="AM32" s="830"/>
      <c r="AN32" s="830"/>
      <c r="AO32" s="830"/>
      <c r="AP32" s="830">
        <v>764</v>
      </c>
      <c r="AQ32" s="830"/>
      <c r="AR32" s="830"/>
      <c r="AS32" s="830"/>
      <c r="AT32" s="830"/>
      <c r="AU32" s="830">
        <v>764</v>
      </c>
      <c r="AV32" s="830"/>
      <c r="AW32" s="830"/>
      <c r="AX32" s="830"/>
      <c r="AY32" s="830"/>
      <c r="AZ32" s="831" t="s">
        <v>578</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435</v>
      </c>
      <c r="AG63" s="844"/>
      <c r="AH63" s="844"/>
      <c r="AI63" s="844"/>
      <c r="AJ63" s="845"/>
      <c r="AK63" s="846"/>
      <c r="AL63" s="841"/>
      <c r="AM63" s="841"/>
      <c r="AN63" s="841"/>
      <c r="AO63" s="841"/>
      <c r="AP63" s="844">
        <v>1347</v>
      </c>
      <c r="AQ63" s="844"/>
      <c r="AR63" s="844"/>
      <c r="AS63" s="844"/>
      <c r="AT63" s="844"/>
      <c r="AU63" s="844">
        <v>770</v>
      </c>
      <c r="AV63" s="844"/>
      <c r="AW63" s="844"/>
      <c r="AX63" s="844"/>
      <c r="AY63" s="844"/>
      <c r="AZ63" s="848"/>
      <c r="BA63" s="848"/>
      <c r="BB63" s="848"/>
      <c r="BC63" s="848"/>
      <c r="BD63" s="848"/>
      <c r="BE63" s="849" t="s">
        <v>578</v>
      </c>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398</v>
      </c>
      <c r="AB66" s="734"/>
      <c r="AC66" s="734"/>
      <c r="AD66" s="734"/>
      <c r="AE66" s="735"/>
      <c r="AF66" s="854" t="s">
        <v>418</v>
      </c>
      <c r="AG66" s="815"/>
      <c r="AH66" s="815"/>
      <c r="AI66" s="815"/>
      <c r="AJ66" s="855"/>
      <c r="AK66" s="733" t="s">
        <v>419</v>
      </c>
      <c r="AL66" s="728"/>
      <c r="AM66" s="728"/>
      <c r="AN66" s="728"/>
      <c r="AO66" s="729"/>
      <c r="AP66" s="733" t="s">
        <v>401</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f>[1]百万円単位!$D$22</f>
        <v>88</v>
      </c>
      <c r="R68" s="866"/>
      <c r="S68" s="866"/>
      <c r="T68" s="866"/>
      <c r="U68" s="866"/>
      <c r="V68" s="866">
        <f>[1]百万円単位!$E$22</f>
        <v>86</v>
      </c>
      <c r="W68" s="866"/>
      <c r="X68" s="866"/>
      <c r="Y68" s="866"/>
      <c r="Z68" s="866"/>
      <c r="AA68" s="866">
        <v>3</v>
      </c>
      <c r="AB68" s="866"/>
      <c r="AC68" s="866"/>
      <c r="AD68" s="866"/>
      <c r="AE68" s="866"/>
      <c r="AF68" s="866">
        <f>AA68</f>
        <v>3</v>
      </c>
      <c r="AG68" s="866"/>
      <c r="AH68" s="866"/>
      <c r="AI68" s="866"/>
      <c r="AJ68" s="866"/>
      <c r="AK68" s="866" t="s">
        <v>594</v>
      </c>
      <c r="AL68" s="866"/>
      <c r="AM68" s="866"/>
      <c r="AN68" s="866"/>
      <c r="AO68" s="866"/>
      <c r="AP68" s="866" t="s">
        <v>594</v>
      </c>
      <c r="AQ68" s="866"/>
      <c r="AR68" s="866"/>
      <c r="AS68" s="866"/>
      <c r="AT68" s="866"/>
      <c r="AU68" s="866" t="s">
        <v>595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586</v>
      </c>
      <c r="C69" s="874"/>
      <c r="D69" s="874"/>
      <c r="E69" s="874"/>
      <c r="F69" s="874"/>
      <c r="G69" s="874"/>
      <c r="H69" s="874"/>
      <c r="I69" s="874"/>
      <c r="J69" s="874"/>
      <c r="K69" s="874"/>
      <c r="L69" s="874"/>
      <c r="M69" s="874"/>
      <c r="N69" s="874"/>
      <c r="O69" s="874"/>
      <c r="P69" s="875"/>
      <c r="Q69" s="876">
        <f>[1]百万円単位!$D$23</f>
        <v>7567</v>
      </c>
      <c r="R69" s="830"/>
      <c r="S69" s="830"/>
      <c r="T69" s="830"/>
      <c r="U69" s="830"/>
      <c r="V69" s="830">
        <f>[1]百万円単位!$E$23</f>
        <v>7557</v>
      </c>
      <c r="W69" s="830"/>
      <c r="X69" s="830"/>
      <c r="Y69" s="830"/>
      <c r="Z69" s="830"/>
      <c r="AA69" s="877">
        <f t="shared" ref="AA69:AA81" si="0">Q69-V69</f>
        <v>10</v>
      </c>
      <c r="AB69" s="878"/>
      <c r="AC69" s="878"/>
      <c r="AD69" s="878"/>
      <c r="AE69" s="834"/>
      <c r="AF69" s="877">
        <f t="shared" ref="AF69:AF80" si="1">AA69</f>
        <v>10</v>
      </c>
      <c r="AG69" s="878"/>
      <c r="AH69" s="878"/>
      <c r="AI69" s="878"/>
      <c r="AJ69" s="834"/>
      <c r="AK69" s="877" t="s">
        <v>594</v>
      </c>
      <c r="AL69" s="878"/>
      <c r="AM69" s="878"/>
      <c r="AN69" s="878"/>
      <c r="AO69" s="834"/>
      <c r="AP69" s="877" t="s">
        <v>594</v>
      </c>
      <c r="AQ69" s="878"/>
      <c r="AR69" s="878"/>
      <c r="AS69" s="878"/>
      <c r="AT69" s="834"/>
      <c r="AU69" s="877" t="s">
        <v>595</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587</v>
      </c>
      <c r="C70" s="874"/>
      <c r="D70" s="874"/>
      <c r="E70" s="874"/>
      <c r="F70" s="874"/>
      <c r="G70" s="874"/>
      <c r="H70" s="874"/>
      <c r="I70" s="874"/>
      <c r="J70" s="874"/>
      <c r="K70" s="874"/>
      <c r="L70" s="874"/>
      <c r="M70" s="874"/>
      <c r="N70" s="874"/>
      <c r="O70" s="874"/>
      <c r="P70" s="875"/>
      <c r="Q70" s="876">
        <f>[1]百万円単位!$D$24</f>
        <v>74</v>
      </c>
      <c r="R70" s="830"/>
      <c r="S70" s="830"/>
      <c r="T70" s="830"/>
      <c r="U70" s="830"/>
      <c r="V70" s="830">
        <f>[1]百万円単位!$E$24</f>
        <v>74</v>
      </c>
      <c r="W70" s="830"/>
      <c r="X70" s="830"/>
      <c r="Y70" s="830"/>
      <c r="Z70" s="830"/>
      <c r="AA70" s="877">
        <f t="shared" si="0"/>
        <v>0</v>
      </c>
      <c r="AB70" s="878"/>
      <c r="AC70" s="878"/>
      <c r="AD70" s="878"/>
      <c r="AE70" s="834"/>
      <c r="AF70" s="877">
        <f t="shared" si="1"/>
        <v>0</v>
      </c>
      <c r="AG70" s="878"/>
      <c r="AH70" s="878"/>
      <c r="AI70" s="878"/>
      <c r="AJ70" s="834"/>
      <c r="AK70" s="877" t="s">
        <v>594</v>
      </c>
      <c r="AL70" s="878"/>
      <c r="AM70" s="878"/>
      <c r="AN70" s="878"/>
      <c r="AO70" s="834"/>
      <c r="AP70" s="877" t="s">
        <v>594</v>
      </c>
      <c r="AQ70" s="878"/>
      <c r="AR70" s="878"/>
      <c r="AS70" s="878"/>
      <c r="AT70" s="834"/>
      <c r="AU70" s="877" t="s">
        <v>595</v>
      </c>
      <c r="AV70" s="878"/>
      <c r="AW70" s="878"/>
      <c r="AX70" s="878"/>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581</v>
      </c>
      <c r="C71" s="874"/>
      <c r="D71" s="874"/>
      <c r="E71" s="874"/>
      <c r="F71" s="874"/>
      <c r="G71" s="874"/>
      <c r="H71" s="874"/>
      <c r="I71" s="874"/>
      <c r="J71" s="874"/>
      <c r="K71" s="874"/>
      <c r="L71" s="874"/>
      <c r="M71" s="874"/>
      <c r="N71" s="874"/>
      <c r="O71" s="874"/>
      <c r="P71" s="875"/>
      <c r="Q71" s="876">
        <f>[1]百万円単位!$D$25</f>
        <v>203</v>
      </c>
      <c r="R71" s="830"/>
      <c r="S71" s="830"/>
      <c r="T71" s="830"/>
      <c r="U71" s="830"/>
      <c r="V71" s="830">
        <f>[1]百万円単位!$E$25</f>
        <v>193</v>
      </c>
      <c r="W71" s="830"/>
      <c r="X71" s="830"/>
      <c r="Y71" s="830"/>
      <c r="Z71" s="830"/>
      <c r="AA71" s="877">
        <v>11</v>
      </c>
      <c r="AB71" s="878"/>
      <c r="AC71" s="878"/>
      <c r="AD71" s="878"/>
      <c r="AE71" s="834"/>
      <c r="AF71" s="877">
        <f t="shared" si="1"/>
        <v>11</v>
      </c>
      <c r="AG71" s="878"/>
      <c r="AH71" s="878"/>
      <c r="AI71" s="878"/>
      <c r="AJ71" s="834"/>
      <c r="AK71" s="877" t="s">
        <v>594</v>
      </c>
      <c r="AL71" s="878"/>
      <c r="AM71" s="878"/>
      <c r="AN71" s="878"/>
      <c r="AO71" s="834"/>
      <c r="AP71" s="877" t="s">
        <v>594</v>
      </c>
      <c r="AQ71" s="878"/>
      <c r="AR71" s="878"/>
      <c r="AS71" s="878"/>
      <c r="AT71" s="834"/>
      <c r="AU71" s="877" t="s">
        <v>595</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582</v>
      </c>
      <c r="C72" s="874"/>
      <c r="D72" s="874"/>
      <c r="E72" s="874"/>
      <c r="F72" s="874"/>
      <c r="G72" s="874"/>
      <c r="H72" s="874"/>
      <c r="I72" s="874"/>
      <c r="J72" s="874"/>
      <c r="K72" s="874"/>
      <c r="L72" s="874"/>
      <c r="M72" s="874"/>
      <c r="N72" s="874"/>
      <c r="O72" s="874"/>
      <c r="P72" s="875"/>
      <c r="Q72" s="876">
        <f>[1]百万円単位!$D$36</f>
        <v>1873</v>
      </c>
      <c r="R72" s="830"/>
      <c r="S72" s="830"/>
      <c r="T72" s="830"/>
      <c r="U72" s="830"/>
      <c r="V72" s="830">
        <f>[1]百万円単位!$E$36</f>
        <v>1844</v>
      </c>
      <c r="W72" s="830"/>
      <c r="X72" s="830"/>
      <c r="Y72" s="830"/>
      <c r="Z72" s="830"/>
      <c r="AA72" s="877">
        <v>30</v>
      </c>
      <c r="AB72" s="878"/>
      <c r="AC72" s="878"/>
      <c r="AD72" s="878"/>
      <c r="AE72" s="834"/>
      <c r="AF72" s="877">
        <f t="shared" si="1"/>
        <v>30</v>
      </c>
      <c r="AG72" s="878"/>
      <c r="AH72" s="878"/>
      <c r="AI72" s="878"/>
      <c r="AJ72" s="834"/>
      <c r="AK72" s="830">
        <v>22</v>
      </c>
      <c r="AL72" s="830"/>
      <c r="AM72" s="830"/>
      <c r="AN72" s="830"/>
      <c r="AO72" s="830"/>
      <c r="AP72" s="830">
        <v>1281</v>
      </c>
      <c r="AQ72" s="830"/>
      <c r="AR72" s="830"/>
      <c r="AS72" s="830"/>
      <c r="AT72" s="830"/>
      <c r="AU72" s="877">
        <v>113</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583</v>
      </c>
      <c r="C73" s="874"/>
      <c r="D73" s="874"/>
      <c r="E73" s="874"/>
      <c r="F73" s="874"/>
      <c r="G73" s="874"/>
      <c r="H73" s="874"/>
      <c r="I73" s="874"/>
      <c r="J73" s="874"/>
      <c r="K73" s="874"/>
      <c r="L73" s="874"/>
      <c r="M73" s="874"/>
      <c r="N73" s="874"/>
      <c r="O73" s="874"/>
      <c r="P73" s="875"/>
      <c r="Q73" s="876">
        <f>[1]百万円単位!$D$55</f>
        <v>286</v>
      </c>
      <c r="R73" s="830"/>
      <c r="S73" s="830"/>
      <c r="T73" s="830"/>
      <c r="U73" s="830"/>
      <c r="V73" s="830">
        <f>[1]百万円単位!$E$55</f>
        <v>243</v>
      </c>
      <c r="W73" s="830"/>
      <c r="X73" s="830"/>
      <c r="Y73" s="830"/>
      <c r="Z73" s="830"/>
      <c r="AA73" s="877">
        <f t="shared" si="0"/>
        <v>43</v>
      </c>
      <c r="AB73" s="878"/>
      <c r="AC73" s="878"/>
      <c r="AD73" s="878"/>
      <c r="AE73" s="834"/>
      <c r="AF73" s="877">
        <v>27</v>
      </c>
      <c r="AG73" s="878"/>
      <c r="AH73" s="878"/>
      <c r="AI73" s="878"/>
      <c r="AJ73" s="834"/>
      <c r="AK73" s="830" t="s">
        <v>596</v>
      </c>
      <c r="AL73" s="830"/>
      <c r="AM73" s="830"/>
      <c r="AN73" s="830"/>
      <c r="AO73" s="830"/>
      <c r="AP73" s="830" t="s">
        <v>594</v>
      </c>
      <c r="AQ73" s="830"/>
      <c r="AR73" s="830"/>
      <c r="AS73" s="830"/>
      <c r="AT73" s="830"/>
      <c r="AU73" s="877" t="s">
        <v>595</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584</v>
      </c>
      <c r="C74" s="874"/>
      <c r="D74" s="874"/>
      <c r="E74" s="874"/>
      <c r="F74" s="874"/>
      <c r="G74" s="874"/>
      <c r="H74" s="874"/>
      <c r="I74" s="874"/>
      <c r="J74" s="874"/>
      <c r="K74" s="874"/>
      <c r="L74" s="874"/>
      <c r="M74" s="874"/>
      <c r="N74" s="874"/>
      <c r="O74" s="874"/>
      <c r="P74" s="875"/>
      <c r="Q74" s="876">
        <f>[1]百万円単位!$D$59</f>
        <v>200</v>
      </c>
      <c r="R74" s="830"/>
      <c r="S74" s="830"/>
      <c r="T74" s="830"/>
      <c r="U74" s="830"/>
      <c r="V74" s="830">
        <f>[1]百万円単位!$E$59</f>
        <v>183</v>
      </c>
      <c r="W74" s="830"/>
      <c r="X74" s="830"/>
      <c r="Y74" s="830"/>
      <c r="Z74" s="830"/>
      <c r="AA74" s="877">
        <f t="shared" si="0"/>
        <v>17</v>
      </c>
      <c r="AB74" s="878"/>
      <c r="AC74" s="878"/>
      <c r="AD74" s="878"/>
      <c r="AE74" s="834"/>
      <c r="AF74" s="877">
        <f t="shared" si="1"/>
        <v>17</v>
      </c>
      <c r="AG74" s="878"/>
      <c r="AH74" s="878"/>
      <c r="AI74" s="878"/>
      <c r="AJ74" s="834"/>
      <c r="AK74" s="830" t="s">
        <v>594</v>
      </c>
      <c r="AL74" s="830"/>
      <c r="AM74" s="830"/>
      <c r="AN74" s="830"/>
      <c r="AO74" s="830"/>
      <c r="AP74" s="830" t="s">
        <v>594</v>
      </c>
      <c r="AQ74" s="830"/>
      <c r="AR74" s="830"/>
      <c r="AS74" s="830"/>
      <c r="AT74" s="830"/>
      <c r="AU74" s="877" t="s">
        <v>595</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9">
        <f>[1]百万円単位!$D$78</f>
        <v>495</v>
      </c>
      <c r="R75" s="878"/>
      <c r="S75" s="878"/>
      <c r="T75" s="878"/>
      <c r="U75" s="834"/>
      <c r="V75" s="877">
        <f>[1]百万円単位!$E$78</f>
        <v>493</v>
      </c>
      <c r="W75" s="878"/>
      <c r="X75" s="878"/>
      <c r="Y75" s="878"/>
      <c r="Z75" s="834"/>
      <c r="AA75" s="877">
        <v>1</v>
      </c>
      <c r="AB75" s="878"/>
      <c r="AC75" s="878"/>
      <c r="AD75" s="878"/>
      <c r="AE75" s="834"/>
      <c r="AF75" s="877">
        <f t="shared" si="1"/>
        <v>1</v>
      </c>
      <c r="AG75" s="878"/>
      <c r="AH75" s="878"/>
      <c r="AI75" s="878"/>
      <c r="AJ75" s="834"/>
      <c r="AK75" s="877">
        <v>298</v>
      </c>
      <c r="AL75" s="878"/>
      <c r="AM75" s="878"/>
      <c r="AN75" s="878"/>
      <c r="AO75" s="834"/>
      <c r="AP75" s="830" t="s">
        <v>594</v>
      </c>
      <c r="AQ75" s="830"/>
      <c r="AR75" s="830"/>
      <c r="AS75" s="830"/>
      <c r="AT75" s="830"/>
      <c r="AU75" s="877" t="s">
        <v>595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589</v>
      </c>
      <c r="C76" s="874"/>
      <c r="D76" s="874"/>
      <c r="E76" s="874"/>
      <c r="F76" s="874"/>
      <c r="G76" s="874"/>
      <c r="H76" s="874"/>
      <c r="I76" s="874"/>
      <c r="J76" s="874"/>
      <c r="K76" s="874"/>
      <c r="L76" s="874"/>
      <c r="M76" s="874"/>
      <c r="N76" s="874"/>
      <c r="O76" s="874"/>
      <c r="P76" s="875"/>
      <c r="Q76" s="879">
        <f>[1]百万円単位!$D$79</f>
        <v>68</v>
      </c>
      <c r="R76" s="878"/>
      <c r="S76" s="878"/>
      <c r="T76" s="878"/>
      <c r="U76" s="834"/>
      <c r="V76" s="877">
        <f>[1]百万円単位!$E$79</f>
        <v>68</v>
      </c>
      <c r="W76" s="878"/>
      <c r="X76" s="878"/>
      <c r="Y76" s="878"/>
      <c r="Z76" s="834"/>
      <c r="AA76" s="877">
        <f t="shared" si="0"/>
        <v>0</v>
      </c>
      <c r="AB76" s="878"/>
      <c r="AC76" s="878"/>
      <c r="AD76" s="878"/>
      <c r="AE76" s="834"/>
      <c r="AF76" s="877">
        <f t="shared" si="1"/>
        <v>0</v>
      </c>
      <c r="AG76" s="878"/>
      <c r="AH76" s="878"/>
      <c r="AI76" s="878"/>
      <c r="AJ76" s="834"/>
      <c r="AK76" s="877" t="s">
        <v>594</v>
      </c>
      <c r="AL76" s="878"/>
      <c r="AM76" s="878"/>
      <c r="AN76" s="878"/>
      <c r="AO76" s="834"/>
      <c r="AP76" s="830" t="s">
        <v>594</v>
      </c>
      <c r="AQ76" s="830"/>
      <c r="AR76" s="830"/>
      <c r="AS76" s="830"/>
      <c r="AT76" s="830"/>
      <c r="AU76" s="877" t="s">
        <v>595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590</v>
      </c>
      <c r="C77" s="874"/>
      <c r="D77" s="874"/>
      <c r="E77" s="874"/>
      <c r="F77" s="874"/>
      <c r="G77" s="874"/>
      <c r="H77" s="874"/>
      <c r="I77" s="874"/>
      <c r="J77" s="874"/>
      <c r="K77" s="874"/>
      <c r="L77" s="874"/>
      <c r="M77" s="874"/>
      <c r="N77" s="874"/>
      <c r="O77" s="874"/>
      <c r="P77" s="875"/>
      <c r="Q77" s="879">
        <f>[1]百万円単位!$D$91</f>
        <v>1851</v>
      </c>
      <c r="R77" s="878"/>
      <c r="S77" s="878"/>
      <c r="T77" s="878"/>
      <c r="U77" s="834"/>
      <c r="V77" s="877">
        <f>[1]百万円単位!$E$91</f>
        <v>1811</v>
      </c>
      <c r="W77" s="878"/>
      <c r="X77" s="878"/>
      <c r="Y77" s="878"/>
      <c r="Z77" s="834"/>
      <c r="AA77" s="877">
        <f t="shared" si="0"/>
        <v>40</v>
      </c>
      <c r="AB77" s="878"/>
      <c r="AC77" s="878"/>
      <c r="AD77" s="878"/>
      <c r="AE77" s="834"/>
      <c r="AF77" s="877">
        <f t="shared" si="1"/>
        <v>40</v>
      </c>
      <c r="AG77" s="878"/>
      <c r="AH77" s="878"/>
      <c r="AI77" s="878"/>
      <c r="AJ77" s="834"/>
      <c r="AK77" s="877" t="s">
        <v>594</v>
      </c>
      <c r="AL77" s="878"/>
      <c r="AM77" s="878"/>
      <c r="AN77" s="878"/>
      <c r="AO77" s="834"/>
      <c r="AP77" s="830" t="s">
        <v>594</v>
      </c>
      <c r="AQ77" s="830"/>
      <c r="AR77" s="830"/>
      <c r="AS77" s="830"/>
      <c r="AT77" s="830"/>
      <c r="AU77" s="877" t="s">
        <v>595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591</v>
      </c>
      <c r="C78" s="874"/>
      <c r="D78" s="874"/>
      <c r="E78" s="874"/>
      <c r="F78" s="874"/>
      <c r="G78" s="874"/>
      <c r="H78" s="874"/>
      <c r="I78" s="874"/>
      <c r="J78" s="874"/>
      <c r="K78" s="874"/>
      <c r="L78" s="874"/>
      <c r="M78" s="874"/>
      <c r="N78" s="874"/>
      <c r="O78" s="874"/>
      <c r="P78" s="875"/>
      <c r="Q78" s="876">
        <f>[1]百万円単位!$D$92</f>
        <v>72965</v>
      </c>
      <c r="R78" s="830"/>
      <c r="S78" s="830"/>
      <c r="T78" s="830"/>
      <c r="U78" s="830"/>
      <c r="V78" s="830">
        <f>[1]百万円単位!$E$92</f>
        <v>69423</v>
      </c>
      <c r="W78" s="830"/>
      <c r="X78" s="830"/>
      <c r="Y78" s="830"/>
      <c r="Z78" s="830"/>
      <c r="AA78" s="877">
        <f t="shared" si="0"/>
        <v>3542</v>
      </c>
      <c r="AB78" s="878"/>
      <c r="AC78" s="878"/>
      <c r="AD78" s="878"/>
      <c r="AE78" s="834"/>
      <c r="AF78" s="877">
        <f t="shared" si="1"/>
        <v>3542</v>
      </c>
      <c r="AG78" s="878"/>
      <c r="AH78" s="878"/>
      <c r="AI78" s="878"/>
      <c r="AJ78" s="834"/>
      <c r="AK78" s="830">
        <v>1058</v>
      </c>
      <c r="AL78" s="830"/>
      <c r="AM78" s="830"/>
      <c r="AN78" s="830"/>
      <c r="AO78" s="830"/>
      <c r="AP78" s="830" t="s">
        <v>594</v>
      </c>
      <c r="AQ78" s="830"/>
      <c r="AR78" s="830"/>
      <c r="AS78" s="830"/>
      <c r="AT78" s="830"/>
      <c r="AU78" s="877" t="s">
        <v>595</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592</v>
      </c>
      <c r="C79" s="874"/>
      <c r="D79" s="874"/>
      <c r="E79" s="874"/>
      <c r="F79" s="874"/>
      <c r="G79" s="874"/>
      <c r="H79" s="874"/>
      <c r="I79" s="874"/>
      <c r="J79" s="874"/>
      <c r="K79" s="874"/>
      <c r="L79" s="874"/>
      <c r="M79" s="874"/>
      <c r="N79" s="874"/>
      <c r="O79" s="874"/>
      <c r="P79" s="875"/>
      <c r="Q79" s="876">
        <f>[1]百万円単位!$D$94</f>
        <v>217</v>
      </c>
      <c r="R79" s="830"/>
      <c r="S79" s="830"/>
      <c r="T79" s="830"/>
      <c r="U79" s="830"/>
      <c r="V79" s="830">
        <f>[1]百万円単位!$E$94</f>
        <v>191</v>
      </c>
      <c r="W79" s="830"/>
      <c r="X79" s="830"/>
      <c r="Y79" s="830"/>
      <c r="Z79" s="830"/>
      <c r="AA79" s="877">
        <v>25</v>
      </c>
      <c r="AB79" s="878"/>
      <c r="AC79" s="878"/>
      <c r="AD79" s="878"/>
      <c r="AE79" s="834"/>
      <c r="AF79" s="877">
        <f t="shared" si="1"/>
        <v>25</v>
      </c>
      <c r="AG79" s="878"/>
      <c r="AH79" s="878"/>
      <c r="AI79" s="878"/>
      <c r="AJ79" s="834"/>
      <c r="AK79" s="830" t="s">
        <v>594</v>
      </c>
      <c r="AL79" s="830"/>
      <c r="AM79" s="830"/>
      <c r="AN79" s="830"/>
      <c r="AO79" s="830"/>
      <c r="AP79" s="830" t="s">
        <v>594</v>
      </c>
      <c r="AQ79" s="830"/>
      <c r="AR79" s="830"/>
      <c r="AS79" s="830"/>
      <c r="AT79" s="830"/>
      <c r="AU79" s="877" t="s">
        <v>595</v>
      </c>
      <c r="AV79" s="878"/>
      <c r="AW79" s="878"/>
      <c r="AX79" s="878"/>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593</v>
      </c>
      <c r="C80" s="874"/>
      <c r="D80" s="874"/>
      <c r="E80" s="874"/>
      <c r="F80" s="874"/>
      <c r="G80" s="874"/>
      <c r="H80" s="874"/>
      <c r="I80" s="874"/>
      <c r="J80" s="874"/>
      <c r="K80" s="874"/>
      <c r="L80" s="874"/>
      <c r="M80" s="874"/>
      <c r="N80" s="874"/>
      <c r="O80" s="874"/>
      <c r="P80" s="875"/>
      <c r="Q80" s="876">
        <f>[1]百万円単位!$D$95</f>
        <v>823874</v>
      </c>
      <c r="R80" s="830"/>
      <c r="S80" s="830"/>
      <c r="T80" s="830"/>
      <c r="U80" s="830"/>
      <c r="V80" s="830">
        <f>[1]百万円単位!$E$95</f>
        <v>808406</v>
      </c>
      <c r="W80" s="830"/>
      <c r="X80" s="830"/>
      <c r="Y80" s="830"/>
      <c r="Z80" s="830"/>
      <c r="AA80" s="877">
        <f t="shared" si="0"/>
        <v>15468</v>
      </c>
      <c r="AB80" s="878"/>
      <c r="AC80" s="878"/>
      <c r="AD80" s="878"/>
      <c r="AE80" s="834"/>
      <c r="AF80" s="877">
        <f t="shared" si="1"/>
        <v>15468</v>
      </c>
      <c r="AG80" s="878"/>
      <c r="AH80" s="878"/>
      <c r="AI80" s="878"/>
      <c r="AJ80" s="834"/>
      <c r="AK80" s="830" t="s">
        <v>597</v>
      </c>
      <c r="AL80" s="830"/>
      <c r="AM80" s="830"/>
      <c r="AN80" s="830"/>
      <c r="AO80" s="830"/>
      <c r="AP80" s="830" t="s">
        <v>594</v>
      </c>
      <c r="AQ80" s="830"/>
      <c r="AR80" s="830"/>
      <c r="AS80" s="830"/>
      <c r="AT80" s="830"/>
      <c r="AU80" s="877" t="s">
        <v>595</v>
      </c>
      <c r="AV80" s="878"/>
      <c r="AW80" s="878"/>
      <c r="AX80" s="878"/>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t="s">
        <v>585</v>
      </c>
      <c r="C81" s="874"/>
      <c r="D81" s="874"/>
      <c r="E81" s="874"/>
      <c r="F81" s="874"/>
      <c r="G81" s="874"/>
      <c r="H81" s="874"/>
      <c r="I81" s="874"/>
      <c r="J81" s="874"/>
      <c r="K81" s="874"/>
      <c r="L81" s="874"/>
      <c r="M81" s="874"/>
      <c r="N81" s="874"/>
      <c r="O81" s="874"/>
      <c r="P81" s="875"/>
      <c r="Q81" s="876">
        <f>[1]百万円単位!$D$98</f>
        <v>529</v>
      </c>
      <c r="R81" s="830"/>
      <c r="S81" s="830"/>
      <c r="T81" s="830"/>
      <c r="U81" s="830"/>
      <c r="V81" s="830">
        <f>[1]百万円単位!$E$98</f>
        <v>433</v>
      </c>
      <c r="W81" s="830"/>
      <c r="X81" s="830"/>
      <c r="Y81" s="830"/>
      <c r="Z81" s="830"/>
      <c r="AA81" s="877">
        <f t="shared" si="0"/>
        <v>96</v>
      </c>
      <c r="AB81" s="878"/>
      <c r="AC81" s="878"/>
      <c r="AD81" s="878"/>
      <c r="AE81" s="834"/>
      <c r="AF81" s="877">
        <v>74</v>
      </c>
      <c r="AG81" s="878"/>
      <c r="AH81" s="878"/>
      <c r="AI81" s="878"/>
      <c r="AJ81" s="834"/>
      <c r="AK81" s="830" t="s">
        <v>594</v>
      </c>
      <c r="AL81" s="830"/>
      <c r="AM81" s="830"/>
      <c r="AN81" s="830"/>
      <c r="AO81" s="830"/>
      <c r="AP81" s="830" t="s">
        <v>594</v>
      </c>
      <c r="AQ81" s="830"/>
      <c r="AR81" s="830"/>
      <c r="AS81" s="830"/>
      <c r="AT81" s="830"/>
      <c r="AU81" s="877" t="s">
        <v>595</v>
      </c>
      <c r="AV81" s="878"/>
      <c r="AW81" s="878"/>
      <c r="AX81" s="878"/>
      <c r="AY81" s="834"/>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SUM(AF68:AJ81)</f>
        <v>19248</v>
      </c>
      <c r="AG88" s="844"/>
      <c r="AH88" s="844"/>
      <c r="AI88" s="844"/>
      <c r="AJ88" s="844"/>
      <c r="AK88" s="841"/>
      <c r="AL88" s="841"/>
      <c r="AM88" s="841"/>
      <c r="AN88" s="841"/>
      <c r="AO88" s="841"/>
      <c r="AP88" s="844">
        <f>SUM(AP68:AT81)</f>
        <v>1281</v>
      </c>
      <c r="AQ88" s="844"/>
      <c r="AR88" s="844"/>
      <c r="AS88" s="844"/>
      <c r="AT88" s="844"/>
      <c r="AU88" s="844">
        <v>113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23</v>
      </c>
      <c r="CS102" s="852"/>
      <c r="CT102" s="852"/>
      <c r="CU102" s="852"/>
      <c r="CV102" s="891"/>
      <c r="CW102" s="890" t="s">
        <v>578</v>
      </c>
      <c r="CX102" s="852"/>
      <c r="CY102" s="852"/>
      <c r="CZ102" s="852"/>
      <c r="DA102" s="891"/>
      <c r="DB102" s="890" t="s">
        <v>578</v>
      </c>
      <c r="DC102" s="852"/>
      <c r="DD102" s="852"/>
      <c r="DE102" s="852"/>
      <c r="DF102" s="891"/>
      <c r="DG102" s="890" t="s">
        <v>578</v>
      </c>
      <c r="DH102" s="852"/>
      <c r="DI102" s="852"/>
      <c r="DJ102" s="852"/>
      <c r="DK102" s="891"/>
      <c r="DL102" s="890" t="s">
        <v>578</v>
      </c>
      <c r="DM102" s="852"/>
      <c r="DN102" s="852"/>
      <c r="DO102" s="852"/>
      <c r="DP102" s="891"/>
      <c r="DQ102" s="890" t="s">
        <v>578</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367132</v>
      </c>
      <c r="AB110" s="900"/>
      <c r="AC110" s="900"/>
      <c r="AD110" s="900"/>
      <c r="AE110" s="901"/>
      <c r="AF110" s="902">
        <v>386497</v>
      </c>
      <c r="AG110" s="900"/>
      <c r="AH110" s="900"/>
      <c r="AI110" s="900"/>
      <c r="AJ110" s="901"/>
      <c r="AK110" s="902">
        <v>410125</v>
      </c>
      <c r="AL110" s="900"/>
      <c r="AM110" s="900"/>
      <c r="AN110" s="900"/>
      <c r="AO110" s="901"/>
      <c r="AP110" s="903">
        <v>13</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6465931</v>
      </c>
      <c r="BR110" s="931"/>
      <c r="BS110" s="931"/>
      <c r="BT110" s="931"/>
      <c r="BU110" s="931"/>
      <c r="BV110" s="931">
        <v>6912407</v>
      </c>
      <c r="BW110" s="931"/>
      <c r="BX110" s="931"/>
      <c r="BY110" s="931"/>
      <c r="BZ110" s="931"/>
      <c r="CA110" s="931">
        <v>6756678</v>
      </c>
      <c r="CB110" s="931"/>
      <c r="CC110" s="931"/>
      <c r="CD110" s="931"/>
      <c r="CE110" s="931"/>
      <c r="CF110" s="944">
        <v>214.1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798062</v>
      </c>
      <c r="BR112" s="926"/>
      <c r="BS112" s="926"/>
      <c r="BT112" s="926"/>
      <c r="BU112" s="926"/>
      <c r="BV112" s="926">
        <v>789279</v>
      </c>
      <c r="BW112" s="926"/>
      <c r="BX112" s="926"/>
      <c r="BY112" s="926"/>
      <c r="BZ112" s="926"/>
      <c r="CA112" s="926">
        <v>770065</v>
      </c>
      <c r="CB112" s="926"/>
      <c r="CC112" s="926"/>
      <c r="CD112" s="926"/>
      <c r="CE112" s="926"/>
      <c r="CF112" s="920">
        <v>24.4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48992</v>
      </c>
      <c r="AB113" s="938"/>
      <c r="AC113" s="938"/>
      <c r="AD113" s="938"/>
      <c r="AE113" s="939"/>
      <c r="AF113" s="940">
        <v>51293</v>
      </c>
      <c r="AG113" s="938"/>
      <c r="AH113" s="938"/>
      <c r="AI113" s="938"/>
      <c r="AJ113" s="939"/>
      <c r="AK113" s="940">
        <v>51749</v>
      </c>
      <c r="AL113" s="938"/>
      <c r="AM113" s="938"/>
      <c r="AN113" s="938"/>
      <c r="AO113" s="939"/>
      <c r="AP113" s="941">
        <v>1.6</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157470</v>
      </c>
      <c r="BR113" s="926"/>
      <c r="BS113" s="926"/>
      <c r="BT113" s="926"/>
      <c r="BU113" s="926"/>
      <c r="BV113" s="926">
        <v>135019</v>
      </c>
      <c r="BW113" s="926"/>
      <c r="BX113" s="926"/>
      <c r="BY113" s="926"/>
      <c r="BZ113" s="926"/>
      <c r="CA113" s="926">
        <v>112741</v>
      </c>
      <c r="CB113" s="926"/>
      <c r="CC113" s="926"/>
      <c r="CD113" s="926"/>
      <c r="CE113" s="926"/>
      <c r="CF113" s="920">
        <v>3.6</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21569</v>
      </c>
      <c r="AB114" s="959"/>
      <c r="AC114" s="959"/>
      <c r="AD114" s="959"/>
      <c r="AE114" s="960"/>
      <c r="AF114" s="961">
        <v>22224</v>
      </c>
      <c r="AG114" s="959"/>
      <c r="AH114" s="959"/>
      <c r="AI114" s="959"/>
      <c r="AJ114" s="960"/>
      <c r="AK114" s="961">
        <v>26556</v>
      </c>
      <c r="AL114" s="959"/>
      <c r="AM114" s="959"/>
      <c r="AN114" s="959"/>
      <c r="AO114" s="960"/>
      <c r="AP114" s="962">
        <v>0.8</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1021072</v>
      </c>
      <c r="BR114" s="926"/>
      <c r="BS114" s="926"/>
      <c r="BT114" s="926"/>
      <c r="BU114" s="926"/>
      <c r="BV114" s="926">
        <v>1001041</v>
      </c>
      <c r="BW114" s="926"/>
      <c r="BX114" s="926"/>
      <c r="BY114" s="926"/>
      <c r="BZ114" s="926"/>
      <c r="CA114" s="926">
        <v>1004484</v>
      </c>
      <c r="CB114" s="926"/>
      <c r="CC114" s="926"/>
      <c r="CD114" s="926"/>
      <c r="CE114" s="926"/>
      <c r="CF114" s="920">
        <v>31.8</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437698</v>
      </c>
      <c r="AB117" s="979"/>
      <c r="AC117" s="979"/>
      <c r="AD117" s="979"/>
      <c r="AE117" s="980"/>
      <c r="AF117" s="981">
        <v>460014</v>
      </c>
      <c r="AG117" s="979"/>
      <c r="AH117" s="979"/>
      <c r="AI117" s="979"/>
      <c r="AJ117" s="980"/>
      <c r="AK117" s="981">
        <v>488430</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462</v>
      </c>
      <c r="BP119" s="1005"/>
      <c r="BQ119" s="999">
        <v>8442535</v>
      </c>
      <c r="BR119" s="1000"/>
      <c r="BS119" s="1000"/>
      <c r="BT119" s="1000"/>
      <c r="BU119" s="1000"/>
      <c r="BV119" s="1000">
        <v>8837746</v>
      </c>
      <c r="BW119" s="1000"/>
      <c r="BX119" s="1000"/>
      <c r="BY119" s="1000"/>
      <c r="BZ119" s="1000"/>
      <c r="CA119" s="1000">
        <v>8643968</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4006625</v>
      </c>
      <c r="BR120" s="931"/>
      <c r="BS120" s="931"/>
      <c r="BT120" s="931"/>
      <c r="BU120" s="931"/>
      <c r="BV120" s="931">
        <v>4348637</v>
      </c>
      <c r="BW120" s="931"/>
      <c r="BX120" s="931"/>
      <c r="BY120" s="931"/>
      <c r="BZ120" s="931"/>
      <c r="CA120" s="931">
        <v>4427918</v>
      </c>
      <c r="CB120" s="931"/>
      <c r="CC120" s="931"/>
      <c r="CD120" s="931"/>
      <c r="CE120" s="931"/>
      <c r="CF120" s="944">
        <v>140.30000000000001</v>
      </c>
      <c r="CG120" s="945"/>
      <c r="CH120" s="945"/>
      <c r="CI120" s="945"/>
      <c r="CJ120" s="945"/>
      <c r="CK120" s="1006" t="s">
        <v>466</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792457</v>
      </c>
      <c r="DH120" s="931"/>
      <c r="DI120" s="931"/>
      <c r="DJ120" s="931"/>
      <c r="DK120" s="931"/>
      <c r="DL120" s="931">
        <v>783628</v>
      </c>
      <c r="DM120" s="931"/>
      <c r="DN120" s="931"/>
      <c r="DO120" s="931"/>
      <c r="DP120" s="931"/>
      <c r="DQ120" s="931">
        <v>764304</v>
      </c>
      <c r="DR120" s="931"/>
      <c r="DS120" s="931"/>
      <c r="DT120" s="931"/>
      <c r="DU120" s="931"/>
      <c r="DV120" s="932">
        <v>24.2</v>
      </c>
      <c r="DW120" s="932"/>
      <c r="DX120" s="932"/>
      <c r="DY120" s="932"/>
      <c r="DZ120" s="933"/>
    </row>
    <row r="121" spans="1:130" s="230" customFormat="1" ht="26.25" customHeight="1">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269336</v>
      </c>
      <c r="BR121" s="926"/>
      <c r="BS121" s="926"/>
      <c r="BT121" s="926"/>
      <c r="BU121" s="926"/>
      <c r="BV121" s="926">
        <v>364967</v>
      </c>
      <c r="BW121" s="926"/>
      <c r="BX121" s="926"/>
      <c r="BY121" s="926"/>
      <c r="BZ121" s="926"/>
      <c r="CA121" s="926">
        <v>424428</v>
      </c>
      <c r="CB121" s="926"/>
      <c r="CC121" s="926"/>
      <c r="CD121" s="926"/>
      <c r="CE121" s="926"/>
      <c r="CF121" s="920">
        <v>13.4</v>
      </c>
      <c r="CG121" s="921"/>
      <c r="CH121" s="921"/>
      <c r="CI121" s="921"/>
      <c r="CJ121" s="921"/>
      <c r="CK121" s="1009"/>
      <c r="CL121" s="1010"/>
      <c r="CM121" s="1010"/>
      <c r="CN121" s="1010"/>
      <c r="CO121" s="1011"/>
      <c r="CP121" s="1019" t="s">
        <v>469</v>
      </c>
      <c r="CQ121" s="1020"/>
      <c r="CR121" s="1020"/>
      <c r="CS121" s="1020"/>
      <c r="CT121" s="1020"/>
      <c r="CU121" s="1020"/>
      <c r="CV121" s="1020"/>
      <c r="CW121" s="1020"/>
      <c r="CX121" s="1020"/>
      <c r="CY121" s="1020"/>
      <c r="CZ121" s="1020"/>
      <c r="DA121" s="1020"/>
      <c r="DB121" s="1020"/>
      <c r="DC121" s="1020"/>
      <c r="DD121" s="1020"/>
      <c r="DE121" s="1020"/>
      <c r="DF121" s="1021"/>
      <c r="DG121" s="925">
        <v>5605</v>
      </c>
      <c r="DH121" s="926"/>
      <c r="DI121" s="926"/>
      <c r="DJ121" s="926"/>
      <c r="DK121" s="926"/>
      <c r="DL121" s="926">
        <v>5651</v>
      </c>
      <c r="DM121" s="926"/>
      <c r="DN121" s="926"/>
      <c r="DO121" s="926"/>
      <c r="DP121" s="926"/>
      <c r="DQ121" s="926">
        <v>5761</v>
      </c>
      <c r="DR121" s="926"/>
      <c r="DS121" s="926"/>
      <c r="DT121" s="926"/>
      <c r="DU121" s="926"/>
      <c r="DV121" s="927">
        <v>0.2</v>
      </c>
      <c r="DW121" s="927"/>
      <c r="DX121" s="927"/>
      <c r="DY121" s="927"/>
      <c r="DZ121" s="928"/>
    </row>
    <row r="122" spans="1:130" s="230" customFormat="1" ht="26.25" customHeight="1">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5048773</v>
      </c>
      <c r="BR122" s="1000"/>
      <c r="BS122" s="1000"/>
      <c r="BT122" s="1000"/>
      <c r="BU122" s="1000"/>
      <c r="BV122" s="1000">
        <v>5354874</v>
      </c>
      <c r="BW122" s="1000"/>
      <c r="BX122" s="1000"/>
      <c r="BY122" s="1000"/>
      <c r="BZ122" s="1000"/>
      <c r="CA122" s="1000">
        <v>5340357</v>
      </c>
      <c r="CB122" s="1000"/>
      <c r="CC122" s="1000"/>
      <c r="CD122" s="1000"/>
      <c r="CE122" s="1000"/>
      <c r="CF122" s="1017">
        <v>169.2</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471</v>
      </c>
      <c r="BP123" s="1005"/>
      <c r="BQ123" s="1063">
        <v>9324734</v>
      </c>
      <c r="BR123" s="1064"/>
      <c r="BS123" s="1064"/>
      <c r="BT123" s="1064"/>
      <c r="BU123" s="1064"/>
      <c r="BV123" s="1064">
        <v>10068478</v>
      </c>
      <c r="BW123" s="1064"/>
      <c r="BX123" s="1064"/>
      <c r="BY123" s="1064"/>
      <c r="BZ123" s="1064"/>
      <c r="CA123" s="1064">
        <v>10192703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8"/>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478</v>
      </c>
      <c r="AY127" s="1032"/>
      <c r="AZ127" s="1032"/>
      <c r="BA127" s="1032"/>
      <c r="BB127" s="1032"/>
      <c r="BC127" s="1032"/>
      <c r="BD127" s="1032"/>
      <c r="BE127" s="1033"/>
      <c r="BF127" s="1034" t="s">
        <v>479</v>
      </c>
      <c r="BG127" s="1032"/>
      <c r="BH127" s="1032"/>
      <c r="BI127" s="1032"/>
      <c r="BJ127" s="1032"/>
      <c r="BK127" s="1032"/>
      <c r="BL127" s="1033"/>
      <c r="BM127" s="1034" t="s">
        <v>480</v>
      </c>
      <c r="BN127" s="1032"/>
      <c r="BO127" s="1032"/>
      <c r="BP127" s="1032"/>
      <c r="BQ127" s="1032"/>
      <c r="BR127" s="1032"/>
      <c r="BS127" s="1033"/>
      <c r="BT127" s="1034" t="s">
        <v>481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483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484</v>
      </c>
      <c r="X128" s="1043"/>
      <c r="Y128" s="1043"/>
      <c r="Z128" s="1044"/>
      <c r="AA128" s="1045">
        <v>29630</v>
      </c>
      <c r="AB128" s="1046"/>
      <c r="AC128" s="1046"/>
      <c r="AD128" s="1046"/>
      <c r="AE128" s="1047"/>
      <c r="AF128" s="1048">
        <v>44562</v>
      </c>
      <c r="AG128" s="1046"/>
      <c r="AH128" s="1046"/>
      <c r="AI128" s="1046"/>
      <c r="AJ128" s="1047"/>
      <c r="AK128" s="1048">
        <v>33955</v>
      </c>
      <c r="AL128" s="1046"/>
      <c r="AM128" s="1046"/>
      <c r="AN128" s="1046"/>
      <c r="AO128" s="1047"/>
      <c r="AP128" s="1049"/>
      <c r="AQ128" s="1050"/>
      <c r="AR128" s="1050"/>
      <c r="AS128" s="1050"/>
      <c r="AT128" s="1051"/>
      <c r="AU128" s="232"/>
      <c r="AV128" s="232"/>
      <c r="AW128" s="232"/>
      <c r="AX128" s="896" t="s">
        <v>485</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486</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3244875</v>
      </c>
      <c r="AB129" s="959"/>
      <c r="AC129" s="959"/>
      <c r="AD129" s="959"/>
      <c r="AE129" s="960"/>
      <c r="AF129" s="961">
        <v>3547724</v>
      </c>
      <c r="AG129" s="959"/>
      <c r="AH129" s="959"/>
      <c r="AI129" s="959"/>
      <c r="AJ129" s="960"/>
      <c r="AK129" s="961">
        <v>3488697</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320369</v>
      </c>
      <c r="AB130" s="959"/>
      <c r="AC130" s="959"/>
      <c r="AD130" s="959"/>
      <c r="AE130" s="960"/>
      <c r="AF130" s="961">
        <v>321067</v>
      </c>
      <c r="AG130" s="959"/>
      <c r="AH130" s="959"/>
      <c r="AI130" s="959"/>
      <c r="AJ130" s="960"/>
      <c r="AK130" s="961">
        <v>332659</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3.2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2924506</v>
      </c>
      <c r="AB131" s="986"/>
      <c r="AC131" s="986"/>
      <c r="AD131" s="986"/>
      <c r="AE131" s="987"/>
      <c r="AF131" s="985">
        <v>3226657</v>
      </c>
      <c r="AG131" s="986"/>
      <c r="AH131" s="986"/>
      <c r="AI131" s="986"/>
      <c r="AJ131" s="987"/>
      <c r="AK131" s="985">
        <v>3156038</v>
      </c>
      <c r="AL131" s="986"/>
      <c r="AM131" s="986"/>
      <c r="AN131" s="986"/>
      <c r="AO131" s="987"/>
      <c r="AP131" s="1110"/>
      <c r="AQ131" s="1111"/>
      <c r="AR131" s="1111"/>
      <c r="AS131" s="1111"/>
      <c r="AT131" s="1112"/>
      <c r="AU131" s="233"/>
      <c r="AV131" s="233"/>
      <c r="AW131" s="233"/>
      <c r="AX131" s="1083" t="s">
        <v>493</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2.998762868</v>
      </c>
      <c r="AB132" s="1097"/>
      <c r="AC132" s="1097"/>
      <c r="AD132" s="1097"/>
      <c r="AE132" s="1098"/>
      <c r="AF132" s="1099">
        <v>2.9251637220000002</v>
      </c>
      <c r="AG132" s="1097"/>
      <c r="AH132" s="1097"/>
      <c r="AI132" s="1097"/>
      <c r="AJ132" s="1098"/>
      <c r="AK132" s="1099">
        <v>3.8597760860000001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3.3</v>
      </c>
      <c r="AB133" s="1080"/>
      <c r="AC133" s="1080"/>
      <c r="AD133" s="1080"/>
      <c r="AE133" s="1081"/>
      <c r="AF133" s="1079">
        <v>3.1</v>
      </c>
      <c r="AG133" s="1080"/>
      <c r="AH133" s="1080"/>
      <c r="AI133" s="1080"/>
      <c r="AJ133" s="1081"/>
      <c r="AK133" s="1079">
        <v>3.2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Jsi+RHJa1Gm7Tfip7lcR7RR86E75FiXi/5Q3UJdjYowlWOIlUEcSVKxhFWaSRbH5fl1ISins7AoYwRUWjQTuA==" saltValue="psStuKnZ7VSkrzoiWdZl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2"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9F+bVz8trNrB3jYlM4Pf/a/aCOqwSrVk6Q76VcH6t5jpqDYBA9BNyZuN0rJ2cLoLfZnGDVm+/HX2jIUkTQF7VA==" saltValue="TRUQD8qukGhtlE1PZSxU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q58dUWJtCUf7575OxTw1N0mvmdhb+fHwqblvdBcdX5Vcn9qt2c7mKYvHTYNSNKqGKTq2t9NqHDvazMPTq6z0w==" saltValue="68+n+50ZE8lyZvk3ANMx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1134349</v>
      </c>
      <c r="AP9" s="281">
        <v>109388</v>
      </c>
      <c r="AQ9" s="282">
        <v>108757</v>
      </c>
      <c r="AR9" s="283">
        <v>0.6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151891</v>
      </c>
      <c r="AP10" s="284">
        <v>14647</v>
      </c>
      <c r="AQ10" s="285">
        <v>15108</v>
      </c>
      <c r="AR10" s="286">
        <v>-3.1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t="s">
        <v>508</v>
      </c>
      <c r="AP11" s="284" t="s">
        <v>508</v>
      </c>
      <c r="AQ11" s="285">
        <v>1414</v>
      </c>
      <c r="AR11" s="286" t="s">
        <v>508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508</v>
      </c>
      <c r="AP12" s="284" t="s">
        <v>508</v>
      </c>
      <c r="AQ12" s="285">
        <v>40</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23264</v>
      </c>
      <c r="AP13" s="284">
        <v>2243</v>
      </c>
      <c r="AQ13" s="285">
        <v>4611</v>
      </c>
      <c r="AR13" s="286">
        <v>-51.4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v>46535</v>
      </c>
      <c r="AP14" s="284">
        <v>4487</v>
      </c>
      <c r="AQ14" s="285">
        <v>2427</v>
      </c>
      <c r="AR14" s="286">
        <v>84.9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-60272</v>
      </c>
      <c r="AP15" s="284">
        <v>-5812</v>
      </c>
      <c r="AQ15" s="285">
        <v>-7785</v>
      </c>
      <c r="AR15" s="286">
        <v>-25.3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1295767</v>
      </c>
      <c r="AP16" s="284">
        <v>124953</v>
      </c>
      <c r="AQ16" s="285">
        <v>124572</v>
      </c>
      <c r="AR16" s="286">
        <v>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11.96</v>
      </c>
      <c r="AP21" s="298">
        <v>10.78</v>
      </c>
      <c r="AQ21" s="299">
        <v>1.18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97.3</v>
      </c>
      <c r="AP22" s="303">
        <v>96.3</v>
      </c>
      <c r="AQ22" s="304">
        <v>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410125</v>
      </c>
      <c r="AP32" s="312">
        <v>39549</v>
      </c>
      <c r="AQ32" s="313">
        <v>62543</v>
      </c>
      <c r="AR32" s="314">
        <v>-36.799999999999997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508</v>
      </c>
      <c r="AP34" s="312" t="s">
        <v>508</v>
      </c>
      <c r="AQ34" s="313" t="s">
        <v>508</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51749</v>
      </c>
      <c r="AP35" s="312">
        <v>4990</v>
      </c>
      <c r="AQ35" s="313">
        <v>16620</v>
      </c>
      <c r="AR35" s="314">
        <v>-70</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v>26556</v>
      </c>
      <c r="AP36" s="312">
        <v>2561</v>
      </c>
      <c r="AQ36" s="313">
        <v>3562</v>
      </c>
      <c r="AR36" s="314">
        <v>-28.1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t="s">
        <v>508</v>
      </c>
      <c r="AP37" s="312" t="s">
        <v>508</v>
      </c>
      <c r="AQ37" s="313">
        <v>625</v>
      </c>
      <c r="AR37" s="314" t="s">
        <v>508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t="s">
        <v>508</v>
      </c>
      <c r="AP38" s="315" t="s">
        <v>508</v>
      </c>
      <c r="AQ38" s="316">
        <v>3</v>
      </c>
      <c r="AR38" s="304" t="s">
        <v>508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-33955</v>
      </c>
      <c r="AP39" s="312">
        <v>-3274</v>
      </c>
      <c r="AQ39" s="313">
        <v>-2822</v>
      </c>
      <c r="AR39" s="314">
        <v>16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-332659</v>
      </c>
      <c r="AP40" s="312">
        <v>-32079</v>
      </c>
      <c r="AQ40" s="313">
        <v>-53912</v>
      </c>
      <c r="AR40" s="314">
        <v>-40.5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121816</v>
      </c>
      <c r="AP41" s="312">
        <v>11747</v>
      </c>
      <c r="AQ41" s="313">
        <v>26618</v>
      </c>
      <c r="AR41" s="314">
        <v>-55.9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496115</v>
      </c>
      <c r="AN51" s="334">
        <v>44905</v>
      </c>
      <c r="AO51" s="335">
        <v>-51.1</v>
      </c>
      <c r="AP51" s="336">
        <v>88328</v>
      </c>
      <c r="AQ51" s="337">
        <v>-1.9</v>
      </c>
      <c r="AR51" s="338">
        <v>-49.2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336844</v>
      </c>
      <c r="AN52" s="342">
        <v>30489</v>
      </c>
      <c r="AO52" s="343">
        <v>-1.8</v>
      </c>
      <c r="AP52" s="344">
        <v>49013</v>
      </c>
      <c r="AQ52" s="345">
        <v>6.4</v>
      </c>
      <c r="AR52" s="346">
        <v>-8.1999999999999993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932103</v>
      </c>
      <c r="AN53" s="334">
        <v>85869</v>
      </c>
      <c r="AO53" s="335">
        <v>91.2</v>
      </c>
      <c r="AP53" s="336">
        <v>103390</v>
      </c>
      <c r="AQ53" s="337">
        <v>17.100000000000001</v>
      </c>
      <c r="AR53" s="338">
        <v>74.099999999999994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430681</v>
      </c>
      <c r="AN54" s="342">
        <v>39676</v>
      </c>
      <c r="AO54" s="343">
        <v>30.1</v>
      </c>
      <c r="AP54" s="344">
        <v>51269</v>
      </c>
      <c r="AQ54" s="345">
        <v>4.5999999999999996</v>
      </c>
      <c r="AR54" s="346">
        <v>25.5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3681259</v>
      </c>
      <c r="AN55" s="334">
        <v>343657</v>
      </c>
      <c r="AO55" s="335">
        <v>300.2</v>
      </c>
      <c r="AP55" s="336">
        <v>117234</v>
      </c>
      <c r="AQ55" s="337">
        <v>13.4</v>
      </c>
      <c r="AR55" s="338">
        <v>286.8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498108</v>
      </c>
      <c r="AN56" s="342">
        <v>46500</v>
      </c>
      <c r="AO56" s="343">
        <v>17.2</v>
      </c>
      <c r="AP56" s="344">
        <v>59796</v>
      </c>
      <c r="AQ56" s="345">
        <v>16.600000000000001</v>
      </c>
      <c r="AR56" s="346">
        <v>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1132072</v>
      </c>
      <c r="AN57" s="334">
        <v>107052</v>
      </c>
      <c r="AO57" s="335">
        <v>-68.8</v>
      </c>
      <c r="AP57" s="336">
        <v>97758</v>
      </c>
      <c r="AQ57" s="337">
        <v>-16.600000000000001</v>
      </c>
      <c r="AR57" s="338">
        <v>-52.2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997753</v>
      </c>
      <c r="AN58" s="342">
        <v>94350</v>
      </c>
      <c r="AO58" s="343">
        <v>102.9</v>
      </c>
      <c r="AP58" s="344">
        <v>45946</v>
      </c>
      <c r="AQ58" s="345">
        <v>-23.2</v>
      </c>
      <c r="AR58" s="346">
        <v>126.1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1210082</v>
      </c>
      <c r="AN59" s="334">
        <v>116691</v>
      </c>
      <c r="AO59" s="335">
        <v>9</v>
      </c>
      <c r="AP59" s="336">
        <v>91338</v>
      </c>
      <c r="AQ59" s="337">
        <v>-6.6</v>
      </c>
      <c r="AR59" s="338">
        <v>15.6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748316</v>
      </c>
      <c r="AN60" s="342">
        <v>72162</v>
      </c>
      <c r="AO60" s="343">
        <v>-23.5</v>
      </c>
      <c r="AP60" s="344">
        <v>43989</v>
      </c>
      <c r="AQ60" s="345">
        <v>-4.3</v>
      </c>
      <c r="AR60" s="346">
        <v>-19.2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1490326</v>
      </c>
      <c r="AN61" s="349">
        <v>139635</v>
      </c>
      <c r="AO61" s="350">
        <v>56.1</v>
      </c>
      <c r="AP61" s="351">
        <v>99610</v>
      </c>
      <c r="AQ61" s="352">
        <v>1.1000000000000001</v>
      </c>
      <c r="AR61" s="338">
        <v>55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602340</v>
      </c>
      <c r="AN62" s="342">
        <v>56635</v>
      </c>
      <c r="AO62" s="343">
        <v>25</v>
      </c>
      <c r="AP62" s="344">
        <v>50003</v>
      </c>
      <c r="AQ62" s="345">
        <v>0</v>
      </c>
      <c r="AR62" s="346">
        <v>25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rirzCmVq+6dj5wqqwa+CPpvG8C+kemrcWZxKcb+wTsQBPSZyM6Nn8Gafpp4Gne+rZlYsBy2olY02QxdZ8gdJA==" saltValue="8J/QzKEwh3onvGlv5fUZ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0" spans="125:125" ht="13.5" hidden="1" customHeight="1"/>
    <row r="121" spans="125:125" ht="13.5" hidden="1" customHeight="1">
      <c r="DU121" s="259"/>
    </row>
  </sheetData>
  <sheetProtection algorithmName="SHA-512" hashValue="21+OQd46RuUIloxiRowWHeq7vKLRjqbGYPC1Y6QIw4xXxOv/JKpSXdbZwRF6pbdjqVymSF6L6jiCx4CzOYFiiw==" saltValue="KK3arXljWNMrv6rbUUEc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y6xG16ijVem5ahiJAVjCjSNROWO/Sl+X4YSnZ1teBjZ43MM4EZjiATI2HNpcEis4/XGqyGRmj3KYrNHS54hjAA==" saltValue="IizPWhWBK3ahU4Q4yhdm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39" t="s">
        <v>3</v>
      </c>
      <c r="D47" s="1139"/>
      <c r="E47" s="1140"/>
      <c r="F47" s="11">
        <v>37.96</v>
      </c>
      <c r="G47" s="12">
        <v>37.450000000000003</v>
      </c>
      <c r="H47" s="12">
        <v>35.119999999999997</v>
      </c>
      <c r="I47" s="12">
        <v>32.14</v>
      </c>
      <c r="J47" s="13">
        <v>32.69</v>
      </c>
    </row>
    <row r="48" spans="2:10" ht="57.75" customHeight="1">
      <c r="B48" s="14"/>
      <c r="C48" s="1141" t="s">
        <v>4</v>
      </c>
      <c r="D48" s="1141"/>
      <c r="E48" s="1142"/>
      <c r="F48" s="15">
        <v>10.4</v>
      </c>
      <c r="G48" s="16">
        <v>11.49</v>
      </c>
      <c r="H48" s="16">
        <v>11.04</v>
      </c>
      <c r="I48" s="16">
        <v>15.61</v>
      </c>
      <c r="J48" s="17">
        <v>11.93</v>
      </c>
    </row>
    <row r="49" spans="2:10" ht="57.75" customHeight="1" thickBot="1">
      <c r="B49" s="18"/>
      <c r="C49" s="1143" t="s">
        <v>5</v>
      </c>
      <c r="D49" s="1143"/>
      <c r="E49" s="1144"/>
      <c r="F49" s="19">
        <v>5.74</v>
      </c>
      <c r="G49" s="20">
        <v>6.27</v>
      </c>
      <c r="H49" s="20" t="s">
        <v>555</v>
      </c>
      <c r="I49" s="20">
        <v>5.52</v>
      </c>
      <c r="J49" s="21">
        <v>0.19</v>
      </c>
    </row>
    <row r="50" spans="2:10"/>
  </sheetData>
  <sheetProtection algorithmName="SHA-512" hashValue="95atn+jwazFFAcVd/fV7Phcs8ja1PpVD7bDXj4uTMgqI6tGuImNxumm2ueIfPoHZaPrDF5h4hiOx3+IZ1N5p/A==" saltValue="vM1IHV2LRPJ3rowhQLrs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2024-03-26T02:11:07Z</cp:lastPrinted>
  <dcterms:created xsi:type="dcterms:W3CDTF">2024-02-05T03:26:27Z</dcterms:created>
  <dcterms:modified xsi:type="dcterms:W3CDTF">2024-03-28T11:25:23Z</dcterms:modified>
  <cp:category/>
</cp:coreProperties>
</file>