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20370" yWindow="-2355"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81" i="12" l="1"/>
  <c r="AA80" i="12"/>
  <c r="AF80" i="12" s="1"/>
  <c r="AF79" i="12"/>
  <c r="AA78" i="12"/>
  <c r="AF78" i="12" s="1"/>
  <c r="AA77" i="12"/>
  <c r="AF77" i="12" s="1"/>
  <c r="AA76" i="12"/>
  <c r="AF76" i="12" s="1"/>
  <c r="AF75" i="12"/>
  <c r="AA74" i="12"/>
  <c r="AF74" i="12" s="1"/>
  <c r="AA73" i="12"/>
  <c r="AF72" i="12"/>
  <c r="AF71" i="12"/>
  <c r="AA70" i="12"/>
  <c r="AF70" i="12" s="1"/>
  <c r="AA69" i="12"/>
  <c r="AF69" i="12" s="1"/>
  <c r="AF68"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AM34" i="10"/>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<sst xmlns="http://schemas.openxmlformats.org/spreadsheetml/2006/main" count="1141" uniqueCount="595">
  <si>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</si>
  <si>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</si>
  <si>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</si>
  <si>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</si>
  <si>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</si>
  <si>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</si>
  <si>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</si>
  <si>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</si>
  <si>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</si>
  <si>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</si>
  <si>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</si>
  <si>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</si>
  <si>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</si>
  <si>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</si>
  <si>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</si>
  <si>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</si>
  <si>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</si>
  <si>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</si>
  <si>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</si>
  <si>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</si>
  <si>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</si>
  <si>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</si>
  <si>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</si>
  <si>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</si>
  <si>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</si>
  <si>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</si>
  <si>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</si>
  <si>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</si>
  <si>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</si>
  <si>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</si>
  <si>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</si>
  <si>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</si>
  <si>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</si>
  <si>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</si>
  <si>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</si>
  <si>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</si>
  <si>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</si>
  <si>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</si>
  <si>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</si>
  <si>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</si>
  <si>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</si>
  <si>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</si>
  <si>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</si>
  <si>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</si>
  <si>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</si>
  <si>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</si>
  <si>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</si>
  <si>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</si>
  <si>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</si>
  <si>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</si>
  <si>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</si>
  <si>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</si>
  <si>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</si>
  <si>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</si>
  <si>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</si>
  <si>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</si>
  <si>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</si>
  <si>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</si>
  <si>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</si>
  <si>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</si>
  <si>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</si>
  <si>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</si>
  <si>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</si>
  <si>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</si>
  <si>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</si>
  <si>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</si>
  <si>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</si>
  <si>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</si>
  <si>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</si>
  <si>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</si>
  <si>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</si>
  <si>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</si>
  <si>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</si>
  <si>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</si>
  <si>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</si>
  <si>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</si>
  <si>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</si>
  <si>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</si>
  <si>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</si>
  <si>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</si>
  <si>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</si>
  <si>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</si>
  <si>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</si>
  <si>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</si>
  <si>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</si>
  <si>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</si>
  <si>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</si>
  <si>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</si>
  <si>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</si>
  <si>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</si>
  <si>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</si>
  <si>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</si>
  <si>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</si>
  <si>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</si>
  <si>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</si>
  <si>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</si>
  <si>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</si>
  <si>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</si>
  <si>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</si>
  <si>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</si>
  <si>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添田町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</si>
  <si>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</si>
  <si>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</si>
  <si>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</si>
  <si>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</si>
  <si>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</si>
  <si>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</si>
  <si>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</si>
  <si>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</si>
  <si>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</si>
  <si>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</si>
  <si>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</si>
  <si>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</si>
  <si>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</si>
  <si>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</si>
  <si>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</si>
  <si>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</si>
  <si>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</si>
  <si>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</si>
  <si>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</si>
  <si>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</si>
  <si>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</si>
  <si>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</si>
  <si>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</si>
  <si>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</si>
  <si>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</si>
  <si>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</si>
  <si>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</si>
  <si>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</si>
  <si>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</si>
  <si>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</si>
  <si>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</si>
  <si>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</si>
  <si>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</si>
  <si>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</si>
  <si>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</si>
  <si>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</si>
  <si>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</si>
  <si>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</si>
  <si>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</si>
  <si>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</si>
  <si>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</si>
  <si>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</si>
  <si>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</si>
  <si>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</si>
  <si>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</si>
  <si>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</si>
  <si>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</si>
  <si>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</si>
  <si>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</si>
  <si>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</si>
  <si>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</si>
  <si>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</si>
  <si>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</si>
  <si>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</si>
  <si>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</si>
  <si>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</si>
  <si>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</si>
  <si>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</si>
  <si>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</si>
  <si>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</si>
  <si>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</si>
  <si>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</si>
  <si>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</si>
  <si>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</si>
  <si>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</si>
  <si>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</si>
  <si>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</si>
  <si>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</si>
  <si>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</si>
  <si>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</si>
  <si>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</si>
  <si>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</si>
  <si>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</si>
  <si>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</si>
  <si>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</si>
  <si>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</si>
  <si>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</si>
  <si>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</si>
  <si>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</si>
  <si>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</si>
  <si>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</si>
  <si>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</si>
  <si>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</si>
  <si>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</si>
  <si>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</si>
  <si>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</si>
  <si>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</si>
  <si>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</si>
  <si>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</si>
  <si>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</si>
  <si>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</si>
  <si>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</si>
  <si>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</si>
  <si>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</si>
  <si>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</si>
  <si>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</si>
  <si>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</si>
  <si>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</si>
  <si>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</si>
  <si>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</si>
  <si>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</si>
  <si>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</si>
  <si>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</si>
  <si>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</si>
  <si>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</si>
  <si>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</si>
  <si>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</si>
  <si>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</si>
  <si>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</si>
  <si>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</si>
  <si>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</si>
  <si>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</si>
  <si>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</si>
  <si>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</si>
  <si>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</si>
  <si>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</si>
  <si>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</si>
  <si>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</si>
  <si>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</si>
  <si>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</si>
  <si>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福岡県添田町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</si>
  <si>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</si>
  <si>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</si>
  <si>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</si>
  <si>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</si>
  <si>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</si>
  <si>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</si>
  <si>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</si>
  <si>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</si>
  <si>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</si>
  <si>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</si>
  <si>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</si>
  <si>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</si>
  <si>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</si>
  <si>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</si>
  <si>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</si>
  <si>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</si>
  <si>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</si>
  <si>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</si>
  <si>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</si>
  <si>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</si>
  <si>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</si>
  <si>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</si>
  <si>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</si>
  <si>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</si>
  <si>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</si>
  <si>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</si>
  <si>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</si>
  <si>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</si>
  <si>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</si>
  <si>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</si>
  <si>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</si>
  <si>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</si>
  <si>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</si>
  <si>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</si>
  <si>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</si>
  <si>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</si>
  <si>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</si>
  <si>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</si>
  <si>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</si>
  <si>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</si>
  <si>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</si>
  <si>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</si>
  <si>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</si>
  <si>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</si>
  <si>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</si>
  <si>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</si>
  <si>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</si>
  <si>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</si>
  <si>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</si>
  <si>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</si>
  <si>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</si>
  <si>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</si>
  <si>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</si>
  <si>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</si>
  <si>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</si>
  <si>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</si>
  <si>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</si>
  <si>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</si>
  <si>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</si>
  <si>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</si>
  <si>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</si>
  <si>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</si>
  <si>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</si>
  <si>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</si>
  <si>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</si>
  <si>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</si>
  <si>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</si>
  <si>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</si>
  <si>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</si>
  <si>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</si>
  <si>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</si>
  <si>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</si>
  <si>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</si>
  <si>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</si>
  <si>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</si>
  <si>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</si>
  <si>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</si>
  <si>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</si>
  <si>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</si>
  <si>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</si>
  <si>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</si>
  <si>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</si>
  <si>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</si>
  <si>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</si>
  <si>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</si>
  <si>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</si>
  <si>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</si>
  <si>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</si>
  <si>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</si>
  <si>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</si>
  <si>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</si>
  <si>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</si>
  <si>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</si>
  <si>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</si>
  <si>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</si>
  <si>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</si>
  <si>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</si>
  <si>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</si>
  <si>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</si>
  <si>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</si>
  <si>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</si>
  <si>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</si>
  <si>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</si>
  <si>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</si>
  <si>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</si>
  <si>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</si>
  <si>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</si>
  <si>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</si>
  <si>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</si>
  <si>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</si>
  <si>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</si>
  <si>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</si>
  <si>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</si>
  <si>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</si>
  <si>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</si>
  <si>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</si>
  <si>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</si>
  <si>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</si>
  <si>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</si>
  <si>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</si>
  <si>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</si>
  <si>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</si>
  <si>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</si>
  <si>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</si>
  <si>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</si>
  <si>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</si>
  <si>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</si>
  <si>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</si>
  <si>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</si>
  <si>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</si>
  <si>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</si>
  <si>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</si>
  <si>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</si>
  <si>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</si>
  <si>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</si>
  <si>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</si>
  <si>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</si>
  <si>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</si>
  <si>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</si>
  <si>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</si>
  <si>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</si>
  <si>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</si>
  <si>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</si>
  <si>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</si>
  <si>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</si>
  <si>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</si>
  <si>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</si>
  <si>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</si>
  <si>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</si>
  <si>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</si>
  <si>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</si>
  <si>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</si>
  <si>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福岡県添田町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</si>
  <si>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</si>
  <si>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</si>
  <si>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</si>
  <si>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</si>
  <si>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</si>
  <si>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</si>
  <si>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</si>
  <si>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</si>
  <si>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</si>
  <si>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</si>
  <si>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</si>
  <si>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</si>
  <si>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</si>
  <si>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</si>
  <si>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</si>
  <si>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</si>
  <si>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</si>
  <si>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</si>
  <si>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</si>
  <si>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</si>
  <si>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</si>
  <si>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</si>
  <si>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</si>
  <si>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</si>
  <si>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</si>
  <si>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</si>
  <si>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</si>
  <si>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</si>
  <si>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</si>
  <si>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</si>
  <si>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</si>
  <si>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</si>
  <si>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</si>
  <si>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</si>
  <si>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</si>
  <si>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</si>
  <si>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</si>
  <si>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</si>
  <si>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</si>
  <si>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</si>
  <si>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</si>
  <si>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</si>
  <si>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</si>
  <si>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</si>
  <si>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</si>
  <si>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</si>
  <si>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</si>
  <si>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</si>
  <si>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</si>
  <si>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</si>
  <si>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</si>
  <si>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</si>
  <si>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</si>
  <si>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</si>
  <si>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</si>
  <si>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</si>
  <si>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</si>
  <si>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</si>
  <si>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</si>
  <si>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</si>
  <si>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</si>
  <si>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</si>
  <si>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</si>
  <si>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</si>
  <si>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</si>
  <si>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</si>
  <si>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</si>
  <si>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</si>
  <si>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</si>
  <si>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</si>
  <si>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</si>
  <si>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</si>
  <si>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</si>
  <si>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</si>
  <si>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</si>
  <si>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</si>
  <si>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</si>
  <si>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</si>
  <si>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</si>
  <si>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</si>
  <si>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</si>
  <si>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</si>
  <si>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</si>
  <si>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</si>
  <si>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</si>
  <si>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</si>
  <si>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</si>
  <si>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</si>
  <si>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</si>
  <si>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</si>
  <si>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</si>
  <si>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</si>
  <si>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</si>
  <si>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</si>
  <si>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</si>
  <si>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</si>
  <si>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</si>
  <si>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</si>
  <si>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</si>
  <si>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</si>
  <si>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</si>
  <si>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</si>
  <si>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</si>
  <si>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</si>
  <si>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</si>
  <si>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</si>
  <si>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</si>
  <si>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</si>
  <si>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</si>
  <si>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</si>
  <si>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</si>
  <si>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</si>
  <si>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</si>
  <si>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</si>
  <si>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</si>
  <si>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</si>
  <si>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</si>
  <si>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</si>
  <si>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</si>
  <si>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</si>
  <si>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</si>
  <si>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</si>
  <si>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</si>
  <si>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</si>
  <si>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</si>
  <si>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</si>
  <si>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</si>
  <si>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</si>
  <si>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</si>
  <si>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</si>
  <si>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</si>
  <si>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</si>
  <si>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</si>
  <si>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</si>
  <si>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</si>
  <si>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</si>
  <si>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</si>
  <si>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</si>
  <si>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</si>
  <si>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</si>
  <si>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</si>
  <si>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</si>
  <si>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</si>
  <si>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</si>
  <si>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</si>
  <si>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</si>
  <si>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</si>
  <si>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</si>
  <si>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</si>
  <si>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</si>
  <si>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</si>
  <si>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</si>
  <si>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</si>
  <si>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</si>
  <si>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</si>
  <si>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</si>
  <si>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</si>
  <si>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</si>
  <si>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</si>
  <si>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</si>
  <si>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</si>
  <si>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</si>
  <si>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</si>
  <si>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</si>
  <si>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</si>
  <si>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</si>
  <si>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</si>
  <si>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</si>
  <si>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</si>
  <si>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</si>
  <si>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</si>
  <si>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</si>
  <si>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</si>
  <si>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</si>
  <si>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</si>
  <si>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</si>
  <si>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</si>
  <si>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</si>
  <si>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</si>
  <si>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3.34</t>
  </si>
  <si>
    <t>▲ 1.10</t>
  </si>
  <si>
    <t>一般会計</t>
  </si>
  <si>
    <t>水道事業会計</t>
  </si>
  <si>
    <t>国民健康保険事業勘定特別会計</t>
  </si>
  <si>
    <t>後期高齢者医療事業特別会計</t>
  </si>
  <si>
    <t>バス事業特別会計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</si>
  <si>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</si>
  <si>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</si>
  <si>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</si>
  <si>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</si>
  <si>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</si>
  <si>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</si>
  <si>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</si>
  <si>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</si>
  <si>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</si>
  <si>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</si>
  <si>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英彦山観光福祉協会</t>
    <rPh sb="0" eb="3">
      <t>ヒコサン</t>
    </rPh>
    <rPh sb="3" eb="5">
      <t>カンコウ</t>
    </rPh>
    <rPh sb="5" eb="7">
      <t>フクシ</t>
    </rPh>
    <rPh sb="7" eb="9">
      <t>キョウカイ</t>
    </rPh>
    <phoneticPr fontId="2"/>
  </si>
  <si>
    <t>ウッディ―</t>
    <phoneticPr fontId="2"/>
  </si>
  <si>
    <t>安心・安全なまちづくり推進基金</t>
    <rPh sb="0" eb="2">
      <t>アンシン</t>
    </rPh>
    <rPh sb="3" eb="5">
      <t>アンゼン</t>
    </rPh>
    <rPh sb="11" eb="13">
      <t>スイシン</t>
    </rPh>
    <rPh sb="13" eb="15">
      <t>キキン</t>
    </rPh>
    <phoneticPr fontId="5"/>
  </si>
  <si>
    <t>元気なまちづくり基金</t>
    <rPh sb="0" eb="2">
      <t>ゲンキ</t>
    </rPh>
    <rPh sb="8" eb="10">
      <t>キキン</t>
    </rPh>
    <phoneticPr fontId="5"/>
  </si>
  <si>
    <t>鉱害復旧可動井堰維持管理基金</t>
    <rPh sb="0" eb="2">
      <t>コウガイ</t>
    </rPh>
    <rPh sb="2" eb="4">
      <t>フッキュウ</t>
    </rPh>
    <rPh sb="4" eb="6">
      <t>カドウ</t>
    </rPh>
    <rPh sb="6" eb="8">
      <t>イセキ</t>
    </rPh>
    <rPh sb="8" eb="10">
      <t>イジ</t>
    </rPh>
    <rPh sb="10" eb="12">
      <t>カンリ</t>
    </rPh>
    <rPh sb="12" eb="14">
      <t>キキン</t>
    </rPh>
    <phoneticPr fontId="5"/>
  </si>
  <si>
    <t>-</t>
    <phoneticPr fontId="2"/>
  </si>
  <si>
    <t>福岡県市町村消防団員等公務災害補償組合</t>
  </si>
  <si>
    <t>福岡県市町村職員退職手当組合（一般会計）</t>
    <rPh sb="15" eb="19">
      <t>イッパンカイケイ</t>
    </rPh>
    <phoneticPr fontId="2"/>
  </si>
  <si>
    <t>福岡県市町村職員退職手当組合（基金特別会計）</t>
    <rPh sb="15" eb="21">
      <t>キキントクベツカイケイ</t>
    </rPh>
    <phoneticPr fontId="2"/>
  </si>
  <si>
    <t>福岡県自治会館管理組合</t>
  </si>
  <si>
    <t>福岡県田川地区消防組合</t>
  </si>
  <si>
    <t>田川郡東部環境衛生施設組合</t>
  </si>
  <si>
    <t>田川地区斎場組合</t>
  </si>
  <si>
    <t>福岡県自治振興組合（一般会計）</t>
    <rPh sb="10" eb="14">
      <t>イッパンカイケイ</t>
    </rPh>
    <phoneticPr fontId="2"/>
  </si>
  <si>
    <t>福岡県自治振興組合（公文書館事業特別会計）</t>
    <rPh sb="10" eb="20">
      <t>コウブンショカンジギョウトクベツカイケイ</t>
    </rPh>
    <phoneticPr fontId="2"/>
  </si>
  <si>
    <t>福岡県介護保険広域連合（一般会計）</t>
    <rPh sb="12" eb="16">
      <t>イッパンカイケイ</t>
    </rPh>
    <phoneticPr fontId="2"/>
  </si>
  <si>
    <t>福岡県介護保険広域連合（介護保険事業特別会計）</t>
    <rPh sb="12" eb="22">
      <t>カイゴホケンジギョウトクベツカイケイ</t>
    </rPh>
    <phoneticPr fontId="2"/>
  </si>
  <si>
    <t>福岡県後期高齢者医療広域連合（一般会計）</t>
    <rPh sb="15" eb="19">
      <t>イッパンカイケイ</t>
    </rPh>
    <phoneticPr fontId="2"/>
  </si>
  <si>
    <t>福岡県後期高齢者医療広域連合（後期高齢者医療特別会計）</t>
    <rPh sb="15" eb="26">
      <t>コウキコウレイシャイリョウトクベツカイケイ</t>
    </rPh>
    <phoneticPr fontId="2"/>
  </si>
  <si>
    <t>田川地区広域環境衛生施設組合</t>
  </si>
  <si>
    <t>-</t>
    <phoneticPr fontId="2"/>
  </si>
  <si>
    <t>-</t>
    <phoneticPr fontId="2"/>
  </si>
  <si>
    <t>高齢者等福祉基金</t>
    <phoneticPr fontId="5"/>
  </si>
  <si>
    <t>林業振興基金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</si>
</sst>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xmlns:c16r2="http://schemas.microsoft.com/office/drawing/2015/06/chart">
            <c:ext xmlns:c16="http://schemas.microsoft.com/office/drawing/2014/chart" uri="{C3380CC4-5D6E-409C-BE32-E72D297353CC}">
              <c16:uniqueId val="{00000000-AC8C-4766-A8F2-9552084B50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105079</c:v>
                </c:pt>
                <c:pt idx="1">
                  <c:v>139040</c:v>
                </c:pt>
                <c:pt idx="2">
                  <c:v>111032</c:v>
                </c:pt>
                <c:pt idx="3">
                  <c:v>156402</c:v>
                </c:pt>
                <c:pt idx="4">
                  <c:v>161404</c:v>
                </c:pt>
              </c:numCache>
            </c:numRef>
          </c:val>
          <c:smooth val="0"/>
          <c:extLst xmlns:c16r2="http://schemas.microsoft.com/office/drawing/2015/06/chart">
            <c:ext xmlns:c16="http://schemas.microsoft.com/office/drawing/2014/chart" uri="{C3380CC4-5D6E-409C-BE32-E72D297353CC}">
              <c16:uniqueId val="{00000001-AC8C-4766-A8F2-9552084B508E}"/>
            </c:ext>
          </c:extLst>
        </c:ser>
        <c:dLbls>
          <c:showLegendKey val="0"/>
          <c:showVal val="0"/>
          <c:showCatName val="0"/>
          <c:showSerName val="0"/>
          <c:showPercent val="0"/>
          <c:showBubbleSize val="0"/>
        </c:dLbls>
        <c:marker val="1"/>
        <c:smooth val="0"/>
        <c:axId val="408106840"/>
        <c:axId val="408107224"/>
      </c:lineChart>
      <c:catAx>
        <c:axId val="408106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107224"/>
        <c:crosses val="autoZero"/>
        <c:auto val="1"/>
        <c:lblAlgn val="ctr"/>
        <c:lblOffset val="100"/>
        <c:tickLblSkip val="1"/>
        <c:tickMarkSkip val="1"/>
        <c:noMultiLvlLbl val="0"/>
      </c:catAx>
      <c:valAx>
        <c:axId val="4081072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106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4.03</c:v>
                </c:pt>
                <c:pt idx="1">
                  <c:v>9.06</c:v>
                </c:pt>
                <c:pt idx="2">
                  <c:v>8.75</c:v>
                </c:pt>
                <c:pt idx="3">
                  <c:v>13</c:v>
                </c:pt>
                <c:pt idx="4">
                  <c:v>10.44</c:v>
                </c:pt>
              </c:numCache>
            </c:numRef>
          </c:val>
          <c:extLst xmlns:c16r2="http://schemas.microsoft.com/office/drawing/2015/06/chart">
            <c:ext xmlns:c16="http://schemas.microsoft.com/office/drawing/2014/chart" uri="{C3380CC4-5D6E-409C-BE32-E72D297353CC}">
              <c16:uniqueId val="{00000000-3B9E-4FD3-BF3A-F967F267C4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87.61</c:v>
                </c:pt>
                <c:pt idx="1">
                  <c:v>94.1</c:v>
                </c:pt>
                <c:pt idx="2">
                  <c:v>94.62</c:v>
                </c:pt>
                <c:pt idx="3">
                  <c:v>97.33</c:v>
                </c:pt>
                <c:pt idx="4">
                  <c:v>112.04</c:v>
                </c:pt>
              </c:numCache>
            </c:numRef>
          </c:val>
          <c:extLst xmlns:c16r2="http://schemas.microsoft.com/office/drawing/2015/06/chart">
            <c:ext xmlns:c16="http://schemas.microsoft.com/office/drawing/2014/chart" uri="{C3380CC4-5D6E-409C-BE32-E72D297353CC}">
              <c16:uniqueId val="{00000001-3B9E-4FD3-BF3A-F967F267C4F2}"/>
            </c:ext>
          </c:extLst>
        </c:ser>
        <c:dLbls>
          <c:showLegendKey val="0"/>
          <c:showVal val="0"/>
          <c:showCatName val="0"/>
          <c:showSerName val="0"/>
          <c:showPercent val="0"/>
          <c:showBubbleSize val="0"/>
        </c:dLbls>
        <c:gapWidth val="250"/>
        <c:overlap val="100"/>
        <c:axId val="507145184"/>
        <c:axId val="50714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-3.34</c:v>
                </c:pt>
                <c:pt idx="1">
                  <c:v>7.02</c:v>
                </c:pt>
                <c:pt idx="2">
                  <c:v>0.5</c:v>
                </c:pt>
                <c:pt idx="3">
                  <c:v>7.85</c:v>
                </c:pt>
                <c:pt idx="4">
                  <c:v>-1.1000000000000001</c:v>
                </c:pt>
              </c:numCache>
            </c:numRef>
          </c:val>
          <c:smooth val="0"/>
          <c:extLst xmlns:c16r2="http://schemas.microsoft.com/office/drawing/2015/06/chart">
            <c:ext xmlns:c16="http://schemas.microsoft.com/office/drawing/2014/chart" uri="{C3380CC4-5D6E-409C-BE32-E72D297353CC}">
              <c16:uniqueId val="{00000002-3B9E-4FD3-BF3A-F967F267C4F2}"/>
            </c:ext>
          </c:extLst>
        </c:ser>
        <c:dLbls>
          <c:showLegendKey val="0"/>
          <c:showVal val="0"/>
          <c:showCatName val="0"/>
          <c:showSerName val="0"/>
          <c:showPercent val="0"/>
          <c:showBubbleSize val="0"/>
        </c:dLbls>
        <c:marker val="1"/>
        <c:smooth val="0"/>
        <c:axId val="507145184"/>
        <c:axId val="507145568"/>
      </c:lineChart>
      <c:catAx>
        <c:axId val="5071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145568"/>
        <c:crosses val="autoZero"/>
        <c:auto val="1"/>
        <c:lblAlgn val="ctr"/>
        <c:lblOffset val="100"/>
        <c:tickLblSkip val="1"/>
        <c:tickMarkSkip val="1"/>
        <c:noMultiLvlLbl val="0"/>
      </c:catAx>
      <c:valAx>
        <c:axId val="50714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1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F68-4B82-A136-B5E995E245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68-4B82-A136-B5E995E245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F68-4B82-A136-B5E995E2450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F68-4B82-A136-B5E995E24502}"/>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F68-4B82-A136-B5E995E24502}"/>
            </c:ext>
          </c:extLst>
        </c:ser>
        <c:ser>
          <c:idx val="5"/>
          <c:order val="5"/>
          <c:tx>
            <c:strRef>
              <c:f>データシート!$A$32</c:f>
              <c:strCache>
                <c:ptCount val="1"/>
                <c:pt idx="0">
                  <c:v>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3F68-4B82-A136-B5E995E24502}"/>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6-3F68-4B82-A136-B5E995E24502}"/>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0.87</c:v>
                </c:pt>
                <c:pt idx="2">
                  <c:v>#N/A</c:v>
                </c:pt>
                <c:pt idx="3">
                  <c:v>1.7</c:v>
                </c:pt>
                <c:pt idx="4">
                  <c:v>#N/A</c:v>
                </c:pt>
                <c:pt idx="5">
                  <c:v>1.26</c:v>
                </c:pt>
                <c:pt idx="6">
                  <c:v>#N/A</c:v>
                </c:pt>
                <c:pt idx="7">
                  <c:v>1.6</c:v>
                </c:pt>
                <c:pt idx="8">
                  <c:v>#N/A</c:v>
                </c:pt>
                <c:pt idx="9">
                  <c:v>2.2999999999999998</c:v>
                </c:pt>
              </c:numCache>
            </c:numRef>
          </c:val>
          <c:extLst xmlns:c16r2="http://schemas.microsoft.com/office/drawing/2015/06/chart">
            <c:ext xmlns:c16="http://schemas.microsoft.com/office/drawing/2014/chart" uri="{C3380CC4-5D6E-409C-BE32-E72D297353CC}">
              <c16:uniqueId val="{00000007-3F68-4B82-A136-B5E995E2450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10.64</c:v>
                </c:pt>
                <c:pt idx="2">
                  <c:v>#N/A</c:v>
                </c:pt>
                <c:pt idx="3">
                  <c:v>10.61</c:v>
                </c:pt>
                <c:pt idx="4">
                  <c:v>#N/A</c:v>
                </c:pt>
                <c:pt idx="5">
                  <c:v>9.4499999999999993</c:v>
                </c:pt>
                <c:pt idx="6">
                  <c:v>#N/A</c:v>
                </c:pt>
                <c:pt idx="7">
                  <c:v>7.75</c:v>
                </c:pt>
                <c:pt idx="8">
                  <c:v>#N/A</c:v>
                </c:pt>
                <c:pt idx="9">
                  <c:v>6.87</c:v>
                </c:pt>
              </c:numCache>
            </c:numRef>
          </c:val>
          <c:extLst xmlns:c16r2="http://schemas.microsoft.com/office/drawing/2015/06/chart">
            <c:ext xmlns:c16="http://schemas.microsoft.com/office/drawing/2014/chart" uri="{C3380CC4-5D6E-409C-BE32-E72D297353CC}">
              <c16:uniqueId val="{00000008-3F68-4B82-A136-B5E995E245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4.01</c:v>
                </c:pt>
                <c:pt idx="2">
                  <c:v>#N/A</c:v>
                </c:pt>
                <c:pt idx="3">
                  <c:v>9.0399999999999991</c:v>
                </c:pt>
                <c:pt idx="4">
                  <c:v>#N/A</c:v>
                </c:pt>
                <c:pt idx="5">
                  <c:v>8.73</c:v>
                </c:pt>
                <c:pt idx="6">
                  <c:v>#N/A</c:v>
                </c:pt>
                <c:pt idx="7">
                  <c:v>12.99</c:v>
                </c:pt>
                <c:pt idx="8">
                  <c:v>#N/A</c:v>
                </c:pt>
                <c:pt idx="9">
                  <c:v>10.42</c:v>
                </c:pt>
              </c:numCache>
            </c:numRef>
          </c:val>
          <c:extLst xmlns:c16r2="http://schemas.microsoft.com/office/drawing/2015/06/chart">
            <c:ext xmlns:c16="http://schemas.microsoft.com/office/drawing/2014/chart" uri="{C3380CC4-5D6E-409C-BE32-E72D297353CC}">
              <c16:uniqueId val="{00000009-3F68-4B82-A136-B5E995E24502}"/>
            </c:ext>
          </c:extLst>
        </c:ser>
        <c:dLbls>
          <c:showLegendKey val="0"/>
          <c:showVal val="0"/>
          <c:showCatName val="0"/>
          <c:showSerName val="0"/>
          <c:showPercent val="0"/>
          <c:showBubbleSize val="0"/>
        </c:dLbls>
        <c:gapWidth val="150"/>
        <c:overlap val="100"/>
        <c:axId val="501534792"/>
        <c:axId val="501535176"/>
      </c:barChart>
      <c:catAx>
        <c:axId val="50153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535176"/>
        <c:crosses val="autoZero"/>
        <c:auto val="1"/>
        <c:lblAlgn val="ctr"/>
        <c:lblOffset val="100"/>
        <c:tickLblSkip val="1"/>
        <c:tickMarkSkip val="1"/>
        <c:noMultiLvlLbl val="0"/>
      </c:catAx>
      <c:valAx>
        <c:axId val="50153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534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637</c:v>
                </c:pt>
                <c:pt idx="5">
                  <c:v>601</c:v>
                </c:pt>
                <c:pt idx="8">
                  <c:v>574</c:v>
                </c:pt>
                <c:pt idx="11">
                  <c:v>575</c:v>
                </c:pt>
                <c:pt idx="14">
                  <c:v>562</c:v>
                </c:pt>
              </c:numCache>
            </c:numRef>
          </c:val>
          <c:extLst xmlns:c16r2="http://schemas.microsoft.com/office/drawing/2015/06/chart">
            <c:ext xmlns:c16="http://schemas.microsoft.com/office/drawing/2014/chart" uri="{C3380CC4-5D6E-409C-BE32-E72D297353CC}">
              <c16:uniqueId val="{00000000-93DA-4756-9832-CB2A13CFE0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3DA-4756-9832-CB2A13CFE0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3DA-4756-9832-CB2A13CFE0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17</c:v>
                </c:pt>
                <c:pt idx="6">
                  <c:v>21</c:v>
                </c:pt>
                <c:pt idx="9">
                  <c:v>22</c:v>
                </c:pt>
                <c:pt idx="12">
                  <c:v>26</c:v>
                </c:pt>
              </c:numCache>
            </c:numRef>
          </c:val>
          <c:extLst xmlns:c16r2="http://schemas.microsoft.com/office/drawing/2015/06/chart">
            <c:ext xmlns:c16="http://schemas.microsoft.com/office/drawing/2014/chart" uri="{C3380CC4-5D6E-409C-BE32-E72D297353CC}">
              <c16:uniqueId val="{00000003-93DA-4756-9832-CB2A13CFE0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DA-4756-9832-CB2A13CFE0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DA-4756-9832-CB2A13CFE0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3DA-4756-9832-CB2A13CFE0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734</c:v>
                </c:pt>
                <c:pt idx="3">
                  <c:v>694</c:v>
                </c:pt>
                <c:pt idx="6">
                  <c:v>674</c:v>
                </c:pt>
                <c:pt idx="9">
                  <c:v>699</c:v>
                </c:pt>
                <c:pt idx="12">
                  <c:v>737</c:v>
                </c:pt>
              </c:numCache>
            </c:numRef>
          </c:val>
          <c:extLst xmlns:c16r2="http://schemas.microsoft.com/office/drawing/2015/06/chart">
            <c:ext xmlns:c16="http://schemas.microsoft.com/office/drawing/2014/chart" uri="{C3380CC4-5D6E-409C-BE32-E72D297353CC}">
              <c16:uniqueId val="{00000007-93DA-4756-9832-CB2A13CFE08E}"/>
            </c:ext>
          </c:extLst>
        </c:ser>
        <c:dLbls>
          <c:showLegendKey val="0"/>
          <c:showVal val="0"/>
          <c:showCatName val="0"/>
          <c:showSerName val="0"/>
          <c:showPercent val="0"/>
          <c:showBubbleSize val="0"/>
        </c:dLbls>
        <c:gapWidth val="100"/>
        <c:overlap val="100"/>
        <c:axId val="407040712"/>
        <c:axId val="504409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111</c:v>
                </c:pt>
                <c:pt idx="2">
                  <c:v>#N/A</c:v>
                </c:pt>
                <c:pt idx="3">
                  <c:v>#N/A</c:v>
                </c:pt>
                <c:pt idx="4">
                  <c:v>110</c:v>
                </c:pt>
                <c:pt idx="5">
                  <c:v>#N/A</c:v>
                </c:pt>
                <c:pt idx="6">
                  <c:v>#N/A</c:v>
                </c:pt>
                <c:pt idx="7">
                  <c:v>121</c:v>
                </c:pt>
                <c:pt idx="8">
                  <c:v>#N/A</c:v>
                </c:pt>
                <c:pt idx="9">
                  <c:v>#N/A</c:v>
                </c:pt>
                <c:pt idx="10">
                  <c:v>146</c:v>
                </c:pt>
                <c:pt idx="11">
                  <c:v>#N/A</c:v>
                </c:pt>
                <c:pt idx="12">
                  <c:v>#N/A</c:v>
                </c:pt>
                <c:pt idx="13">
                  <c:v>201</c:v>
                </c:pt>
                <c:pt idx="14">
                  <c:v>#N/A</c:v>
                </c:pt>
              </c:numCache>
            </c:numRef>
          </c:val>
          <c:smooth val="0"/>
          <c:extLst xmlns:c16r2="http://schemas.microsoft.com/office/drawing/2015/06/chart">
            <c:ext xmlns:c16="http://schemas.microsoft.com/office/drawing/2014/chart" uri="{C3380CC4-5D6E-409C-BE32-E72D297353CC}">
              <c16:uniqueId val="{00000008-93DA-4756-9832-CB2A13CFE08E}"/>
            </c:ext>
          </c:extLst>
        </c:ser>
        <c:dLbls>
          <c:showLegendKey val="0"/>
          <c:showVal val="0"/>
          <c:showCatName val="0"/>
          <c:showSerName val="0"/>
          <c:showPercent val="0"/>
          <c:showBubbleSize val="0"/>
        </c:dLbls>
        <c:marker val="1"/>
        <c:smooth val="0"/>
        <c:axId val="407040712"/>
        <c:axId val="504409336"/>
      </c:lineChart>
      <c:catAx>
        <c:axId val="40704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409336"/>
        <c:crosses val="autoZero"/>
        <c:auto val="1"/>
        <c:lblAlgn val="ctr"/>
        <c:lblOffset val="100"/>
        <c:tickLblSkip val="1"/>
        <c:tickMarkSkip val="1"/>
        <c:noMultiLvlLbl val="0"/>
      </c:catAx>
      <c:valAx>
        <c:axId val="504409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40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4746</c:v>
                </c:pt>
                <c:pt idx="5">
                  <c:v>4630</c:v>
                </c:pt>
                <c:pt idx="8">
                  <c:v>4692</c:v>
                </c:pt>
                <c:pt idx="11">
                  <c:v>4565</c:v>
                </c:pt>
                <c:pt idx="14">
                  <c:v>4626</c:v>
                </c:pt>
              </c:numCache>
            </c:numRef>
          </c:val>
          <c:extLst xmlns:c16r2="http://schemas.microsoft.com/office/drawing/2015/06/chart">
            <c:ext xmlns:c16="http://schemas.microsoft.com/office/drawing/2014/chart" uri="{C3380CC4-5D6E-409C-BE32-E72D297353CC}">
              <c16:uniqueId val="{00000000-03DB-4D02-B6F2-AA7F6A8561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706</c:v>
                </c:pt>
                <c:pt idx="5">
                  <c:v>964</c:v>
                </c:pt>
                <c:pt idx="8">
                  <c:v>1018</c:v>
                </c:pt>
                <c:pt idx="11">
                  <c:v>1208</c:v>
                </c:pt>
                <c:pt idx="14">
                  <c:v>1106</c:v>
                </c:pt>
              </c:numCache>
            </c:numRef>
          </c:val>
          <c:extLst xmlns:c16r2="http://schemas.microsoft.com/office/drawing/2015/06/chart">
            <c:ext xmlns:c16="http://schemas.microsoft.com/office/drawing/2014/chart" uri="{C3380CC4-5D6E-409C-BE32-E72D297353CC}">
              <c16:uniqueId val="{00000001-03DB-4D02-B6F2-AA7F6A8561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4274</c:v>
                </c:pt>
                <c:pt idx="5">
                  <c:v>4427</c:v>
                </c:pt>
                <c:pt idx="8">
                  <c:v>4627</c:v>
                </c:pt>
                <c:pt idx="11">
                  <c:v>5200</c:v>
                </c:pt>
                <c:pt idx="14">
                  <c:v>5715</c:v>
                </c:pt>
              </c:numCache>
            </c:numRef>
          </c:val>
          <c:extLst xmlns:c16r2="http://schemas.microsoft.com/office/drawing/2015/06/chart">
            <c:ext xmlns:c16="http://schemas.microsoft.com/office/drawing/2014/chart" uri="{C3380CC4-5D6E-409C-BE32-E72D297353CC}">
              <c16:uniqueId val="{00000002-03DB-4D02-B6F2-AA7F6A8561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3DB-4D02-B6F2-AA7F6A8561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3DB-4D02-B6F2-AA7F6A8561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DB-4D02-B6F2-AA7F6A8561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1654</c:v>
                </c:pt>
                <c:pt idx="3">
                  <c:v>1641</c:v>
                </c:pt>
                <c:pt idx="6">
                  <c:v>1606</c:v>
                </c:pt>
                <c:pt idx="9">
                  <c:v>1592</c:v>
                </c:pt>
                <c:pt idx="12">
                  <c:v>1613</c:v>
                </c:pt>
              </c:numCache>
            </c:numRef>
          </c:val>
          <c:extLst xmlns:c16r2="http://schemas.microsoft.com/office/drawing/2015/06/chart">
            <c:ext xmlns:c16="http://schemas.microsoft.com/office/drawing/2014/chart" uri="{C3380CC4-5D6E-409C-BE32-E72D297353CC}">
              <c16:uniqueId val="{00000006-03DB-4D02-B6F2-AA7F6A8561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102</c:v>
                </c:pt>
                <c:pt idx="3">
                  <c:v>126</c:v>
                </c:pt>
                <c:pt idx="6">
                  <c:v>156</c:v>
                </c:pt>
                <c:pt idx="9">
                  <c:v>132</c:v>
                </c:pt>
                <c:pt idx="12">
                  <c:v>110</c:v>
                </c:pt>
              </c:numCache>
            </c:numRef>
          </c:val>
          <c:extLst xmlns:c16r2="http://schemas.microsoft.com/office/drawing/2015/06/chart">
            <c:ext xmlns:c16="http://schemas.microsoft.com/office/drawing/2014/chart" uri="{C3380CC4-5D6E-409C-BE32-E72D297353CC}">
              <c16:uniqueId val="{00000007-03DB-4D02-B6F2-AA7F6A8561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c:v>
                </c:pt>
                <c:pt idx="3">
                  <c:v>5</c:v>
                </c:pt>
                <c:pt idx="6">
                  <c:v>5</c:v>
                </c:pt>
                <c:pt idx="9">
                  <c:v>66</c:v>
                </c:pt>
                <c:pt idx="12">
                  <c:v>63</c:v>
                </c:pt>
              </c:numCache>
            </c:numRef>
          </c:val>
          <c:extLst xmlns:c16r2="http://schemas.microsoft.com/office/drawing/2015/06/chart">
            <c:ext xmlns:c16="http://schemas.microsoft.com/office/drawing/2014/chart" uri="{C3380CC4-5D6E-409C-BE32-E72D297353CC}">
              <c16:uniqueId val="{00000008-03DB-4D02-B6F2-AA7F6A8561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3DB-4D02-B6F2-AA7F6A8561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6012</c:v>
                </c:pt>
                <c:pt idx="3">
                  <c:v>6150</c:v>
                </c:pt>
                <c:pt idx="6">
                  <c:v>6099</c:v>
                </c:pt>
                <c:pt idx="9">
                  <c:v>6329</c:v>
                </c:pt>
                <c:pt idx="12">
                  <c:v>6393</c:v>
                </c:pt>
              </c:numCache>
            </c:numRef>
          </c:val>
          <c:extLst xmlns:c16r2="http://schemas.microsoft.com/office/drawing/2015/06/chart">
            <c:ext xmlns:c16="http://schemas.microsoft.com/office/drawing/2014/chart" uri="{C3380CC4-5D6E-409C-BE32-E72D297353CC}">
              <c16:uniqueId val="{0000000A-03DB-4D02-B6F2-AA7F6A8561C8}"/>
            </c:ext>
          </c:extLst>
        </c:ser>
        <c:dLbls>
          <c:showLegendKey val="0"/>
          <c:showVal val="0"/>
          <c:showCatName val="0"/>
          <c:showSerName val="0"/>
          <c:showPercent val="0"/>
          <c:showBubbleSize val="0"/>
        </c:dLbls>
        <c:gapWidth val="100"/>
        <c:overlap val="100"/>
        <c:axId val="496668032"/>
        <c:axId val="50877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3DB-4D02-B6F2-AA7F6A8561C8}"/>
            </c:ext>
          </c:extLst>
        </c:ser>
        <c:dLbls>
          <c:showLegendKey val="0"/>
          <c:showVal val="0"/>
          <c:showCatName val="0"/>
          <c:showSerName val="0"/>
          <c:showPercent val="0"/>
          <c:showBubbleSize val="0"/>
        </c:dLbls>
        <c:marker val="1"/>
        <c:smooth val="0"/>
        <c:axId val="496668032"/>
        <c:axId val="508771472"/>
      </c:lineChart>
      <c:catAx>
        <c:axId val="4966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771472"/>
        <c:crosses val="autoZero"/>
        <c:auto val="1"/>
        <c:lblAlgn val="ctr"/>
        <c:lblOffset val="100"/>
        <c:tickLblSkip val="1"/>
        <c:tickMarkSkip val="1"/>
        <c:noMultiLvlLbl val="0"/>
      </c:catAx>
      <c:valAx>
        <c:axId val="50877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66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3445</c:v>
                </c:pt>
                <c:pt idx="1">
                  <c:v>3765</c:v>
                </c:pt>
                <c:pt idx="2">
                  <c:v>4141</c:v>
                </c:pt>
              </c:numCache>
            </c:numRef>
          </c:val>
          <c:extLst xmlns:c16r2="http://schemas.microsoft.com/office/drawing/2015/06/chart">
            <c:ext xmlns:c16="http://schemas.microsoft.com/office/drawing/2014/chart" uri="{C3380CC4-5D6E-409C-BE32-E72D297353CC}">
              <c16:uniqueId val="{00000000-666B-4FFB-B4AC-8484683A46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314</c:v>
                </c:pt>
                <c:pt idx="1">
                  <c:v>515</c:v>
                </c:pt>
                <c:pt idx="2">
                  <c:v>665</c:v>
                </c:pt>
              </c:numCache>
            </c:numRef>
          </c:val>
          <c:extLst xmlns:c16r2="http://schemas.microsoft.com/office/drawing/2015/06/chart">
            <c:ext xmlns:c16="http://schemas.microsoft.com/office/drawing/2014/chart" uri="{C3380CC4-5D6E-409C-BE32-E72D297353CC}">
              <c16:uniqueId val="{00000001-666B-4FFB-B4AC-8484683A46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1060</c:v>
                </c:pt>
                <c:pt idx="1">
                  <c:v>1121</c:v>
                </c:pt>
                <c:pt idx="2">
                  <c:v>1119</c:v>
                </c:pt>
              </c:numCache>
            </c:numRef>
          </c:val>
          <c:extLst xmlns:c16r2="http://schemas.microsoft.com/office/drawing/2015/06/chart">
            <c:ext xmlns:c16="http://schemas.microsoft.com/office/drawing/2014/chart" uri="{C3380CC4-5D6E-409C-BE32-E72D297353CC}">
              <c16:uniqueId val="{00000002-666B-4FFB-B4AC-8484683A46DB}"/>
            </c:ext>
          </c:extLst>
        </c:ser>
        <c:dLbls>
          <c:showLegendKey val="0"/>
          <c:showVal val="0"/>
          <c:showCatName val="0"/>
          <c:showSerName val="0"/>
          <c:showPercent val="0"/>
          <c:showBubbleSize val="0"/>
        </c:dLbls>
        <c:gapWidth val="120"/>
        <c:overlap val="100"/>
        <c:axId val="508771864"/>
        <c:axId val="508774216"/>
      </c:barChart>
      <c:catAx>
        <c:axId val="50877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774216"/>
        <c:crosses val="autoZero"/>
        <c:auto val="1"/>
        <c:lblAlgn val="ctr"/>
        <c:lblOffset val="100"/>
        <c:tickLblSkip val="1"/>
        <c:tickMarkSkip val="1"/>
        <c:noMultiLvlLbl val="0"/>
      </c:catAx>
      <c:valAx>
        <c:axId val="508774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77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元利償還金が増加となっている大きな要因は、平成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年度に借入れた過疎対策事業債や令和２年度に借入れた緊急防災減災事業債の元利償還が開始したためである。</a:t>
          </a:r>
        </a:p>
        <a:p>
          <a:r>
            <a:rPr kumimoji="1" lang="ja-JP" altLang="en-US" sz="1400">
              <a:solidFill>
                <a:sysClr val="windowText" lastClr="000000"/>
              </a:solidFill>
              <a:latin typeface="ＭＳ ゴシック" pitchFamily="49" charset="-128"/>
              <a:ea typeface="ＭＳ ゴシック" pitchFamily="49" charset="-128"/>
            </a:rPr>
            <a:t>今後も朝日ヶ丘団地建替事業の財源とするため公営住宅建設事業債の借入を予定しており、加えて新たに学校建設事業の借入が予定されているため、新規大型事業については、事業内容を十分考慮し、事業を実施する。また、計画的に繰上償還を実施し、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将来負担比率分子は、充当可能財源等が将来負担額を上回ったため前年度に引き続きマイナスとなった。</a:t>
          </a:r>
        </a:p>
        <a:p>
          <a:r>
            <a:rPr kumimoji="1" lang="ja-JP" altLang="en-US" sz="1400">
              <a:solidFill>
                <a:sysClr val="windowText" lastClr="000000"/>
              </a:solidFill>
              <a:latin typeface="ＭＳ ゴシック" pitchFamily="49" charset="-128"/>
              <a:ea typeface="ＭＳ ゴシック" pitchFamily="49" charset="-128"/>
            </a:rPr>
            <a:t>地方債の現在高については、朝日ヶ丘団地建替事業や学校建設事業などの財源として地方債を借入れる予定のため今後は増加が見込まれる。そのため、地方債を財源とする大型事業については、事業の緊急性や優先度を十分考慮し、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福岡県添田町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・「林業振興基金」は野田公共用地補修事業で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千円を取崩し、「産業振興基金」では創業等支援事業や地域ブランド開発事業の財源として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千円を取崩したが、「財政調整基金」に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千円、「物産販売事業基金」に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以上の積立を今後も行っていく予定だが、「安心・安全なまちづくり推進基金」や「元気なまちづくり基金」等の特定目的基金については減少していく見込みである。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・安心・安全なまちづくり推進基金：様々な自然災害や人為的災害等から添田町民の生命と財産を守ることを目的に、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災害予防対策、復旧対策等を迅速に進める経費に充当する。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・元気なまちづくり基金：豊かな自然と歴史のこころがつくる活力あるまちづくりを推進するための経費に充当する。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・物産販売事業基金：添田町物産販売施設整備等の財源に充当する。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・オークホール基金：文化施設オークホールにおける事業の健全な運営とホールの改良、設備等の施設整備の財源に充当する。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・高齢者等福祉基金：高齢者等の保健福祉の向上を図るための経費に充当する。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・林業振興基金：令和４年度に実施した野田公共用地補修事業の財源として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・元気なまちづくり基金：令和４年度に実施した空き家・空地バンク支援事業等の財源として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千円を取崩したことにより減少した。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・産業振興基金：令和４年度に実施した創業支援事業補助金や地域ブランド開発事業費財源として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・森林環境譲与税基金：森林環境譲与税を積立たことにより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10,372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・物産販売基金：施設の修繕費や長寿命化対策の財源として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12,340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・オークホール基金：令和５年度に実施するオークホール舞台設備改修事業の財源として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13,167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・元気なまちづくり基金：令和５年度に実施する空き家・空地バンク支援事業等の財源として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・物産販売事業基金：令和５年度に実施する施設の修繕費や長寿命化対策の財源として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7,791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・農業近代化施設基金：令和５年度に実施する農業近代化施設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ライスセンター</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整備費の財源として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・産業振興基金：令和４年度に実施する創業支援事業補助金や地域ブランド開発事業費の財源として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・本年度は取崩はなく、決算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の増額や一般会計積立金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、一般会計積立金利子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特別会計積立金利子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の増額により、前年度に比べ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・老朽化した施設の改修経費や災害への備えとして、決算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・本年度は取崩はなく、積立金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や積立金利子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年度から実施している朝日ヶ丘団地建替事業や今後実施予定である学校建設事業等の大型事業を控えていることから、計画的に積立を行うこととする。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8,804
132.20
7,793,674
7,381,107
385,738
3,696,187
6,392,667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人口の減少や全国平均を上回る高齢化率（令和４年度末</a:t>
          </a:r>
          <a:r>
            <a:rPr kumimoji="1" lang="en-US" altLang="ja-JP" sz="1300">
              <a:latin typeface="ＭＳ Ｐゴシック" panose="020B0600070205080204" pitchFamily="50" charset="-128"/>
              <a:ea typeface="ＭＳ Ｐゴシック" panose="020B0600070205080204" pitchFamily="50" charset="-128"/>
            </a:rPr>
            <a:t>45.04</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かなり下回っている。今後も経常経費の削減や投資的経費の抑制に努めるとともに歳入確保のため、町税等の徴収業務の強化を行い自主財源の確保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歳入については、普通交付税が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百万円、地方特例交付金が７百万円減少した。歳出については、平成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年度に借入れた過疎対策事業債や令和２年度に借入れた緊急防災減災事業債の償還が開始されたことに伴い公債費が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百万円増加し、障がい福祉サービス事業費や障がい者医療費などの扶助費が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百万円増加した。このため経常収支比率は前年度に比べ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ポイント増加している。今後は小中学校建設事業など大型事業の借入により、公債費の増加が予想されることから、各事業の見直しを行い、経常経費の削減に努める。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65</xdr:row>
      <xdr:rowOff>80264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00734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65</xdr:row>
      <xdr:rowOff>143002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00734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164592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2872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159766</xdr:rowOff>
    </xdr:from>
    <xdr:to>
      <xdr:col>11</xdr:col>
      <xdr:colOff>31750</xdr:colOff>
      <xdr:row>66</xdr:row>
      <xdr:rowOff>164592</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4754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29464</xdr:rowOff>
    </xdr:from>
    <xdr:to>
      <xdr:col>23</xdr:col>
      <xdr:colOff>184150</xdr:colOff>
      <xdr:row>65</xdr:row>
      <xdr:rowOff>131064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1541</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113792</xdr:rowOff>
    </xdr:from>
    <xdr:to>
      <xdr:col>11</xdr:col>
      <xdr:colOff>82550</xdr:colOff>
      <xdr:row>67</xdr:row>
      <xdr:rowOff>43942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28719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108966</xdr:rowOff>
    </xdr:from>
    <xdr:to>
      <xdr:col>7</xdr:col>
      <xdr:colOff>31750</xdr:colOff>
      <xdr:row>67</xdr:row>
      <xdr:rowOff>39116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23893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が、維持補修費は類似団体平均に比べ高くなっている。河川や林道等の老朽化が進み、例年以上に維持補修を実施したため増額となったことが要因である。今後は人件費、物件費、維持補修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10030</xdr:rowOff>
    </xdr:from>
    <xdr:to>
      <xdr:col>23</xdr:col>
      <xdr:colOff>133350</xdr:colOff>
      <xdr:row>81</xdr:row>
      <xdr:rowOff>31998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3897480"/>
          <a:ext cx="8382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10030</xdr:rowOff>
    </xdr:from>
    <xdr:to>
      <xdr:col>19</xdr:col>
      <xdr:colOff>133350</xdr:colOff>
      <xdr:row>81</xdr:row>
      <xdr:rowOff>22702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3225800" y="13897480"/>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142880</xdr:rowOff>
    </xdr:from>
    <xdr:to>
      <xdr:col>15</xdr:col>
      <xdr:colOff>82550</xdr:colOff>
      <xdr:row>81</xdr:row>
      <xdr:rowOff>22702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85888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128922</xdr:rowOff>
    </xdr:from>
    <xdr:to>
      <xdr:col>11</xdr:col>
      <xdr:colOff>31750</xdr:colOff>
      <xdr:row>80</xdr:row>
      <xdr:rowOff>142880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3844922"/>
          <a:ext cx="889000" cy="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152648</xdr:rowOff>
    </xdr:from>
    <xdr:to>
      <xdr:col>23</xdr:col>
      <xdr:colOff>184150</xdr:colOff>
      <xdr:row>81</xdr:row>
      <xdr:rowOff>82798</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38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169175</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7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130680</xdr:rowOff>
    </xdr:from>
    <xdr:to>
      <xdr:col>19</xdr:col>
      <xdr:colOff>184150</xdr:colOff>
      <xdr:row>81</xdr:row>
      <xdr:rowOff>60830</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8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71007</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61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143352</xdr:rowOff>
    </xdr:from>
    <xdr:to>
      <xdr:col>15</xdr:col>
      <xdr:colOff>133350</xdr:colOff>
      <xdr:row>81</xdr:row>
      <xdr:rowOff>73502</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8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83679</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62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92080</xdr:rowOff>
    </xdr:from>
    <xdr:to>
      <xdr:col>11</xdr:col>
      <xdr:colOff>82550</xdr:colOff>
      <xdr:row>81</xdr:row>
      <xdr:rowOff>22230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8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32407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57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78122</xdr:rowOff>
    </xdr:from>
    <xdr:to>
      <xdr:col>7</xdr:col>
      <xdr:colOff>31750</xdr:colOff>
      <xdr:row>81</xdr:row>
      <xdr:rowOff>8272</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7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18449</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5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ポイント増加となっている。</a:t>
          </a:r>
        </a:p>
        <a:p>
          <a:r>
            <a:rPr kumimoji="1" lang="ja-JP" altLang="en-US" sz="1300">
              <a:latin typeface="ＭＳ Ｐゴシック" panose="020B0600070205080204" pitchFamily="50" charset="-128"/>
              <a:ea typeface="ＭＳ Ｐゴシック" panose="020B0600070205080204" pitchFamily="50" charset="-128"/>
            </a:rPr>
            <a:t>今後も国及び近隣自治体の状況を注視し、ラスパイレス指数の急激な上昇を招くことがないよう給与の適正化に努める。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86</xdr:row>
      <xdr:rowOff>9677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6969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123673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696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85</xdr:row>
      <xdr:rowOff>135164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6969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32657</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159250</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今後は行財政改革の方針に基づき適正な定員管理に努める。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43645</xdr:rowOff>
    </xdr:from>
    <xdr:to>
      <xdr:col>81</xdr:col>
      <xdr:colOff>44450</xdr:colOff>
      <xdr:row>62</xdr:row>
      <xdr:rowOff>61341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673545"/>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6646</xdr:rowOff>
    </xdr:from>
    <xdr:to>
      <xdr:col>77</xdr:col>
      <xdr:colOff>44450</xdr:colOff>
      <xdr:row>62</xdr:row>
      <xdr:rowOff>43645</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63654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164423</xdr:rowOff>
    </xdr:from>
    <xdr:to>
      <xdr:col>72</xdr:col>
      <xdr:colOff>203200</xdr:colOff>
      <xdr:row>62</xdr:row>
      <xdr:rowOff>6646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622873"/>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154770</xdr:rowOff>
    </xdr:from>
    <xdr:to>
      <xdr:col>68</xdr:col>
      <xdr:colOff>152400</xdr:colOff>
      <xdr:row>61</xdr:row>
      <xdr:rowOff>164423</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613220"/>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10541</xdr:rowOff>
    </xdr:from>
    <xdr:to>
      <xdr:col>81</xdr:col>
      <xdr:colOff>95250</xdr:colOff>
      <xdr:row>62</xdr:row>
      <xdr:rowOff>112141</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27068</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4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164295</xdr:rowOff>
    </xdr:from>
    <xdr:to>
      <xdr:col>77</xdr:col>
      <xdr:colOff>95250</xdr:colOff>
      <xdr:row>62</xdr:row>
      <xdr:rowOff>94445</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104622</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39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127296</xdr:rowOff>
    </xdr:from>
    <xdr:to>
      <xdr:col>73</xdr:col>
      <xdr:colOff>44450</xdr:colOff>
      <xdr:row>62</xdr:row>
      <xdr:rowOff>57446</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67623</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35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113623</xdr:rowOff>
    </xdr:from>
    <xdr:to>
      <xdr:col>68</xdr:col>
      <xdr:colOff>203200</xdr:colOff>
      <xdr:row>62</xdr:row>
      <xdr:rowOff>43773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53950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34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103970</xdr:rowOff>
    </xdr:from>
    <xdr:to>
      <xdr:col>64</xdr:col>
      <xdr:colOff>152400</xdr:colOff>
      <xdr:row>62</xdr:row>
      <xdr:rowOff>34120</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44297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33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交付税措置のある過疎対策事業債等の償還終了に伴う算入公債費の減少や、公営住宅建設事業債の償還が開始されたため、実質公債費比率は前年度に比べ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今後は公営住宅建設事業の大型事業に加え、学校建設事業の借入を行うことから、新規起債発行事業については、重要度や必要性を十分考慮する。また、起債の繰上償還を計画的に実施し、実質公債費比率の上昇を抑制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37846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64718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38</xdr:row>
      <xdr:rowOff>132080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66278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141732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6278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141732</xdr:rowOff>
    </xdr:from>
    <xdr:to>
      <xdr:col>68</xdr:col>
      <xdr:colOff>152400</xdr:colOff>
      <xdr:row>39</xdr:row>
      <xdr:rowOff>57150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6568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90932</xdr:rowOff>
    </xdr:from>
    <xdr:to>
      <xdr:col>68</xdr:col>
      <xdr:colOff>203200</xdr:colOff>
      <xdr:row>39</xdr:row>
      <xdr:rowOff>21082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31259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将来負担比率は「－％（数値なし）」である。</a:t>
          </a:r>
        </a:p>
        <a:p>
          <a:r>
            <a:rPr lang="ja-JP" altLang="en-US" sz="1300">
              <a:effectLst/>
              <a:latin typeface="ＭＳ Ｐゴシック" panose="020B0600070205080204" pitchFamily="50" charset="-128"/>
              <a:ea typeface="ＭＳ Ｐゴシック" panose="020B0600070205080204" pitchFamily="50" charset="-128"/>
            </a:rPr>
            <a:t>今後も公債費等の義務的経費の削減を行い、財政の健全化を図る。</a:t>
          </a: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8,804
132.20
7,793,674
7,381,107
385,738
3,696,187
6,392,667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人件費については、退職者と新規採用者の基本給の差により前年度と比較して減少しているが、今後は増加が見込まれるため会計年度任用職員も含めた人件費の抑制に向けた取組を行う。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322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59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38</xdr:row>
      <xdr:rowOff>165100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を上回っているのは、町有施設の維持管理経費が多いためである。今後は、公共施設等総合管理計画に基づき施設配置の見直しを早急に行い、維持管理経費の削減を積極的に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78994</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5671800" y="2925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24130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4782800" y="2925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129286</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893800" y="29387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17</xdr:row>
      <xdr:rowOff>129286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3016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ポイント増加しており、扶助費に係る経常収支比率は類似団体平均を上回っている。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町単独事業で中学校卒業までの医療費の無料化や児童発達支援事業等を行っているためである。また、扶助費が増加傾向なのは、障がい者医療費等によるものであり、今後も増加が見込まれることから、各種事業の見直し等を行い抑制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60</xdr:row>
      <xdr:rowOff>61685</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89770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33762</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61685</xdr:rowOff>
    </xdr:from>
    <xdr:to>
      <xdr:col>24</xdr:col>
      <xdr:colOff>114300</xdr:colOff>
      <xdr:row>60</xdr:row>
      <xdr:rowOff>61685</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348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60</xdr:row>
      <xdr:rowOff>61685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987800" y="10103757"/>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125384</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21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61</xdr:row>
      <xdr:rowOff>4535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098800" y="101037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92528</xdr:rowOff>
    </xdr:from>
    <xdr:to>
      <xdr:col>20</xdr:col>
      <xdr:colOff>38100</xdr:colOff>
      <xdr:row>55</xdr:row>
      <xdr:rowOff>22678</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86178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2209800" y="10462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20865</xdr:rowOff>
    </xdr:from>
    <xdr:to>
      <xdr:col>11</xdr:col>
      <xdr:colOff>9525</xdr:colOff>
      <xdr:row>61</xdr:row>
      <xdr:rowOff>86178</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10479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90912</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1020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35378</xdr:rowOff>
    </xdr:from>
    <xdr:to>
      <xdr:col>11</xdr:col>
      <xdr:colOff>60325</xdr:colOff>
      <xdr:row>61</xdr:row>
      <xdr:rowOff>136978</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121755</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141515</xdr:rowOff>
    </xdr:from>
    <xdr:to>
      <xdr:col>6</xdr:col>
      <xdr:colOff>171450</xdr:colOff>
      <xdr:row>61</xdr:row>
      <xdr:rowOff>71665</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56442</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その他の経費については前年度と同じ数値となっており、類似団体と比べると上回っている。主な要因としては、河川施設・林道施設や学校施設等の維持補修費が増額になったためである。</a:t>
          </a:r>
        </a:p>
        <a:p>
          <a:r>
            <a:rPr kumimoji="1" lang="ja-JP" altLang="en-US" sz="1300">
              <a:latin typeface="ＭＳ Ｐゴシック" panose="020B0600070205080204" pitchFamily="50" charset="-128"/>
              <a:ea typeface="ＭＳ Ｐゴシック" panose="020B0600070205080204" pitchFamily="50" charset="-128"/>
            </a:rPr>
            <a:t>今後も施設の老朽化等により増額が見込まれることから、計画的に施設の更新等を行い修繕費等の抑制に向けた取り組みを行う。</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56</xdr:row>
      <xdr:rowOff>165100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24130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4782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8890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や負担金を伴う事業の見直しによる削減で各団体への補助金や負担金が減少したことにより補助費等に係る経常収支比率が類似団体平均を下回っているが、障がい者自立支援給付費負担金や障がい者医療費負担金の前年度精算返還金により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ポイント増加している。このことから引き続き更なる経常経費の縮減に努める。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108712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2031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30988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44704</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004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近年の大型事業により地方債の元利償還金が膨らみ、類似団体平均を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れた過疎対策事業債や令和２年度に借入れた緊急防災減災事業債の償還が開始されたためである。今後も大型事業等の借入により公債費の増加が見込まれることから、地方債の発行については、事業内容を十分考慮し、事業を実施するとともに起債の繰上償還を計画的に実施す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20320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1610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153670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161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27939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3183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50800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17797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上回っている。その主な要因は、維持補修費・補助費等である。なお、扶助費については今後増加が予想されることから、物件費や人件費を抑制する必要があるため、物件費については、公共施設等総合管理計画に基づき施設配置の見直しや、町単独で実施している事業は廃止を含めた事業見直しを行い、人件費については、会計年度任用職員も含めた人件費の抑制に向けた取組を行う。</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78</xdr:row>
      <xdr:rowOff>96520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3591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157480</xdr:rowOff>
    </xdr:from>
    <xdr:to>
      <xdr:col>78</xdr:col>
      <xdr:colOff>69850</xdr:colOff>
      <xdr:row>79</xdr:row>
      <xdr:rowOff>12700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4782800" y="133591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119380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5572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119380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637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106680</xdr:rowOff>
    </xdr:from>
    <xdr:to>
      <xdr:col>78</xdr:col>
      <xdr:colOff>120650</xdr:colOff>
      <xdr:row>78</xdr:row>
      <xdr:rowOff>36830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154957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74033</xdr:rowOff>
    </xdr:from>
    <xdr:to>
      <xdr:col>29</xdr:col>
      <xdr:colOff>127000</xdr:colOff>
      <xdr:row>16</xdr:row>
      <xdr:rowOff>110975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864858"/>
          <a:ext cx="647700" cy="3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74033</xdr:rowOff>
    </xdr:from>
    <xdr:to>
      <xdr:col>26</xdr:col>
      <xdr:colOff>50800</xdr:colOff>
      <xdr:row>16</xdr:row>
      <xdr:rowOff>107973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864858"/>
          <a:ext cx="698500" cy="3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107973</xdr:rowOff>
    </xdr:from>
    <xdr:to>
      <xdr:col>22</xdr:col>
      <xdr:colOff>114300</xdr:colOff>
      <xdr:row>16</xdr:row>
      <xdr:rowOff>116896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898798"/>
          <a:ext cx="698500" cy="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116896</xdr:rowOff>
    </xdr:from>
    <xdr:to>
      <xdr:col>18</xdr:col>
      <xdr:colOff>177800</xdr:colOff>
      <xdr:row>16</xdr:row>
      <xdr:rowOff>136098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907721"/>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60175</xdr:rowOff>
    </xdr:from>
    <xdr:to>
      <xdr:col>29</xdr:col>
      <xdr:colOff>177800</xdr:colOff>
      <xdr:row>16</xdr:row>
      <xdr:rowOff>161775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5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32252</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8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23233</xdr:rowOff>
    </xdr:from>
    <xdr:to>
      <xdr:col>26</xdr:col>
      <xdr:colOff>101600</xdr:colOff>
      <xdr:row>16</xdr:row>
      <xdr:rowOff>124833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109610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90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57173</xdr:rowOff>
    </xdr:from>
    <xdr:to>
      <xdr:col>22</xdr:col>
      <xdr:colOff>165100</xdr:colOff>
      <xdr:row>16</xdr:row>
      <xdr:rowOff>158773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84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143550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66096</xdr:rowOff>
    </xdr:from>
    <xdr:to>
      <xdr:col>19</xdr:col>
      <xdr:colOff>38100</xdr:colOff>
      <xdr:row>16</xdr:row>
      <xdr:rowOff>167696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85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152473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9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85298</xdr:rowOff>
    </xdr:from>
    <xdr:to>
      <xdr:col>15</xdr:col>
      <xdr:colOff>101600</xdr:colOff>
      <xdr:row>17</xdr:row>
      <xdr:rowOff>15448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87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96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114705</xdr:rowOff>
    </xdr:from>
    <xdr:to>
      <xdr:col>29</xdr:col>
      <xdr:colOff>127000</xdr:colOff>
      <xdr:row>37</xdr:row>
      <xdr:rowOff>223093</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239405"/>
          <a:ext cx="647700" cy="108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223093</xdr:rowOff>
    </xdr:from>
    <xdr:to>
      <xdr:col>26</xdr:col>
      <xdr:colOff>50800</xdr:colOff>
      <xdr:row>37</xdr:row>
      <xdr:rowOff>271736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7347793"/>
          <a:ext cx="698500" cy="48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271736</xdr:rowOff>
    </xdr:from>
    <xdr:to>
      <xdr:col>22</xdr:col>
      <xdr:colOff>114300</xdr:colOff>
      <xdr:row>37</xdr:row>
      <xdr:rowOff>301944</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7396436"/>
          <a:ext cx="698500" cy="3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300361</xdr:rowOff>
    </xdr:from>
    <xdr:to>
      <xdr:col>18</xdr:col>
      <xdr:colOff>177800</xdr:colOff>
      <xdr:row>37</xdr:row>
      <xdr:rowOff>301944</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425061"/>
          <a:ext cx="698500" cy="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63905</xdr:rowOff>
    </xdr:from>
    <xdr:to>
      <xdr:col>29</xdr:col>
      <xdr:colOff>177800</xdr:colOff>
      <xdr:row>37</xdr:row>
      <xdr:rowOff>165505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188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35982</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16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172293</xdr:rowOff>
    </xdr:from>
    <xdr:to>
      <xdr:col>26</xdr:col>
      <xdr:colOff>101600</xdr:colOff>
      <xdr:row>37</xdr:row>
      <xdr:rowOff>273893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29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258670</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383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220936</xdr:rowOff>
    </xdr:from>
    <xdr:to>
      <xdr:col>22</xdr:col>
      <xdr:colOff>165100</xdr:colOff>
      <xdr:row>37</xdr:row>
      <xdr:rowOff>322536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34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307313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4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251144</xdr:rowOff>
    </xdr:from>
    <xdr:to>
      <xdr:col>19</xdr:col>
      <xdr:colOff>38100</xdr:colOff>
      <xdr:row>38</xdr:row>
      <xdr:rowOff>9844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37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337521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46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249561</xdr:rowOff>
    </xdr:from>
    <xdr:to>
      <xdr:col>15</xdr:col>
      <xdr:colOff>101600</xdr:colOff>
      <xdr:row>38</xdr:row>
      <xdr:rowOff>8261</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37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335938</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4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8,804
132.20
7,793,674
7,381,107
385,738
3,696,187
6,392,667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142931</xdr:rowOff>
    </xdr:from>
    <xdr:to>
      <xdr:col>24</xdr:col>
      <xdr:colOff>63500</xdr:colOff>
      <xdr:row>36</xdr:row>
      <xdr:rowOff>40358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143681"/>
          <a:ext cx="838200" cy="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142931</xdr:rowOff>
    </xdr:from>
    <xdr:to>
      <xdr:col>19</xdr:col>
      <xdr:colOff>177800</xdr:colOff>
      <xdr:row>35</xdr:row>
      <xdr:rowOff>147480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143681"/>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147480</xdr:rowOff>
    </xdr:from>
    <xdr:to>
      <xdr:col>15</xdr:col>
      <xdr:colOff>50800</xdr:colOff>
      <xdr:row>36</xdr:row>
      <xdr:rowOff>53167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148230"/>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53167</xdr:rowOff>
    </xdr:from>
    <xdr:to>
      <xdr:col>10</xdr:col>
      <xdr:colOff>114300</xdr:colOff>
      <xdr:row>36</xdr:row>
      <xdr:rowOff>61747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25367"/>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161008</xdr:rowOff>
    </xdr:from>
    <xdr:to>
      <xdr:col>24</xdr:col>
      <xdr:colOff>114300</xdr:colOff>
      <xdr:row>36</xdr:row>
      <xdr:rowOff>91158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139435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1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92131</xdr:rowOff>
    </xdr:from>
    <xdr:to>
      <xdr:col>20</xdr:col>
      <xdr:colOff>38100</xdr:colOff>
      <xdr:row>36</xdr:row>
      <xdr:rowOff>22281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0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13408</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18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96680</xdr:rowOff>
    </xdr:from>
    <xdr:to>
      <xdr:col>15</xdr:col>
      <xdr:colOff>101600</xdr:colOff>
      <xdr:row>36</xdr:row>
      <xdr:rowOff>26830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0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17957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19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2367</xdr:rowOff>
    </xdr:from>
    <xdr:to>
      <xdr:col>10</xdr:col>
      <xdr:colOff>165100</xdr:colOff>
      <xdr:row>36</xdr:row>
      <xdr:rowOff>103967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1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95094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26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xdr:rowOff>
    </xdr:from>
    <xdr:to>
      <xdr:col>6</xdr:col>
      <xdr:colOff>38100</xdr:colOff>
      <xdr:row>36</xdr:row>
      <xdr:rowOff>112547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103674</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27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142136</xdr:rowOff>
    </xdr:from>
    <xdr:to>
      <xdr:col>24</xdr:col>
      <xdr:colOff>63500</xdr:colOff>
      <xdr:row>58</xdr:row>
      <xdr:rowOff>2151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914786"/>
          <a:ext cx="8382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153313</xdr:rowOff>
    </xdr:from>
    <xdr:to>
      <xdr:col>19</xdr:col>
      <xdr:colOff>177800</xdr:colOff>
      <xdr:row>58</xdr:row>
      <xdr:rowOff>2151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925963"/>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153313</xdr:rowOff>
    </xdr:from>
    <xdr:to>
      <xdr:col>15</xdr:col>
      <xdr:colOff>50800</xdr:colOff>
      <xdr:row>58</xdr:row>
      <xdr:rowOff>13593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925963"/>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13593</xdr:rowOff>
    </xdr:from>
    <xdr:to>
      <xdr:col>10</xdr:col>
      <xdr:colOff>114300</xdr:colOff>
      <xdr:row>58</xdr:row>
      <xdr:rowOff>19555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957693"/>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91336</xdr:rowOff>
    </xdr:from>
    <xdr:to>
      <xdr:col>24</xdr:col>
      <xdr:colOff>114300</xdr:colOff>
      <xdr:row>58</xdr:row>
      <xdr:rowOff>21486</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8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69763</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84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122801</xdr:rowOff>
    </xdr:from>
    <xdr:to>
      <xdr:col>20</xdr:col>
      <xdr:colOff>38100</xdr:colOff>
      <xdr:row>58</xdr:row>
      <xdr:rowOff>52951</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8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44078</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98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102513</xdr:rowOff>
    </xdr:from>
    <xdr:to>
      <xdr:col>15</xdr:col>
      <xdr:colOff>101600</xdr:colOff>
      <xdr:row>58</xdr:row>
      <xdr:rowOff>32663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8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23790</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96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134243</xdr:rowOff>
    </xdr:from>
    <xdr:to>
      <xdr:col>10</xdr:col>
      <xdr:colOff>165100</xdr:colOff>
      <xdr:row>58</xdr:row>
      <xdr:rowOff>64393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9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55520</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9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140205</xdr:rowOff>
    </xdr:from>
    <xdr:to>
      <xdr:col>6</xdr:col>
      <xdr:colOff>38100</xdr:colOff>
      <xdr:row>58</xdr:row>
      <xdr:rowOff>70355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9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61482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1000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132823</xdr:rowOff>
    </xdr:from>
    <xdr:to>
      <xdr:col>24</xdr:col>
      <xdr:colOff>63500</xdr:colOff>
      <xdr:row>77</xdr:row>
      <xdr:rowOff>134843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334473"/>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132823</xdr:rowOff>
    </xdr:from>
    <xdr:to>
      <xdr:col>19</xdr:col>
      <xdr:colOff>177800</xdr:colOff>
      <xdr:row>77</xdr:row>
      <xdr:rowOff>153797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334473"/>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153797</xdr:rowOff>
    </xdr:from>
    <xdr:to>
      <xdr:col>15</xdr:col>
      <xdr:colOff>50800</xdr:colOff>
      <xdr:row>78</xdr:row>
      <xdr:rowOff>21152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355447"/>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9455</xdr:rowOff>
    </xdr:from>
    <xdr:to>
      <xdr:col>10</xdr:col>
      <xdr:colOff>114300</xdr:colOff>
      <xdr:row>78</xdr:row>
      <xdr:rowOff>21152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382555"/>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84043</xdr:rowOff>
    </xdr:from>
    <xdr:to>
      <xdr:col>24</xdr:col>
      <xdr:colOff>114300</xdr:colOff>
      <xdr:row>78</xdr:row>
      <xdr:rowOff>14193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2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106920</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1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82023</xdr:rowOff>
    </xdr:from>
    <xdr:to>
      <xdr:col>20</xdr:col>
      <xdr:colOff>38100</xdr:colOff>
      <xdr:row>78</xdr:row>
      <xdr:rowOff>12173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2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28700</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30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102997</xdr:rowOff>
    </xdr:from>
    <xdr:to>
      <xdr:col>15</xdr:col>
      <xdr:colOff>101600</xdr:colOff>
      <xdr:row>78</xdr:row>
      <xdr:rowOff>33147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3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49674</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30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141802</xdr:rowOff>
    </xdr:from>
    <xdr:to>
      <xdr:col>10</xdr:col>
      <xdr:colOff>165100</xdr:colOff>
      <xdr:row>78</xdr:row>
      <xdr:rowOff>71952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3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88479</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31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130105</xdr:rowOff>
    </xdr:from>
    <xdr:to>
      <xdr:col>6</xdr:col>
      <xdr:colOff>38100</xdr:colOff>
      <xdr:row>78</xdr:row>
      <xdr:rowOff>60255</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3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76782</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31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130218</xdr:rowOff>
    </xdr:from>
    <xdr:to>
      <xdr:col>24</xdr:col>
      <xdr:colOff>63500</xdr:colOff>
      <xdr:row>93</xdr:row>
      <xdr:rowOff>44559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5903618"/>
          <a:ext cx="838200" cy="8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130218</xdr:rowOff>
    </xdr:from>
    <xdr:to>
      <xdr:col>19</xdr:col>
      <xdr:colOff>177800</xdr:colOff>
      <xdr:row>94</xdr:row>
      <xdr:rowOff>77172</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5903618"/>
          <a:ext cx="889000" cy="28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77172</xdr:rowOff>
    </xdr:from>
    <xdr:to>
      <xdr:col>15</xdr:col>
      <xdr:colOff>50800</xdr:colOff>
      <xdr:row>94</xdr:row>
      <xdr:rowOff>113390</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193472"/>
          <a:ext cx="8890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113390</xdr:rowOff>
    </xdr:from>
    <xdr:to>
      <xdr:col>10</xdr:col>
      <xdr:colOff>114300</xdr:colOff>
      <xdr:row>94</xdr:row>
      <xdr:rowOff>146624</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229690"/>
          <a:ext cx="8890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165209</xdr:rowOff>
    </xdr:from>
    <xdr:to>
      <xdr:col>24</xdr:col>
      <xdr:colOff>114300</xdr:colOff>
      <xdr:row>93</xdr:row>
      <xdr:rowOff>95359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59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16636</xdr:rowOff>
    </xdr:from>
    <xdr:ext cx="599010"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579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79418</xdr:rowOff>
    </xdr:from>
    <xdr:to>
      <xdr:col>20</xdr:col>
      <xdr:colOff>38100</xdr:colOff>
      <xdr:row>93</xdr:row>
      <xdr:rowOff>9568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58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26095</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497795" y="156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26372</xdr:rowOff>
    </xdr:from>
    <xdr:to>
      <xdr:col>15</xdr:col>
      <xdr:colOff>101600</xdr:colOff>
      <xdr:row>94</xdr:row>
      <xdr:rowOff>127972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1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144499</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08795" y="1591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62590</xdr:rowOff>
    </xdr:from>
    <xdr:to>
      <xdr:col>10</xdr:col>
      <xdr:colOff>165100</xdr:colOff>
      <xdr:row>94</xdr:row>
      <xdr:rowOff>164190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1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9267</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19795" y="1595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95824</xdr:rowOff>
    </xdr:from>
    <xdr:to>
      <xdr:col>6</xdr:col>
      <xdr:colOff>38100</xdr:colOff>
      <xdr:row>95</xdr:row>
      <xdr:rowOff>25974</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2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42501</xdr:rowOff>
    </xdr:from>
    <xdr:ext cx="599010"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30795" y="159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154441</xdr:rowOff>
    </xdr:from>
    <xdr:to>
      <xdr:col>55</xdr:col>
      <xdr:colOff>0</xdr:colOff>
      <xdr:row>38</xdr:row>
      <xdr:rowOff>32650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6498091"/>
          <a:ext cx="838200" cy="4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13000</xdr:rowOff>
    </xdr:from>
    <xdr:to>
      <xdr:col>50</xdr:col>
      <xdr:colOff>114300</xdr:colOff>
      <xdr:row>38</xdr:row>
      <xdr:rowOff>32650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8750300" y="6185200"/>
          <a:ext cx="889000" cy="36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13000</xdr:rowOff>
    </xdr:from>
    <xdr:to>
      <xdr:col>45</xdr:col>
      <xdr:colOff>177800</xdr:colOff>
      <xdr:row>38</xdr:row>
      <xdr:rowOff>92899</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6185200"/>
          <a:ext cx="889000" cy="4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73560</xdr:rowOff>
    </xdr:from>
    <xdr:to>
      <xdr:col>41</xdr:col>
      <xdr:colOff>50800</xdr:colOff>
      <xdr:row>38</xdr:row>
      <xdr:rowOff>92899</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6972300" y="6588660"/>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103641</xdr:rowOff>
    </xdr:from>
    <xdr:to>
      <xdr:col>55</xdr:col>
      <xdr:colOff>50800</xdr:colOff>
      <xdr:row>38</xdr:row>
      <xdr:rowOff>33792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447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18568</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3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153300</xdr:rowOff>
    </xdr:from>
    <xdr:to>
      <xdr:col>50</xdr:col>
      <xdr:colOff>165100</xdr:colOff>
      <xdr:row>38</xdr:row>
      <xdr:rowOff>83450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4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74577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5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133650</xdr:rowOff>
    </xdr:from>
    <xdr:to>
      <xdr:col>46</xdr:col>
      <xdr:colOff>38100</xdr:colOff>
      <xdr:row>36</xdr:row>
      <xdr:rowOff>63800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1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54927</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5" y="622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42099</xdr:rowOff>
    </xdr:from>
    <xdr:to>
      <xdr:col>41</xdr:col>
      <xdr:colOff>101600</xdr:colOff>
      <xdr:row>38</xdr:row>
      <xdr:rowOff>143699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5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134826</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6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22760</xdr:rowOff>
    </xdr:from>
    <xdr:to>
      <xdr:col>36</xdr:col>
      <xdr:colOff>165100</xdr:colOff>
      <xdr:row>38</xdr:row>
      <xdr:rowOff>124360</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5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115487</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63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10917</xdr:rowOff>
    </xdr:from>
    <xdr:to>
      <xdr:col>55</xdr:col>
      <xdr:colOff>0</xdr:colOff>
      <xdr:row>58</xdr:row>
      <xdr:rowOff>17269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955017"/>
          <a:ext cx="8382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17269</xdr:rowOff>
    </xdr:from>
    <xdr:to>
      <xdr:col>50</xdr:col>
      <xdr:colOff>114300</xdr:colOff>
      <xdr:row>58</xdr:row>
      <xdr:rowOff>74889</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961369"/>
          <a:ext cx="8890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39319</xdr:rowOff>
    </xdr:from>
    <xdr:to>
      <xdr:col>45</xdr:col>
      <xdr:colOff>177800</xdr:colOff>
      <xdr:row>58</xdr:row>
      <xdr:rowOff>74889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983419"/>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39319</xdr:rowOff>
    </xdr:from>
    <xdr:to>
      <xdr:col>41</xdr:col>
      <xdr:colOff>50800</xdr:colOff>
      <xdr:row>58</xdr:row>
      <xdr:rowOff>82450</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983419"/>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131567</xdr:rowOff>
    </xdr:from>
    <xdr:to>
      <xdr:col>55</xdr:col>
      <xdr:colOff>50800</xdr:colOff>
      <xdr:row>58</xdr:row>
      <xdr:rowOff>61717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9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154444</xdr:rowOff>
    </xdr:from>
    <xdr:ext cx="599010"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75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137919</xdr:rowOff>
    </xdr:from>
    <xdr:to>
      <xdr:col>50</xdr:col>
      <xdr:colOff>165100</xdr:colOff>
      <xdr:row>58</xdr:row>
      <xdr:rowOff>68069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9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84596</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5" y="968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24089</xdr:rowOff>
    </xdr:from>
    <xdr:to>
      <xdr:col>46</xdr:col>
      <xdr:colOff>38100</xdr:colOff>
      <xdr:row>58</xdr:row>
      <xdr:rowOff>125689</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9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116816</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5" y="1006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159969</xdr:rowOff>
    </xdr:from>
    <xdr:to>
      <xdr:col>41</xdr:col>
      <xdr:colOff>101600</xdr:colOff>
      <xdr:row>58</xdr:row>
      <xdr:rowOff>90119</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9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81246</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5" y="100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31650</xdr:rowOff>
    </xdr:from>
    <xdr:to>
      <xdr:col>36</xdr:col>
      <xdr:colOff>165100</xdr:colOff>
      <xdr:row>58</xdr:row>
      <xdr:rowOff>133250</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9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124377</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5" y="1006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168469</xdr:rowOff>
    </xdr:from>
    <xdr:to>
      <xdr:col>55</xdr:col>
      <xdr:colOff>0</xdr:colOff>
      <xdr:row>79</xdr:row>
      <xdr:rowOff>18645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41569"/>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13292</xdr:rowOff>
    </xdr:from>
    <xdr:to>
      <xdr:col>50</xdr:col>
      <xdr:colOff>114300</xdr:colOff>
      <xdr:row>79</xdr:row>
      <xdr:rowOff>18645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557842"/>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13292</xdr:rowOff>
    </xdr:from>
    <xdr:to>
      <xdr:col>45</xdr:col>
      <xdr:colOff>177800</xdr:colOff>
      <xdr:row>79</xdr:row>
      <xdr:rowOff>26363</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557842"/>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15461</xdr:rowOff>
    </xdr:from>
    <xdr:to>
      <xdr:col>41</xdr:col>
      <xdr:colOff>50800</xdr:colOff>
      <xdr:row>79</xdr:row>
      <xdr:rowOff>26363</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560011"/>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117669</xdr:rowOff>
    </xdr:from>
    <xdr:to>
      <xdr:col>55</xdr:col>
      <xdr:colOff>50800</xdr:colOff>
      <xdr:row>79</xdr:row>
      <xdr:rowOff>47819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139295</xdr:rowOff>
    </xdr:from>
    <xdr:to>
      <xdr:col>50</xdr:col>
      <xdr:colOff>165100</xdr:colOff>
      <xdr:row>79</xdr:row>
      <xdr:rowOff>69445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5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60572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6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133942</xdr:rowOff>
    </xdr:from>
    <xdr:to>
      <xdr:col>46</xdr:col>
      <xdr:colOff>38100</xdr:colOff>
      <xdr:row>79</xdr:row>
      <xdr:rowOff>64092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5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55219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147013</xdr:rowOff>
    </xdr:from>
    <xdr:to>
      <xdr:col>41</xdr:col>
      <xdr:colOff>101600</xdr:colOff>
      <xdr:row>79</xdr:row>
      <xdr:rowOff>77163</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5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68290</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94111" y="13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136111</xdr:rowOff>
    </xdr:from>
    <xdr:to>
      <xdr:col>36</xdr:col>
      <xdr:colOff>165100</xdr:colOff>
      <xdr:row>79</xdr:row>
      <xdr:rowOff>66261</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5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57388</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05111" y="1360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70952</xdr:rowOff>
    </xdr:from>
    <xdr:to>
      <xdr:col>55</xdr:col>
      <xdr:colOff>0</xdr:colOff>
      <xdr:row>96</xdr:row>
      <xdr:rowOff>114798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9639300" y="16530152"/>
          <a:ext cx="838200" cy="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70952</xdr:rowOff>
    </xdr:from>
    <xdr:to>
      <xdr:col>50</xdr:col>
      <xdr:colOff>114300</xdr:colOff>
      <xdr:row>97</xdr:row>
      <xdr:rowOff>77578</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8750300" y="16530152"/>
          <a:ext cx="889000" cy="17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101836</xdr:rowOff>
    </xdr:from>
    <xdr:to>
      <xdr:col>45</xdr:col>
      <xdr:colOff>177800</xdr:colOff>
      <xdr:row>97</xdr:row>
      <xdr:rowOff>77578</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7861300" y="16561036"/>
          <a:ext cx="8890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101836</xdr:rowOff>
    </xdr:from>
    <xdr:to>
      <xdr:col>41</xdr:col>
      <xdr:colOff>50800</xdr:colOff>
      <xdr:row>97</xdr:row>
      <xdr:rowOff>98814</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6972300" y="16561036"/>
          <a:ext cx="889000" cy="1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63998</xdr:rowOff>
    </xdr:from>
    <xdr:to>
      <xdr:col>55</xdr:col>
      <xdr:colOff>50800</xdr:colOff>
      <xdr:row>96</xdr:row>
      <xdr:rowOff>165598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65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86875</xdr:rowOff>
    </xdr:from>
    <xdr:ext cx="599010"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63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20152</xdr:rowOff>
    </xdr:from>
    <xdr:to>
      <xdr:col>50</xdr:col>
      <xdr:colOff>165100</xdr:colOff>
      <xdr:row>96</xdr:row>
      <xdr:rowOff>121752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4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138279</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39795" y="1625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26778</xdr:rowOff>
    </xdr:from>
    <xdr:to>
      <xdr:col>46</xdr:col>
      <xdr:colOff>38100</xdr:colOff>
      <xdr:row>97</xdr:row>
      <xdr:rowOff>128378</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6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144905</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64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51036</xdr:rowOff>
    </xdr:from>
    <xdr:to>
      <xdr:col>41</xdr:col>
      <xdr:colOff>101600</xdr:colOff>
      <xdr:row>96</xdr:row>
      <xdr:rowOff>152636</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5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169163</xdr:rowOff>
    </xdr:from>
    <xdr:ext cx="599010"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61795" y="1628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48014</xdr:rowOff>
    </xdr:from>
    <xdr:to>
      <xdr:col>36</xdr:col>
      <xdr:colOff>165100</xdr:colOff>
      <xdr:row>97</xdr:row>
      <xdr:rowOff>149614</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166141</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05111" y="164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xmlns=""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xmlns=""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xmlns=""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95664</xdr:rowOff>
    </xdr:from>
    <xdr:to>
      <xdr:col>85</xdr:col>
      <xdr:colOff>127000</xdr:colOff>
      <xdr:row>38</xdr:row>
      <xdr:rowOff>71836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5481300" y="6267864"/>
          <a:ext cx="838200" cy="3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xmlns=""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95664</xdr:rowOff>
    </xdr:from>
    <xdr:to>
      <xdr:col>81</xdr:col>
      <xdr:colOff>50800</xdr:colOff>
      <xdr:row>36</xdr:row>
      <xdr:rowOff>140980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4592300" y="6267864"/>
          <a:ext cx="889000" cy="4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87488</xdr:rowOff>
    </xdr:from>
    <xdr:to>
      <xdr:col>76</xdr:col>
      <xdr:colOff>114300</xdr:colOff>
      <xdr:row>36</xdr:row>
      <xdr:rowOff>140980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3703300" y="625968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98865</xdr:rowOff>
    </xdr:from>
    <xdr:to>
      <xdr:col>71</xdr:col>
      <xdr:colOff>177800</xdr:colOff>
      <xdr:row>36</xdr:row>
      <xdr:rowOff>87488</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814300" y="6099615"/>
          <a:ext cx="889000" cy="1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21036</xdr:rowOff>
    </xdr:from>
    <xdr:to>
      <xdr:col>85</xdr:col>
      <xdr:colOff>177800</xdr:colOff>
      <xdr:row>38</xdr:row>
      <xdr:rowOff>122636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6268700" y="65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43913</xdr:rowOff>
    </xdr:from>
    <xdr:ext cx="534377" cy="259045"/>
    <xdr:sp macro="" textlink="">
      <xdr:nvSpPr>
        <xdr:cNvPr id="542" name="災害復旧事業費該当値テキスト">
          <a:extLst>
            <a:ext uri="{FF2B5EF4-FFF2-40B4-BE49-F238E27FC236}">
              <a16:creationId xmlns:a16="http://schemas.microsoft.com/office/drawing/2014/main" xmlns="" id="{00000000-0008-0000-0600-00001E020000}"/>
            </a:ext>
          </a:extLst>
        </xdr:cNvPr>
        <xdr:cNvSpPr txBox="1"/>
      </xdr:nvSpPr>
      <xdr:spPr>
        <a:xfrm>
          <a:off x="16370300" y="63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44864</xdr:rowOff>
    </xdr:from>
    <xdr:to>
      <xdr:col>81</xdr:col>
      <xdr:colOff>101600</xdr:colOff>
      <xdr:row>36</xdr:row>
      <xdr:rowOff>146464</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5430500" y="62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162991</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14111" y="599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90180</xdr:rowOff>
    </xdr:from>
    <xdr:to>
      <xdr:col>76</xdr:col>
      <xdr:colOff>165100</xdr:colOff>
      <xdr:row>37</xdr:row>
      <xdr:rowOff>20330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4541500" y="62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36857</xdr:rowOff>
    </xdr:from>
    <xdr:ext cx="534377"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4325111" y="60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36688</xdr:rowOff>
    </xdr:from>
    <xdr:to>
      <xdr:col>72</xdr:col>
      <xdr:colOff>38100</xdr:colOff>
      <xdr:row>36</xdr:row>
      <xdr:rowOff>138288</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3652500" y="62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154815</xdr:rowOff>
    </xdr:from>
    <xdr:ext cx="534377"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3436111" y="5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48065</xdr:rowOff>
    </xdr:from>
    <xdr:to>
      <xdr:col>67</xdr:col>
      <xdr:colOff>101600</xdr:colOff>
      <xdr:row>35</xdr:row>
      <xdr:rowOff>149665</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2763500" y="60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166192</xdr:rowOff>
    </xdr:from>
    <xdr:ext cx="534377"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547111" y="582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58756</xdr:rowOff>
    </xdr:from>
    <xdr:to>
      <xdr:col>85</xdr:col>
      <xdr:colOff>127000</xdr:colOff>
      <xdr:row>77</xdr:row>
      <xdr:rowOff>87660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260406"/>
          <a:ext cx="838200" cy="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87660</xdr:rowOff>
    </xdr:from>
    <xdr:to>
      <xdr:col>81</xdr:col>
      <xdr:colOff>50800</xdr:colOff>
      <xdr:row>77</xdr:row>
      <xdr:rowOff>112863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4592300" y="13289310"/>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112863</xdr:rowOff>
    </xdr:from>
    <xdr:to>
      <xdr:col>76</xdr:col>
      <xdr:colOff>114300</xdr:colOff>
      <xdr:row>77</xdr:row>
      <xdr:rowOff>113258</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3703300" y="13314513"/>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104434</xdr:rowOff>
    </xdr:from>
    <xdr:to>
      <xdr:col>71</xdr:col>
      <xdr:colOff>177800</xdr:colOff>
      <xdr:row>77</xdr:row>
      <xdr:rowOff>113258</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306084"/>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7956</xdr:rowOff>
    </xdr:from>
    <xdr:to>
      <xdr:col>85</xdr:col>
      <xdr:colOff>177800</xdr:colOff>
      <xdr:row>77</xdr:row>
      <xdr:rowOff>109556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2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157833</xdr:rowOff>
    </xdr:from>
    <xdr:ext cx="534377"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1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36860</xdr:rowOff>
    </xdr:from>
    <xdr:to>
      <xdr:col>81</xdr:col>
      <xdr:colOff>101600</xdr:colOff>
      <xdr:row>77</xdr:row>
      <xdr:rowOff>138460</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2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129587</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33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62063</xdr:rowOff>
    </xdr:from>
    <xdr:to>
      <xdr:col>76</xdr:col>
      <xdr:colOff>165100</xdr:colOff>
      <xdr:row>77</xdr:row>
      <xdr:rowOff>163663</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154790</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3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62458</xdr:rowOff>
    </xdr:from>
    <xdr:to>
      <xdr:col>72</xdr:col>
      <xdr:colOff>38100</xdr:colOff>
      <xdr:row>77</xdr:row>
      <xdr:rowOff>164058</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2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9135</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0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53634</xdr:rowOff>
    </xdr:from>
    <xdr:to>
      <xdr:col>67</xdr:col>
      <xdr:colOff>101600</xdr:colOff>
      <xdr:row>77</xdr:row>
      <xdr:rowOff>155234</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2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146361</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3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xmlns=""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xmlns=""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xmlns=""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130901</xdr:rowOff>
    </xdr:from>
    <xdr:to>
      <xdr:col>85</xdr:col>
      <xdr:colOff>127000</xdr:colOff>
      <xdr:row>98</xdr:row>
      <xdr:rowOff>161621</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5481300" y="16933001"/>
          <a:ext cx="8382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xmlns=""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130901</xdr:rowOff>
    </xdr:from>
    <xdr:to>
      <xdr:col>81</xdr:col>
      <xdr:colOff>50800</xdr:colOff>
      <xdr:row>99</xdr:row>
      <xdr:rowOff>23005</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4592300" y="16933001"/>
          <a:ext cx="889000" cy="6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23005</xdr:rowOff>
    </xdr:from>
    <xdr:to>
      <xdr:col>76</xdr:col>
      <xdr:colOff>114300</xdr:colOff>
      <xdr:row>99</xdr:row>
      <xdr:rowOff>29121</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3703300" y="16996555"/>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29121</xdr:rowOff>
    </xdr:from>
    <xdr:to>
      <xdr:col>71</xdr:col>
      <xdr:colOff>177800</xdr:colOff>
      <xdr:row>99</xdr:row>
      <xdr:rowOff>39464</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2814300" y="17002671"/>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110821</xdr:rowOff>
    </xdr:from>
    <xdr:to>
      <xdr:col>85</xdr:col>
      <xdr:colOff>177800</xdr:colOff>
      <xdr:row>99</xdr:row>
      <xdr:rowOff>40971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6268700" y="169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25748</xdr:rowOff>
    </xdr:from>
    <xdr:ext cx="534377" cy="259045"/>
    <xdr:sp macro="" textlink="">
      <xdr:nvSpPr>
        <xdr:cNvPr id="705" name="積立金該当値テキスト">
          <a:extLst>
            <a:ext uri="{FF2B5EF4-FFF2-40B4-BE49-F238E27FC236}">
              <a16:creationId xmlns:a16="http://schemas.microsoft.com/office/drawing/2014/main" xmlns="" id="{00000000-0008-0000-0600-0000C1020000}"/>
            </a:ext>
          </a:extLst>
        </xdr:cNvPr>
        <xdr:cNvSpPr txBox="1"/>
      </xdr:nvSpPr>
      <xdr:spPr>
        <a:xfrm>
          <a:off x="16370300" y="168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80101</xdr:rowOff>
    </xdr:from>
    <xdr:to>
      <xdr:col>81</xdr:col>
      <xdr:colOff>101600</xdr:colOff>
      <xdr:row>99</xdr:row>
      <xdr:rowOff>10251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5430500" y="168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1378</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5214111" y="169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143655</xdr:rowOff>
    </xdr:from>
    <xdr:to>
      <xdr:col>76</xdr:col>
      <xdr:colOff>165100</xdr:colOff>
      <xdr:row>99</xdr:row>
      <xdr:rowOff>73805</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4541500" y="169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64932</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4325111" y="1703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149771</xdr:rowOff>
    </xdr:from>
    <xdr:to>
      <xdr:col>72</xdr:col>
      <xdr:colOff>38100</xdr:colOff>
      <xdr:row>99</xdr:row>
      <xdr:rowOff>79921</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3652500" y="169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71048</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3468428" y="1704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160114</xdr:rowOff>
    </xdr:from>
    <xdr:to>
      <xdr:col>67</xdr:col>
      <xdr:colOff>101600</xdr:colOff>
      <xdr:row>99</xdr:row>
      <xdr:rowOff>90264</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2763500" y="169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81391</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2579428" y="1705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139632</xdr:rowOff>
    </xdr:from>
    <xdr:to>
      <xdr:col>116</xdr:col>
      <xdr:colOff>63500</xdr:colOff>
      <xdr:row>58</xdr:row>
      <xdr:rowOff>139633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083732"/>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139633</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0434300" y="10083733"/>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88832</xdr:rowOff>
    </xdr:from>
    <xdr:to>
      <xdr:col>116</xdr:col>
      <xdr:colOff>114300</xdr:colOff>
      <xdr:row>59</xdr:row>
      <xdr:rowOff>18982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41151</xdr:rowOff>
    </xdr:from>
    <xdr:ext cx="313932"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985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88833</xdr:rowOff>
    </xdr:from>
    <xdr:to>
      <xdr:col>112</xdr:col>
      <xdr:colOff>38100</xdr:colOff>
      <xdr:row>59</xdr:row>
      <xdr:rowOff>18983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3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10110</xdr:rowOff>
    </xdr:from>
    <xdr:ext cx="313932"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66333" y="10125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91440</xdr:rowOff>
    </xdr:from>
    <xdr:to>
      <xdr:col>116</xdr:col>
      <xdr:colOff>63500</xdr:colOff>
      <xdr:row>74</xdr:row>
      <xdr:rowOff>94818</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2778740"/>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91440</xdr:rowOff>
    </xdr:from>
    <xdr:to>
      <xdr:col>111</xdr:col>
      <xdr:colOff>177800</xdr:colOff>
      <xdr:row>74</xdr:row>
      <xdr:rowOff>134518</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2778740"/>
          <a:ext cx="889000" cy="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134518</xdr:rowOff>
    </xdr:from>
    <xdr:to>
      <xdr:col>107</xdr:col>
      <xdr:colOff>50800</xdr:colOff>
      <xdr:row>75</xdr:row>
      <xdr:rowOff>24778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821818"/>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22123</xdr:rowOff>
    </xdr:from>
    <xdr:to>
      <xdr:col>102</xdr:col>
      <xdr:colOff>114300</xdr:colOff>
      <xdr:row>75</xdr:row>
      <xdr:rowOff>24778</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288087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44018</xdr:rowOff>
    </xdr:from>
    <xdr:to>
      <xdr:col>116</xdr:col>
      <xdr:colOff>114300</xdr:colOff>
      <xdr:row>74</xdr:row>
      <xdr:rowOff>145618</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7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22445</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7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40640</xdr:rowOff>
    </xdr:from>
    <xdr:to>
      <xdr:col>112</xdr:col>
      <xdr:colOff>38100</xdr:colOff>
      <xdr:row>74</xdr:row>
      <xdr:rowOff>142240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7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133367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8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83718</xdr:rowOff>
    </xdr:from>
    <xdr:to>
      <xdr:col>107</xdr:col>
      <xdr:colOff>101600</xdr:colOff>
      <xdr:row>75</xdr:row>
      <xdr:rowOff>13868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7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4995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8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145428</xdr:rowOff>
    </xdr:from>
    <xdr:to>
      <xdr:col>102</xdr:col>
      <xdr:colOff>165100</xdr:colOff>
      <xdr:row>75</xdr:row>
      <xdr:rowOff>75578</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8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66705</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29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142773</xdr:rowOff>
    </xdr:from>
    <xdr:to>
      <xdr:col>98</xdr:col>
      <xdr:colOff>38100</xdr:colOff>
      <xdr:row>75</xdr:row>
      <xdr:rowOff>72923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8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64050</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9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836,101</a:t>
          </a:r>
          <a:r>
            <a:rPr kumimoji="1" lang="ja-JP" altLang="en-US" sz="1300">
              <a:latin typeface="ＭＳ Ｐゴシック" panose="020B0600070205080204" pitchFamily="50" charset="-128"/>
              <a:ea typeface="ＭＳ Ｐゴシック" panose="020B0600070205080204" pitchFamily="50" charset="-128"/>
            </a:rPr>
            <a:t>円となっている。類似団体平均を上回っている項目は、維持補修費、扶助費、災害復旧費及び普通建設事業である。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129,490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円となっており、類似団体と比較して高い状況となっている。これは、町単独事業として中学校卒業までの医療費の無料化や児童発達支援事業等を実施しているためである。</a:t>
          </a:r>
        </a:p>
        <a:p>
          <a:r>
            <a:rPr kumimoji="1" lang="ja-JP" altLang="en-US" sz="1300">
              <a:latin typeface="ＭＳ Ｐゴシック" panose="020B0600070205080204" pitchFamily="50" charset="-128"/>
              <a:ea typeface="ＭＳ Ｐゴシック" panose="020B0600070205080204" pitchFamily="50" charset="-128"/>
            </a:rPr>
            <a:t>災害復旧費については、近年続けて発生した豪雨災害によるものであり、前年度決算額と比較すると一人当たり</a:t>
          </a:r>
          <a:r>
            <a:rPr kumimoji="1" lang="en-US" altLang="ja-JP" sz="1300">
              <a:latin typeface="ＭＳ Ｐゴシック" panose="020B0600070205080204" pitchFamily="50" charset="-128"/>
              <a:ea typeface="ＭＳ Ｐゴシック" panose="020B0600070205080204" pitchFamily="50" charset="-128"/>
            </a:rPr>
            <a:t>41,873</a:t>
          </a:r>
          <a:r>
            <a:rPr kumimoji="1" lang="ja-JP" altLang="en-US" sz="1300">
              <a:latin typeface="ＭＳ Ｐゴシック" panose="020B0600070205080204" pitchFamily="50" charset="-128"/>
              <a:ea typeface="ＭＳ Ｐゴシック" panose="020B0600070205080204" pitchFamily="50" charset="-128"/>
            </a:rPr>
            <a:t>円の減となっているが、類似団体と比較すると上回っている状況である。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今後は学校建設事業の財源として地方費を借入れることを予定しているため、 新規事業については、事業の緊急性や重要性を十分考慮した計画を作成し、計画に基づいた事業を実施する。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8,804
132.20
7,793,674
7,381,107
385,738
3,696,187
6,392,667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79692</xdr:rowOff>
    </xdr:from>
    <xdr:to>
      <xdr:col>24</xdr:col>
      <xdr:colOff>63500</xdr:colOff>
      <xdr:row>35</xdr:row>
      <xdr:rowOff>17209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08992"/>
          <a:ext cx="838200" cy="10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59690</xdr:rowOff>
    </xdr:from>
    <xdr:to>
      <xdr:col>19</xdr:col>
      <xdr:colOff>177800</xdr:colOff>
      <xdr:row>34</xdr:row>
      <xdr:rowOff>79692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546090"/>
          <a:ext cx="889000" cy="36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59690</xdr:rowOff>
    </xdr:from>
    <xdr:to>
      <xdr:col>15</xdr:col>
      <xdr:colOff>50800</xdr:colOff>
      <xdr:row>34</xdr:row>
      <xdr:rowOff>119126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546090"/>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119126</xdr:rowOff>
    </xdr:from>
    <xdr:to>
      <xdr:col>10</xdr:col>
      <xdr:colOff>114300</xdr:colOff>
      <xdr:row>34</xdr:row>
      <xdr:rowOff>141224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484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137859</xdr:rowOff>
    </xdr:from>
    <xdr:to>
      <xdr:col>24</xdr:col>
      <xdr:colOff>114300</xdr:colOff>
      <xdr:row>35</xdr:row>
      <xdr:rowOff>68009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160736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1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28892</xdr:rowOff>
    </xdr:from>
    <xdr:to>
      <xdr:col>20</xdr:col>
      <xdr:colOff>38100</xdr:colOff>
      <xdr:row>34</xdr:row>
      <xdr:rowOff>130492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147019</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63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8890</xdr:rowOff>
    </xdr:from>
    <xdr:to>
      <xdr:col>15</xdr:col>
      <xdr:colOff>101600</xdr:colOff>
      <xdr:row>32</xdr:row>
      <xdr:rowOff>110490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127017</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2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68326</xdr:rowOff>
    </xdr:from>
    <xdr:to>
      <xdr:col>10</xdr:col>
      <xdr:colOff>165100</xdr:colOff>
      <xdr:row>34</xdr:row>
      <xdr:rowOff>169926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15003</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90424</xdr:rowOff>
    </xdr:from>
    <xdr:to>
      <xdr:col>6</xdr:col>
      <xdr:colOff>38100</xdr:colOff>
      <xdr:row>35</xdr:row>
      <xdr:rowOff>20574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37101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112326</xdr:rowOff>
    </xdr:from>
    <xdr:to>
      <xdr:col>24</xdr:col>
      <xdr:colOff>63500</xdr:colOff>
      <xdr:row>58</xdr:row>
      <xdr:rowOff>124034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10056426"/>
          <a:ext cx="8382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62685</xdr:rowOff>
    </xdr:from>
    <xdr:to>
      <xdr:col>19</xdr:col>
      <xdr:colOff>177800</xdr:colOff>
      <xdr:row>58</xdr:row>
      <xdr:rowOff>124034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06785"/>
          <a:ext cx="889000" cy="6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62685</xdr:rowOff>
    </xdr:from>
    <xdr:to>
      <xdr:col>15</xdr:col>
      <xdr:colOff>50800</xdr:colOff>
      <xdr:row>58</xdr:row>
      <xdr:rowOff>154974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06785"/>
          <a:ext cx="8890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144522</xdr:rowOff>
    </xdr:from>
    <xdr:to>
      <xdr:col>10</xdr:col>
      <xdr:colOff>114300</xdr:colOff>
      <xdr:row>58</xdr:row>
      <xdr:rowOff>154974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88622"/>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61526</xdr:rowOff>
    </xdr:from>
    <xdr:to>
      <xdr:col>24</xdr:col>
      <xdr:colOff>114300</xdr:colOff>
      <xdr:row>58</xdr:row>
      <xdr:rowOff>163126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100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147903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2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73234</xdr:rowOff>
    </xdr:from>
    <xdr:to>
      <xdr:col>20</xdr:col>
      <xdr:colOff>38100</xdr:colOff>
      <xdr:row>59</xdr:row>
      <xdr:rowOff>3384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100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165961</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1011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11885</xdr:rowOff>
    </xdr:from>
    <xdr:to>
      <xdr:col>15</xdr:col>
      <xdr:colOff>101600</xdr:colOff>
      <xdr:row>58</xdr:row>
      <xdr:rowOff>113485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104612</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1004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104174</xdr:rowOff>
    </xdr:from>
    <xdr:to>
      <xdr:col>10</xdr:col>
      <xdr:colOff>165100</xdr:colOff>
      <xdr:row>59</xdr:row>
      <xdr:rowOff>34324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25451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1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93722</xdr:rowOff>
    </xdr:from>
    <xdr:to>
      <xdr:col>6</xdr:col>
      <xdr:colOff>38100</xdr:colOff>
      <xdr:row>59</xdr:row>
      <xdr:rowOff>23872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14999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1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155088</xdr:rowOff>
    </xdr:from>
    <xdr:to>
      <xdr:col>24</xdr:col>
      <xdr:colOff>63500</xdr:colOff>
      <xdr:row>74</xdr:row>
      <xdr:rowOff>16909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670938"/>
          <a:ext cx="8382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155088</xdr:rowOff>
    </xdr:from>
    <xdr:to>
      <xdr:col>19</xdr:col>
      <xdr:colOff>177800</xdr:colOff>
      <xdr:row>75</xdr:row>
      <xdr:rowOff>14088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670938"/>
          <a:ext cx="889000" cy="2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14088</xdr:rowOff>
    </xdr:from>
    <xdr:to>
      <xdr:col>15</xdr:col>
      <xdr:colOff>50800</xdr:colOff>
      <xdr:row>75</xdr:row>
      <xdr:rowOff>92955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7283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92955</xdr:rowOff>
    </xdr:from>
    <xdr:to>
      <xdr:col>10</xdr:col>
      <xdr:colOff>114300</xdr:colOff>
      <xdr:row>75</xdr:row>
      <xdr:rowOff>144403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951705"/>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137559</xdr:rowOff>
    </xdr:from>
    <xdr:to>
      <xdr:col>24</xdr:col>
      <xdr:colOff>114300</xdr:colOff>
      <xdr:row>74</xdr:row>
      <xdr:rowOff>67709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6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160436</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0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104288</xdr:rowOff>
    </xdr:from>
    <xdr:to>
      <xdr:col>20</xdr:col>
      <xdr:colOff>38100</xdr:colOff>
      <xdr:row>74</xdr:row>
      <xdr:rowOff>34438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6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50965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39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134738</xdr:rowOff>
    </xdr:from>
    <xdr:to>
      <xdr:col>15</xdr:col>
      <xdr:colOff>101600</xdr:colOff>
      <xdr:row>75</xdr:row>
      <xdr:rowOff>64888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81415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42155</xdr:rowOff>
    </xdr:from>
    <xdr:to>
      <xdr:col>10</xdr:col>
      <xdr:colOff>165100</xdr:colOff>
      <xdr:row>75</xdr:row>
      <xdr:rowOff>143755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160282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67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93603</xdr:rowOff>
    </xdr:from>
    <xdr:to>
      <xdr:col>6</xdr:col>
      <xdr:colOff>38100</xdr:colOff>
      <xdr:row>76</xdr:row>
      <xdr:rowOff>23754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952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40280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72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153867</xdr:rowOff>
    </xdr:from>
    <xdr:to>
      <xdr:col>24</xdr:col>
      <xdr:colOff>63500</xdr:colOff>
      <xdr:row>98</xdr:row>
      <xdr:rowOff>157333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955967"/>
          <a:ext cx="8382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153867</xdr:rowOff>
    </xdr:from>
    <xdr:to>
      <xdr:col>19</xdr:col>
      <xdr:colOff>177800</xdr:colOff>
      <xdr:row>98</xdr:row>
      <xdr:rowOff>167332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55967"/>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167332</xdr:rowOff>
    </xdr:from>
    <xdr:to>
      <xdr:col>15</xdr:col>
      <xdr:colOff>50800</xdr:colOff>
      <xdr:row>98</xdr:row>
      <xdr:rowOff>168822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969432"/>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168822</xdr:rowOff>
    </xdr:from>
    <xdr:to>
      <xdr:col>10</xdr:col>
      <xdr:colOff>114300</xdr:colOff>
      <xdr:row>98</xdr:row>
      <xdr:rowOff>171359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70922"/>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106533</xdr:rowOff>
    </xdr:from>
    <xdr:to>
      <xdr:col>24</xdr:col>
      <xdr:colOff>114300</xdr:colOff>
      <xdr:row>99</xdr:row>
      <xdr:rowOff>36683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9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103067</xdr:rowOff>
    </xdr:from>
    <xdr:to>
      <xdr:col>20</xdr:col>
      <xdr:colOff>38100</xdr:colOff>
      <xdr:row>99</xdr:row>
      <xdr:rowOff>33217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9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24344</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9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116532</xdr:rowOff>
    </xdr:from>
    <xdr:to>
      <xdr:col>15</xdr:col>
      <xdr:colOff>101600</xdr:colOff>
      <xdr:row>99</xdr:row>
      <xdr:rowOff>46682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9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37809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70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118022</xdr:rowOff>
    </xdr:from>
    <xdr:to>
      <xdr:col>10</xdr:col>
      <xdr:colOff>165100</xdr:colOff>
      <xdr:row>99</xdr:row>
      <xdr:rowOff>48172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9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39299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70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120559</xdr:rowOff>
    </xdr:from>
    <xdr:to>
      <xdr:col>6</xdr:col>
      <xdr:colOff>38100</xdr:colOff>
      <xdr:row>99</xdr:row>
      <xdr:rowOff>50709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9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41836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70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132156</xdr:rowOff>
    </xdr:from>
    <xdr:to>
      <xdr:col>55</xdr:col>
      <xdr:colOff>0</xdr:colOff>
      <xdr:row>38</xdr:row>
      <xdr:rowOff>132705</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64725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132705</xdr:rowOff>
    </xdr:from>
    <xdr:to>
      <xdr:col>50</xdr:col>
      <xdr:colOff>114300</xdr:colOff>
      <xdr:row>38</xdr:row>
      <xdr:rowOff>133665</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64780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133665</xdr:rowOff>
    </xdr:from>
    <xdr:to>
      <xdr:col>45</xdr:col>
      <xdr:colOff>177800</xdr:colOff>
      <xdr:row>38</xdr:row>
      <xdr:rowOff>133756</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64876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133756</xdr:rowOff>
    </xdr:from>
    <xdr:to>
      <xdr:col>41</xdr:col>
      <xdr:colOff>50800</xdr:colOff>
      <xdr:row>38</xdr:row>
      <xdr:rowOff>133985</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64885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81356</xdr:rowOff>
    </xdr:from>
    <xdr:to>
      <xdr:col>55</xdr:col>
      <xdr:colOff>50800</xdr:colOff>
      <xdr:row>39</xdr:row>
      <xdr:rowOff>11506</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81905</xdr:rowOff>
    </xdr:from>
    <xdr:to>
      <xdr:col>50</xdr:col>
      <xdr:colOff>165100</xdr:colOff>
      <xdr:row>39</xdr:row>
      <xdr:rowOff>12055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5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3182</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68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82865</xdr:rowOff>
    </xdr:from>
    <xdr:to>
      <xdr:col>46</xdr:col>
      <xdr:colOff>38100</xdr:colOff>
      <xdr:row>39</xdr:row>
      <xdr:rowOff>13015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4142</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69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82956</xdr:rowOff>
    </xdr:from>
    <xdr:to>
      <xdr:col>41</xdr:col>
      <xdr:colOff>101600</xdr:colOff>
      <xdr:row>39</xdr:row>
      <xdr:rowOff>13106</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4233</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6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83185</xdr:rowOff>
    </xdr:from>
    <xdr:to>
      <xdr:col>36</xdr:col>
      <xdr:colOff>165100</xdr:colOff>
      <xdr:row>39</xdr:row>
      <xdr:rowOff>13335</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4462</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20820</xdr:rowOff>
    </xdr:from>
    <xdr:to>
      <xdr:col>55</xdr:col>
      <xdr:colOff>0</xdr:colOff>
      <xdr:row>58</xdr:row>
      <xdr:rowOff>39836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964920"/>
          <a:ext cx="8382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39836</xdr:rowOff>
    </xdr:from>
    <xdr:to>
      <xdr:col>50</xdr:col>
      <xdr:colOff>114300</xdr:colOff>
      <xdr:row>58</xdr:row>
      <xdr:rowOff>41044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83936"/>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32098</xdr:rowOff>
    </xdr:from>
    <xdr:to>
      <xdr:col>45</xdr:col>
      <xdr:colOff>177800</xdr:colOff>
      <xdr:row>58</xdr:row>
      <xdr:rowOff>41044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976198"/>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32098</xdr:rowOff>
    </xdr:from>
    <xdr:to>
      <xdr:col>41</xdr:col>
      <xdr:colOff>50800</xdr:colOff>
      <xdr:row>58</xdr:row>
      <xdr:rowOff>59724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976198"/>
          <a:ext cx="889000" cy="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141470</xdr:rowOff>
    </xdr:from>
    <xdr:to>
      <xdr:col>55</xdr:col>
      <xdr:colOff>50800</xdr:colOff>
      <xdr:row>58</xdr:row>
      <xdr:rowOff>71620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164347</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160486</xdr:rowOff>
    </xdr:from>
    <xdr:to>
      <xdr:col>50</xdr:col>
      <xdr:colOff>165100</xdr:colOff>
      <xdr:row>58</xdr:row>
      <xdr:rowOff>90636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81763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0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161694</xdr:rowOff>
    </xdr:from>
    <xdr:to>
      <xdr:col>46</xdr:col>
      <xdr:colOff>38100</xdr:colOff>
      <xdr:row>58</xdr:row>
      <xdr:rowOff>91844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108371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70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152748</xdr:rowOff>
    </xdr:from>
    <xdr:to>
      <xdr:col>41</xdr:col>
      <xdr:colOff>101600</xdr:colOff>
      <xdr:row>58</xdr:row>
      <xdr:rowOff>82898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99425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7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8924</xdr:rowOff>
    </xdr:from>
    <xdr:to>
      <xdr:col>36</xdr:col>
      <xdr:colOff>165100</xdr:colOff>
      <xdr:row>58</xdr:row>
      <xdr:rowOff>110524</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101651</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0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118737</xdr:rowOff>
    </xdr:from>
    <xdr:to>
      <xdr:col>55</xdr:col>
      <xdr:colOff>0</xdr:colOff>
      <xdr:row>78</xdr:row>
      <xdr:rowOff>42987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320387"/>
          <a:ext cx="838200" cy="9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42987</xdr:rowOff>
    </xdr:from>
    <xdr:to>
      <xdr:col>50</xdr:col>
      <xdr:colOff>114300</xdr:colOff>
      <xdr:row>78</xdr:row>
      <xdr:rowOff>111122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16087"/>
          <a:ext cx="889000" cy="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102876</xdr:rowOff>
    </xdr:from>
    <xdr:to>
      <xdr:col>45</xdr:col>
      <xdr:colOff>177800</xdr:colOff>
      <xdr:row>78</xdr:row>
      <xdr:rowOff>111122</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475976"/>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102876</xdr:rowOff>
    </xdr:from>
    <xdr:to>
      <xdr:col>41</xdr:col>
      <xdr:colOff>50800</xdr:colOff>
      <xdr:row>78</xdr:row>
      <xdr:rowOff>140672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475976"/>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67937</xdr:rowOff>
    </xdr:from>
    <xdr:to>
      <xdr:col>55</xdr:col>
      <xdr:colOff>50800</xdr:colOff>
      <xdr:row>77</xdr:row>
      <xdr:rowOff>169537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2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90814</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1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163637</xdr:rowOff>
    </xdr:from>
    <xdr:to>
      <xdr:col>50</xdr:col>
      <xdr:colOff>165100</xdr:colOff>
      <xdr:row>78</xdr:row>
      <xdr:rowOff>93787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110314</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1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60322</xdr:rowOff>
    </xdr:from>
    <xdr:to>
      <xdr:col>46</xdr:col>
      <xdr:colOff>38100</xdr:colOff>
      <xdr:row>78</xdr:row>
      <xdr:rowOff>161922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153049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5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52076</xdr:rowOff>
    </xdr:from>
    <xdr:to>
      <xdr:col>41</xdr:col>
      <xdr:colOff>101600</xdr:colOff>
      <xdr:row>78</xdr:row>
      <xdr:rowOff>153676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4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51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89872</xdr:rowOff>
    </xdr:from>
    <xdr:to>
      <xdr:col>36</xdr:col>
      <xdr:colOff>165100</xdr:colOff>
      <xdr:row>79</xdr:row>
      <xdr:rowOff>20022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4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11149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5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69154</xdr:rowOff>
    </xdr:from>
    <xdr:to>
      <xdr:col>55</xdr:col>
      <xdr:colOff>0</xdr:colOff>
      <xdr:row>96</xdr:row>
      <xdr:rowOff>153215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528354"/>
          <a:ext cx="838200" cy="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69154</xdr:rowOff>
    </xdr:from>
    <xdr:to>
      <xdr:col>50</xdr:col>
      <xdr:colOff>114300</xdr:colOff>
      <xdr:row>96</xdr:row>
      <xdr:rowOff>144418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528354"/>
          <a:ext cx="889000" cy="7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78659</xdr:rowOff>
    </xdr:from>
    <xdr:to>
      <xdr:col>45</xdr:col>
      <xdr:colOff>177800</xdr:colOff>
      <xdr:row>96</xdr:row>
      <xdr:rowOff>144418</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7861300" y="16537859"/>
          <a:ext cx="889000" cy="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78659</xdr:rowOff>
    </xdr:from>
    <xdr:to>
      <xdr:col>41</xdr:col>
      <xdr:colOff>50800</xdr:colOff>
      <xdr:row>97</xdr:row>
      <xdr:rowOff>14007</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537859"/>
          <a:ext cx="889000" cy="10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102415</xdr:rowOff>
    </xdr:from>
    <xdr:to>
      <xdr:col>55</xdr:col>
      <xdr:colOff>50800</xdr:colOff>
      <xdr:row>97</xdr:row>
      <xdr:rowOff>32565</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5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80842</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5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18354</xdr:rowOff>
    </xdr:from>
    <xdr:to>
      <xdr:col>50</xdr:col>
      <xdr:colOff>165100</xdr:colOff>
      <xdr:row>96</xdr:row>
      <xdr:rowOff>119954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4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136481</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2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93618</xdr:rowOff>
    </xdr:from>
    <xdr:to>
      <xdr:col>46</xdr:col>
      <xdr:colOff>38100</xdr:colOff>
      <xdr:row>97</xdr:row>
      <xdr:rowOff>23768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5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14895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6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27859</xdr:rowOff>
    </xdr:from>
    <xdr:to>
      <xdr:col>41</xdr:col>
      <xdr:colOff>101600</xdr:colOff>
      <xdr:row>96</xdr:row>
      <xdr:rowOff>129459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4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120586</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5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134657</xdr:rowOff>
    </xdr:from>
    <xdr:to>
      <xdr:col>36</xdr:col>
      <xdr:colOff>165100</xdr:colOff>
      <xdr:row>97</xdr:row>
      <xdr:rowOff>64807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5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55934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90132</xdr:rowOff>
    </xdr:from>
    <xdr:to>
      <xdr:col>85</xdr:col>
      <xdr:colOff>127000</xdr:colOff>
      <xdr:row>38</xdr:row>
      <xdr:rowOff>97009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5481300" y="6262332"/>
          <a:ext cx="838200" cy="34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90132</xdr:rowOff>
    </xdr:from>
    <xdr:to>
      <xdr:col>81</xdr:col>
      <xdr:colOff>50800</xdr:colOff>
      <xdr:row>37</xdr:row>
      <xdr:rowOff>70129</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262332"/>
          <a:ext cx="889000" cy="15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70129</xdr:rowOff>
    </xdr:from>
    <xdr:to>
      <xdr:col>76</xdr:col>
      <xdr:colOff>114300</xdr:colOff>
      <xdr:row>38</xdr:row>
      <xdr:rowOff>118116</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6413779"/>
          <a:ext cx="889000" cy="2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118116</xdr:rowOff>
    </xdr:from>
    <xdr:to>
      <xdr:col>71</xdr:col>
      <xdr:colOff>177800</xdr:colOff>
      <xdr:row>38</xdr:row>
      <xdr:rowOff>124098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6633216"/>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46209</xdr:rowOff>
    </xdr:from>
    <xdr:to>
      <xdr:col>85</xdr:col>
      <xdr:colOff>177800</xdr:colOff>
      <xdr:row>38</xdr:row>
      <xdr:rowOff>147809</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5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24636</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5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39332</xdr:rowOff>
    </xdr:from>
    <xdr:to>
      <xdr:col>81</xdr:col>
      <xdr:colOff>101600</xdr:colOff>
      <xdr:row>36</xdr:row>
      <xdr:rowOff>140932</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2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157459</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59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19329</xdr:rowOff>
    </xdr:from>
    <xdr:to>
      <xdr:col>76</xdr:col>
      <xdr:colOff>165100</xdr:colOff>
      <xdr:row>37</xdr:row>
      <xdr:rowOff>120929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3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112056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4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67316</xdr:rowOff>
    </xdr:from>
    <xdr:to>
      <xdr:col>72</xdr:col>
      <xdr:colOff>38100</xdr:colOff>
      <xdr:row>38</xdr:row>
      <xdr:rowOff>168916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5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160043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6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73298</xdr:rowOff>
    </xdr:from>
    <xdr:to>
      <xdr:col>67</xdr:col>
      <xdr:colOff>101600</xdr:colOff>
      <xdr:row>39</xdr:row>
      <xdr:rowOff>3448</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5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166025</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6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100788</xdr:rowOff>
    </xdr:from>
    <xdr:to>
      <xdr:col>85</xdr:col>
      <xdr:colOff>127000</xdr:colOff>
      <xdr:row>57</xdr:row>
      <xdr:rowOff>112082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873438"/>
          <a:ext cx="8382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62845</xdr:rowOff>
    </xdr:from>
    <xdr:to>
      <xdr:col>81</xdr:col>
      <xdr:colOff>50800</xdr:colOff>
      <xdr:row>57</xdr:row>
      <xdr:rowOff>112082</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4592300" y="9835495"/>
          <a:ext cx="889000" cy="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62845</xdr:rowOff>
    </xdr:from>
    <xdr:to>
      <xdr:col>76</xdr:col>
      <xdr:colOff>114300</xdr:colOff>
      <xdr:row>57</xdr:row>
      <xdr:rowOff>110741</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9835495"/>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110741</xdr:rowOff>
    </xdr:from>
    <xdr:to>
      <xdr:col>71</xdr:col>
      <xdr:colOff>177800</xdr:colOff>
      <xdr:row>57</xdr:row>
      <xdr:rowOff>121534</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883391"/>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49988</xdr:rowOff>
    </xdr:from>
    <xdr:to>
      <xdr:col>85</xdr:col>
      <xdr:colOff>177800</xdr:colOff>
      <xdr:row>57</xdr:row>
      <xdr:rowOff>151588</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8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146456</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7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61282</xdr:rowOff>
    </xdr:from>
    <xdr:to>
      <xdr:col>81</xdr:col>
      <xdr:colOff>101600</xdr:colOff>
      <xdr:row>57</xdr:row>
      <xdr:rowOff>162882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8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154009</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9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12045</xdr:rowOff>
    </xdr:from>
    <xdr:to>
      <xdr:col>76</xdr:col>
      <xdr:colOff>165100</xdr:colOff>
      <xdr:row>57</xdr:row>
      <xdr:rowOff>113645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7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104772</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8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59941</xdr:rowOff>
    </xdr:from>
    <xdr:to>
      <xdr:col>72</xdr:col>
      <xdr:colOff>38100</xdr:colOff>
      <xdr:row>57</xdr:row>
      <xdr:rowOff>161541</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8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152668</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9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70734</xdr:rowOff>
    </xdr:from>
    <xdr:to>
      <xdr:col>67</xdr:col>
      <xdr:colOff>101600</xdr:colOff>
      <xdr:row>58</xdr:row>
      <xdr:rowOff>884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8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163461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95664</xdr:rowOff>
    </xdr:from>
    <xdr:to>
      <xdr:col>85</xdr:col>
      <xdr:colOff>127000</xdr:colOff>
      <xdr:row>78</xdr:row>
      <xdr:rowOff>71836</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5481300" y="13125864"/>
          <a:ext cx="838200" cy="3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95664</xdr:rowOff>
    </xdr:from>
    <xdr:to>
      <xdr:col>81</xdr:col>
      <xdr:colOff>50800</xdr:colOff>
      <xdr:row>76</xdr:row>
      <xdr:rowOff>140981</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4592300" y="13125864"/>
          <a:ext cx="889000" cy="4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87488</xdr:rowOff>
    </xdr:from>
    <xdr:to>
      <xdr:col>76</xdr:col>
      <xdr:colOff>114300</xdr:colOff>
      <xdr:row>76</xdr:row>
      <xdr:rowOff>140981</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3703300" y="1311768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98865</xdr:rowOff>
    </xdr:from>
    <xdr:to>
      <xdr:col>71</xdr:col>
      <xdr:colOff>177800</xdr:colOff>
      <xdr:row>76</xdr:row>
      <xdr:rowOff>87488</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814300" y="12957615"/>
          <a:ext cx="889000" cy="1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21036</xdr:rowOff>
    </xdr:from>
    <xdr:to>
      <xdr:col>85</xdr:col>
      <xdr:colOff>177800</xdr:colOff>
      <xdr:row>78</xdr:row>
      <xdr:rowOff>122636</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3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43913</xdr:rowOff>
    </xdr:from>
    <xdr:ext cx="534377"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24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44864</xdr:rowOff>
    </xdr:from>
    <xdr:to>
      <xdr:col>81</xdr:col>
      <xdr:colOff>101600</xdr:colOff>
      <xdr:row>76</xdr:row>
      <xdr:rowOff>146464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0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162991</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14111" y="128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90181</xdr:rowOff>
    </xdr:from>
    <xdr:to>
      <xdr:col>76</xdr:col>
      <xdr:colOff>165100</xdr:colOff>
      <xdr:row>77</xdr:row>
      <xdr:rowOff>20331</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1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36858</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25111" y="128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36688</xdr:rowOff>
    </xdr:from>
    <xdr:to>
      <xdr:col>72</xdr:col>
      <xdr:colOff>38100</xdr:colOff>
      <xdr:row>76</xdr:row>
      <xdr:rowOff>138288</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0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154815</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36111" y="128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48065</xdr:rowOff>
    </xdr:from>
    <xdr:to>
      <xdr:col>67</xdr:col>
      <xdr:colOff>101600</xdr:colOff>
      <xdr:row>75</xdr:row>
      <xdr:rowOff>149665</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290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166192</xdr:rowOff>
    </xdr:from>
    <xdr:ext cx="534377"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47111" y="1268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58756</xdr:rowOff>
    </xdr:from>
    <xdr:to>
      <xdr:col>85</xdr:col>
      <xdr:colOff>127000</xdr:colOff>
      <xdr:row>97</xdr:row>
      <xdr:rowOff>87660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689406"/>
          <a:ext cx="838200" cy="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87660</xdr:rowOff>
    </xdr:from>
    <xdr:to>
      <xdr:col>81</xdr:col>
      <xdr:colOff>50800</xdr:colOff>
      <xdr:row>97</xdr:row>
      <xdr:rowOff>112863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718310"/>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112863</xdr:rowOff>
    </xdr:from>
    <xdr:to>
      <xdr:col>76</xdr:col>
      <xdr:colOff>114300</xdr:colOff>
      <xdr:row>97</xdr:row>
      <xdr:rowOff>113258</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743513"/>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104434</xdr:rowOff>
    </xdr:from>
    <xdr:to>
      <xdr:col>71</xdr:col>
      <xdr:colOff>177800</xdr:colOff>
      <xdr:row>97</xdr:row>
      <xdr:rowOff>113258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735084"/>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7956</xdr:rowOff>
    </xdr:from>
    <xdr:to>
      <xdr:col>85</xdr:col>
      <xdr:colOff>177800</xdr:colOff>
      <xdr:row>97</xdr:row>
      <xdr:rowOff>109556</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6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157833</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6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36860</xdr:rowOff>
    </xdr:from>
    <xdr:to>
      <xdr:col>81</xdr:col>
      <xdr:colOff>101600</xdr:colOff>
      <xdr:row>97</xdr:row>
      <xdr:rowOff>138460</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6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129587</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76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62063</xdr:rowOff>
    </xdr:from>
    <xdr:to>
      <xdr:col>76</xdr:col>
      <xdr:colOff>165100</xdr:colOff>
      <xdr:row>97</xdr:row>
      <xdr:rowOff>163663</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6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154790</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7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62458</xdr:rowOff>
    </xdr:from>
    <xdr:to>
      <xdr:col>72</xdr:col>
      <xdr:colOff>38100</xdr:colOff>
      <xdr:row>97</xdr:row>
      <xdr:rowOff>164058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6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9135</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4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53634</xdr:rowOff>
    </xdr:from>
    <xdr:to>
      <xdr:col>67</xdr:col>
      <xdr:colOff>101600</xdr:colOff>
      <xdr:row>97</xdr:row>
      <xdr:rowOff>155234</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6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146361</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7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xmlns=""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xmlns=""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xmlns=""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xmlns=""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xmlns=""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xmlns=""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xmlns=""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xmlns=""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135,924</a:t>
          </a:r>
          <a:r>
            <a:rPr kumimoji="1" lang="ja-JP" altLang="en-US" sz="1200">
              <a:latin typeface="ＭＳ Ｐゴシック" panose="020B0600070205080204" pitchFamily="50" charset="-128"/>
              <a:ea typeface="ＭＳ Ｐゴシック" panose="020B0600070205080204" pitchFamily="50" charset="-128"/>
            </a:rPr>
            <a:t>円となっており、彦山駅前整備事業や生活応援商品券事業等により前年度決算と比較すると増額となった。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農林水産事業費は、住民一人当たり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51,202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円となっており、林地崩壊防止事業や野田公共用地補修事業等の増額より前年度決算と比較すると増額となった。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70,502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円となっており、英彦山スロープカー車両更新事業や自然共生型アウトドアパーク整備事業等の増額により前年度決算と比較すると増額となった。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消防費は、防災無線戸別受信機整備事業が完了したことにより、前年度決算と比較すると減額となった。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75,213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円となっており、小中学校校舎建設事業や小中学校給食調理業務委託事業等の増額により前年度と比較すると増額となった。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今後、特に公債費の増額見込まれることから、地方債を財源とする新規事業については、事業内容を精査し、計画的に事業を実施する。また、計画的に繰上償還を実施する。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実質収支額については、継続的に黒字を確保している。実質単年度収支については、前年度と比べ</a:t>
          </a:r>
          <a:r>
            <a:rPr kumimoji="1" lang="en-US" altLang="ja-JP" sz="1400">
              <a:solidFill>
                <a:sysClr val="windowText" lastClr="000000"/>
              </a:solidFill>
              <a:latin typeface="ＭＳ ゴシック" pitchFamily="49" charset="-128"/>
              <a:ea typeface="ＭＳ ゴシック" pitchFamily="49" charset="-128"/>
            </a:rPr>
            <a:t>8.95</a:t>
          </a:r>
          <a:r>
            <a:rPr kumimoji="1" lang="ja-JP" altLang="en-US" sz="1400">
              <a:solidFill>
                <a:sysClr val="windowText" lastClr="000000"/>
              </a:solidFill>
              <a:latin typeface="ＭＳ ゴシック" pitchFamily="49" charset="-128"/>
              <a:ea typeface="ＭＳ ゴシック" pitchFamily="49" charset="-128"/>
            </a:rPr>
            <a:t>ポイント減少となっている。主な要因としては、普通交付税が減額となったことや減債基金の積立を行ったためである。今後も、町税等の自主財源の確保に努めるとともに、歳出については、事務事業の見直しや公共施設等総合管理計画に基づき施設配置の見直しを行い、維持管理経費の削減を積極的に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国民健康保険事業勘定特別会計については、令和４年度も黒字決算となっている。これは平成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年度に一般会計から赤字補てん財源として</a:t>
          </a:r>
          <a:r>
            <a:rPr kumimoji="1" lang="en-US" altLang="ja-JP" sz="1400">
              <a:solidFill>
                <a:sysClr val="windowText" lastClr="000000"/>
              </a:solidFill>
              <a:latin typeface="ＭＳ ゴシック" pitchFamily="49" charset="-128"/>
              <a:ea typeface="ＭＳ ゴシック" pitchFamily="49" charset="-128"/>
            </a:rPr>
            <a:t>112,099</a:t>
          </a:r>
          <a:r>
            <a:rPr kumimoji="1" lang="ja-JP" altLang="en-US" sz="1400">
              <a:solidFill>
                <a:sysClr val="windowText" lastClr="000000"/>
              </a:solidFill>
              <a:latin typeface="ＭＳ ゴシック" pitchFamily="49" charset="-128"/>
              <a:ea typeface="ＭＳ ゴシック" pitchFamily="49" charset="-128"/>
            </a:rPr>
            <a:t>千円の法定外繰入があったことや国民健康保険税の税率見直し等を行ったためである。</a:t>
          </a:r>
        </a:p>
        <a:p>
          <a:r>
            <a:rPr kumimoji="1" lang="ja-JP" altLang="en-US" sz="1400">
              <a:solidFill>
                <a:sysClr val="windowText" lastClr="000000"/>
              </a:solidFill>
              <a:latin typeface="ＭＳ ゴシック" pitchFamily="49" charset="-128"/>
              <a:ea typeface="ＭＳ ゴシック" pitchFamily="49" charset="-128"/>
            </a:rPr>
            <a:t>水道事業会計については、黒字決算となっているが、給水収益等の収入の減少や老朽化施設の更新費用の増加が見込まれることから、今後黒字額が減少することが考えられる。</a:t>
          </a:r>
        </a:p>
        <a:p>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令和４年度決算は、すべての会計において黒字決算となっているが、</a:t>
          </a:r>
        </a:p>
        <a:p>
          <a:r>
            <a:rPr kumimoji="1" lang="ja-JP" altLang="en-US" sz="1400">
              <a:solidFill>
                <a:sysClr val="windowText" lastClr="000000"/>
              </a:solidFill>
              <a:latin typeface="ＭＳ ゴシック" pitchFamily="49" charset="-128"/>
              <a:ea typeface="ＭＳ ゴシック" pitchFamily="49" charset="-128"/>
            </a:rPr>
            <a:t>今後も厳しい財政運営が予測されるため、引き続き歳出の削減を積極的に行い、健全な財政運営を行っていく。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9"/>
      <c r="DK1" s="179"/>
      <c r="DL1" s="179"/>
      <c r="DM1" s="179"/>
      <c r="DN1" s="179"/>
      <c r="DO1" s="179"/>
    </row>
    <row r="2" spans="1:119" ht="24.75" thickBot="1" x14ac:dyDescent="0.2">
      <c r="B2" s="180" t="s">
        <v>83</v>
      </c>
      <c r="C2" s="180"/>
      <c r="D2" s="181"/>
    </row>
    <row r="3" spans="1:119" ht="18.75" customHeight="1" thickBot="1" x14ac:dyDescent="0.2">
      <c r="A3" s="179"/>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79"/>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7793674</v>
      </c>
      <c r="BO4" s="371"/>
      <c r="BP4" s="371"/>
      <c r="BQ4" s="371"/>
      <c r="BR4" s="371"/>
      <c r="BS4" s="371"/>
      <c r="BT4" s="371"/>
      <c r="BU4" s="372"/>
      <c r="BV4" s="370">
        <v>8388154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10.4</v>
      </c>
      <c r="CU4" s="377"/>
      <c r="CV4" s="377"/>
      <c r="CW4" s="377"/>
      <c r="CX4" s="377"/>
      <c r="CY4" s="377"/>
      <c r="CZ4" s="377"/>
      <c r="DA4" s="378"/>
      <c r="DB4" s="376">
        <v>13</v>
      </c>
      <c r="DC4" s="377"/>
      <c r="DD4" s="377"/>
      <c r="DE4" s="377"/>
      <c r="DF4" s="377"/>
      <c r="DG4" s="377"/>
      <c r="DH4" s="377"/>
      <c r="DI4" s="378"/>
    </row>
    <row r="5" spans="1:119" ht="18.75" customHeight="1" x14ac:dyDescent="0.15">
      <c r="A5" s="179"/>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7381107</v>
      </c>
      <c r="BO5" s="408"/>
      <c r="BP5" s="408"/>
      <c r="BQ5" s="408"/>
      <c r="BR5" s="408"/>
      <c r="BS5" s="408"/>
      <c r="BT5" s="408"/>
      <c r="BU5" s="409"/>
      <c r="BV5" s="407">
        <v>7844485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93.9</v>
      </c>
      <c r="CU5" s="405"/>
      <c r="CV5" s="405"/>
      <c r="CW5" s="405"/>
      <c r="CX5" s="405"/>
      <c r="CY5" s="405"/>
      <c r="CZ5" s="405"/>
      <c r="DA5" s="406"/>
      <c r="DB5" s="404">
        <v>89.4</v>
      </c>
      <c r="DC5" s="405"/>
      <c r="DD5" s="405"/>
      <c r="DE5" s="405"/>
      <c r="DF5" s="405"/>
      <c r="DG5" s="405"/>
      <c r="DH5" s="405"/>
      <c r="DI5" s="406"/>
    </row>
    <row r="6" spans="1:119" ht="18.75" customHeight="1" x14ac:dyDescent="0.15">
      <c r="A6" s="179"/>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412567</v>
      </c>
      <c r="BO6" s="408"/>
      <c r="BP6" s="408"/>
      <c r="BQ6" s="408"/>
      <c r="BR6" s="408"/>
      <c r="BS6" s="408"/>
      <c r="BT6" s="408"/>
      <c r="BU6" s="409"/>
      <c r="BV6" s="407">
        <v>543669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94.8</v>
      </c>
      <c r="CU6" s="445"/>
      <c r="CV6" s="445"/>
      <c r="CW6" s="445"/>
      <c r="CX6" s="445"/>
      <c r="CY6" s="445"/>
      <c r="CZ6" s="445"/>
      <c r="DA6" s="446"/>
      <c r="DB6" s="444">
        <v>91.6</v>
      </c>
      <c r="DC6" s="445"/>
      <c r="DD6" s="445"/>
      <c r="DE6" s="445"/>
      <c r="DF6" s="445"/>
      <c r="DG6" s="445"/>
      <c r="DH6" s="445"/>
      <c r="DI6" s="446"/>
    </row>
    <row r="7" spans="1:119" ht="18.75" customHeight="1" x14ac:dyDescent="0.15">
      <c r="A7" s="179"/>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26829</v>
      </c>
      <c r="BO7" s="408"/>
      <c r="BP7" s="408"/>
      <c r="BQ7" s="408"/>
      <c r="BR7" s="408"/>
      <c r="BS7" s="408"/>
      <c r="BT7" s="408"/>
      <c r="BU7" s="409"/>
      <c r="BV7" s="407">
        <v>40763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3696187</v>
      </c>
      <c r="CU7" s="408"/>
      <c r="CV7" s="408"/>
      <c r="CW7" s="408"/>
      <c r="CX7" s="408"/>
      <c r="CY7" s="408"/>
      <c r="CZ7" s="408"/>
      <c r="DA7" s="409"/>
      <c r="DB7" s="407">
        <v>3868133</v>
      </c>
      <c r="DC7" s="408"/>
      <c r="DD7" s="408"/>
      <c r="DE7" s="408"/>
      <c r="DF7" s="408"/>
      <c r="DG7" s="408"/>
      <c r="DH7" s="408"/>
      <c r="DI7" s="409"/>
    </row>
    <row r="8" spans="1:119" ht="18.75" customHeight="1" thickBot="1" x14ac:dyDescent="0.2">
      <c r="A8" s="179"/>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385738</v>
      </c>
      <c r="BO8" s="408"/>
      <c r="BP8" s="408"/>
      <c r="BQ8" s="408"/>
      <c r="BR8" s="408"/>
      <c r="BS8" s="408"/>
      <c r="BT8" s="408"/>
      <c r="BU8" s="409"/>
      <c r="BV8" s="407">
        <v>502906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0.23</v>
      </c>
      <c r="CU8" s="448"/>
      <c r="CV8" s="448"/>
      <c r="CW8" s="448"/>
      <c r="CX8" s="448"/>
      <c r="CY8" s="448"/>
      <c r="CZ8" s="448"/>
      <c r="DA8" s="449"/>
      <c r="DB8" s="447">
        <v>0.23</v>
      </c>
      <c r="DC8" s="448"/>
      <c r="DD8" s="448"/>
      <c r="DE8" s="448"/>
      <c r="DF8" s="448"/>
      <c r="DG8" s="448"/>
      <c r="DH8" s="448"/>
      <c r="DI8" s="449"/>
    </row>
    <row r="9" spans="1:119" ht="18.75" customHeight="1" thickBot="1" x14ac:dyDescent="0.2">
      <c r="A9" s="179"/>
      <c r="B9" s="401" t="s">
        <v>113</v>
      </c>
      <c r="C9" s="402"/>
      <c r="D9" s="402"/>
      <c r="E9" s="402"/>
      <c r="F9" s="402"/>
      <c r="G9" s="402"/>
      <c r="H9" s="402"/>
      <c r="I9" s="402"/>
      <c r="J9" s="402"/>
      <c r="K9" s="450"/>
      <c r="L9" s="451" t="s">
        <v>114</v>
      </c>
      <c r="M9" s="452"/>
      <c r="N9" s="452"/>
      <c r="O9" s="452"/>
      <c r="P9" s="452"/>
      <c r="Q9" s="453"/>
      <c r="R9" s="454">
        <v>8801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-117168</v>
      </c>
      <c r="BO9" s="408"/>
      <c r="BP9" s="408"/>
      <c r="BQ9" s="408"/>
      <c r="BR9" s="408"/>
      <c r="BS9" s="408"/>
      <c r="BT9" s="408"/>
      <c r="BU9" s="409"/>
      <c r="BV9" s="407">
        <v>184368</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14.9</v>
      </c>
      <c r="CU9" s="405"/>
      <c r="CV9" s="405"/>
      <c r="CW9" s="405"/>
      <c r="CX9" s="405"/>
      <c r="CY9" s="405"/>
      <c r="CZ9" s="405"/>
      <c r="DA9" s="406"/>
      <c r="DB9" s="404">
        <v>13.7</v>
      </c>
      <c r="DC9" s="405"/>
      <c r="DD9" s="405"/>
      <c r="DE9" s="405"/>
      <c r="DF9" s="405"/>
      <c r="DG9" s="405"/>
      <c r="DH9" s="405"/>
      <c r="DI9" s="406"/>
    </row>
    <row r="10" spans="1:119" ht="18.75" customHeight="1" thickBot="1" x14ac:dyDescent="0.2">
      <c r="A10" s="179"/>
      <c r="B10" s="401"/>
      <c r="C10" s="402"/>
      <c r="D10" s="402"/>
      <c r="E10" s="402"/>
      <c r="F10" s="402"/>
      <c r="G10" s="402"/>
      <c r="H10" s="402"/>
      <c r="I10" s="402"/>
      <c r="J10" s="402"/>
      <c r="K10" s="450"/>
      <c r="L10" s="457" t="s">
        <v>119</v>
      </c>
      <c r="M10" s="437"/>
      <c r="N10" s="437"/>
      <c r="O10" s="437"/>
      <c r="P10" s="437"/>
      <c r="Q10" s="438"/>
      <c r="R10" s="458">
        <v>9924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76413</v>
      </c>
      <c r="BO10" s="408"/>
      <c r="BP10" s="408"/>
      <c r="BQ10" s="408"/>
      <c r="BR10" s="408"/>
      <c r="BS10" s="408"/>
      <c r="BT10" s="408"/>
      <c r="BU10" s="409"/>
      <c r="BV10" s="407">
        <v>119380</v>
      </c>
      <c r="BW10" s="408"/>
      <c r="BX10" s="408"/>
      <c r="BY10" s="408"/>
      <c r="BZ10" s="408"/>
      <c r="CA10" s="408"/>
      <c r="CB10" s="408"/>
      <c r="CC10" s="409"/>
      <c r="CD10" s="182" t="s">
        <v>123</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79"/>
      <c r="B12" s="467" t="s">
        <v>131</v>
      </c>
      <c r="C12" s="468"/>
      <c r="D12" s="468"/>
      <c r="E12" s="468"/>
      <c r="F12" s="468"/>
      <c r="G12" s="468"/>
      <c r="H12" s="468"/>
      <c r="I12" s="468"/>
      <c r="J12" s="468"/>
      <c r="K12" s="469"/>
      <c r="L12" s="476" t="s">
        <v>132</v>
      </c>
      <c r="M12" s="477"/>
      <c r="N12" s="477"/>
      <c r="O12" s="477"/>
      <c r="P12" s="477"/>
      <c r="Q12" s="478"/>
      <c r="R12" s="479">
        <v>8828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79"/>
      <c r="B13" s="470"/>
      <c r="C13" s="471"/>
      <c r="D13" s="471"/>
      <c r="E13" s="471"/>
      <c r="F13" s="471"/>
      <c r="G13" s="471"/>
      <c r="H13" s="471"/>
      <c r="I13" s="471"/>
      <c r="J13" s="471"/>
      <c r="K13" s="472"/>
      <c r="L13" s="188"/>
      <c r="M13" s="498" t="s">
        <v>140</v>
      </c>
      <c r="N13" s="499"/>
      <c r="O13" s="499"/>
      <c r="P13" s="499"/>
      <c r="Q13" s="500"/>
      <c r="R13" s="491">
        <v>8804</v>
      </c>
      <c r="S13" s="492"/>
      <c r="T13" s="492"/>
      <c r="U13" s="492"/>
      <c r="V13" s="493"/>
      <c r="W13" s="423" t="s">
        <v>141</v>
      </c>
      <c r="X13" s="424"/>
      <c r="Y13" s="424"/>
      <c r="Z13" s="424"/>
      <c r="AA13" s="424"/>
      <c r="AB13" s="414"/>
      <c r="AC13" s="458">
        <v>273</v>
      </c>
      <c r="AD13" s="459"/>
      <c r="AE13" s="459"/>
      <c r="AF13" s="459"/>
      <c r="AG13" s="501"/>
      <c r="AH13" s="458">
        <v>295</v>
      </c>
      <c r="AI13" s="459"/>
      <c r="AJ13" s="459"/>
      <c r="AK13" s="459"/>
      <c r="AL13" s="460"/>
      <c r="AM13" s="436" t="s">
        <v>142</v>
      </c>
      <c r="AN13" s="437"/>
      <c r="AO13" s="437"/>
      <c r="AP13" s="437"/>
      <c r="AQ13" s="437"/>
      <c r="AR13" s="437"/>
      <c r="AS13" s="437"/>
      <c r="AT13" s="438"/>
      <c r="AU13" s="439" t="s">
        <v>127</v>
      </c>
      <c r="AV13" s="440"/>
      <c r="AW13" s="440"/>
      <c r="AX13" s="440"/>
      <c r="AY13" s="441" t="s">
        <v>143</v>
      </c>
      <c r="AZ13" s="442"/>
      <c r="BA13" s="442"/>
      <c r="BB13" s="442"/>
      <c r="BC13" s="442"/>
      <c r="BD13" s="442"/>
      <c r="BE13" s="442"/>
      <c r="BF13" s="442"/>
      <c r="BG13" s="442"/>
      <c r="BH13" s="442"/>
      <c r="BI13" s="442"/>
      <c r="BJ13" s="442"/>
      <c r="BK13" s="442"/>
      <c r="BL13" s="442"/>
      <c r="BM13" s="443"/>
      <c r="BN13" s="407">
        <v>-40755</v>
      </c>
      <c r="BO13" s="408"/>
      <c r="BP13" s="408"/>
      <c r="BQ13" s="408"/>
      <c r="BR13" s="408"/>
      <c r="BS13" s="408"/>
      <c r="BT13" s="408"/>
      <c r="BU13" s="409"/>
      <c r="BV13" s="407">
        <v>303748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4.8</v>
      </c>
      <c r="CU13" s="405"/>
      <c r="CV13" s="405"/>
      <c r="CW13" s="405"/>
      <c r="CX13" s="405"/>
      <c r="CY13" s="405"/>
      <c r="CZ13" s="405"/>
      <c r="DA13" s="406"/>
      <c r="DB13" s="404">
        <v>4</v>
      </c>
      <c r="DC13" s="405"/>
      <c r="DD13" s="405"/>
      <c r="DE13" s="405"/>
      <c r="DF13" s="405"/>
      <c r="DG13" s="405"/>
      <c r="DH13" s="405"/>
      <c r="DI13" s="406"/>
    </row>
    <row r="14" spans="1:119" ht="18.75" customHeight="1" thickBot="1" x14ac:dyDescent="0.2">
      <c r="A14" s="179"/>
      <c r="B14" s="470"/>
      <c r="C14" s="471"/>
      <c r="D14" s="471"/>
      <c r="E14" s="471"/>
      <c r="F14" s="471"/>
      <c r="G14" s="471"/>
      <c r="H14" s="471"/>
      <c r="I14" s="471"/>
      <c r="J14" s="471"/>
      <c r="K14" s="472"/>
      <c r="L14" s="488" t="s">
        <v>145</v>
      </c>
      <c r="M14" s="489"/>
      <c r="N14" s="489"/>
      <c r="O14" s="489"/>
      <c r="P14" s="489"/>
      <c r="Q14" s="490"/>
      <c r="R14" s="491">
        <v>9047</v>
      </c>
      <c r="S14" s="492"/>
      <c r="T14" s="492"/>
      <c r="U14" s="492"/>
      <c r="V14" s="493"/>
      <c r="W14" s="397"/>
      <c r="X14" s="398"/>
      <c r="Y14" s="398"/>
      <c r="Z14" s="398"/>
      <c r="AA14" s="398"/>
      <c r="AB14" s="387"/>
      <c r="AC14" s="494">
        <v>7.4</v>
      </c>
      <c r="AD14" s="495"/>
      <c r="AE14" s="495"/>
      <c r="AF14" s="495"/>
      <c r="AG14" s="496"/>
      <c r="AH14" s="494">
        <v>7.4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147</v>
      </c>
      <c r="DC14" s="506"/>
      <c r="DD14" s="506"/>
      <c r="DE14" s="506"/>
      <c r="DF14" s="506"/>
      <c r="DG14" s="506"/>
      <c r="DH14" s="506"/>
      <c r="DI14" s="507"/>
    </row>
    <row r="15" spans="1:119" ht="18.75" customHeight="1" x14ac:dyDescent="0.15">
      <c r="A15" s="179"/>
      <c r="B15" s="470"/>
      <c r="C15" s="471"/>
      <c r="D15" s="471"/>
      <c r="E15" s="471"/>
      <c r="F15" s="471"/>
      <c r="G15" s="471"/>
      <c r="H15" s="471"/>
      <c r="I15" s="471"/>
      <c r="J15" s="471"/>
      <c r="K15" s="472"/>
      <c r="L15" s="188"/>
      <c r="M15" s="498" t="s">
        <v>148</v>
      </c>
      <c r="N15" s="499"/>
      <c r="O15" s="499"/>
      <c r="P15" s="499"/>
      <c r="Q15" s="500"/>
      <c r="R15" s="491">
        <v>9033</v>
      </c>
      <c r="S15" s="492"/>
      <c r="T15" s="492"/>
      <c r="U15" s="492"/>
      <c r="V15" s="493"/>
      <c r="W15" s="423" t="s">
        <v>149</v>
      </c>
      <c r="X15" s="424"/>
      <c r="Y15" s="424"/>
      <c r="Z15" s="424"/>
      <c r="AA15" s="424"/>
      <c r="AB15" s="414"/>
      <c r="AC15" s="458">
        <v>784</v>
      </c>
      <c r="AD15" s="459"/>
      <c r="AE15" s="459"/>
      <c r="AF15" s="459"/>
      <c r="AG15" s="501"/>
      <c r="AH15" s="458">
        <v>844</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802168</v>
      </c>
      <c r="BO15" s="371"/>
      <c r="BP15" s="371"/>
      <c r="BQ15" s="371"/>
      <c r="BR15" s="371"/>
      <c r="BS15" s="371"/>
      <c r="BT15" s="371"/>
      <c r="BU15" s="372"/>
      <c r="BV15" s="370">
        <v>798740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21.2</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3487034</v>
      </c>
      <c r="BO16" s="408"/>
      <c r="BP16" s="408"/>
      <c r="BQ16" s="408"/>
      <c r="BR16" s="408"/>
      <c r="BS16" s="408"/>
      <c r="BT16" s="408"/>
      <c r="BU16" s="409"/>
      <c r="BV16" s="407">
        <v>3563271</v>
      </c>
      <c r="BW16" s="408"/>
      <c r="BX16" s="408"/>
      <c r="BY16" s="408"/>
      <c r="BZ16" s="408"/>
      <c r="CA16" s="408"/>
      <c r="CB16" s="408"/>
      <c r="CC16" s="409"/>
      <c r="CD16" s="192"/>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9"/>
      <c r="B17" s="473"/>
      <c r="C17" s="474"/>
      <c r="D17" s="474"/>
      <c r="E17" s="474"/>
      <c r="F17" s="474"/>
      <c r="G17" s="474"/>
      <c r="H17" s="474"/>
      <c r="I17" s="474"/>
      <c r="J17" s="474"/>
      <c r="K17" s="475"/>
      <c r="L17" s="193"/>
      <c r="M17" s="518" t="s">
        <v>155</v>
      </c>
      <c r="N17" s="519"/>
      <c r="O17" s="519"/>
      <c r="P17" s="519"/>
      <c r="Q17" s="520"/>
      <c r="R17" s="513" t="s">
        <v>156</v>
      </c>
      <c r="S17" s="514"/>
      <c r="T17" s="514"/>
      <c r="U17" s="514"/>
      <c r="V17" s="515"/>
      <c r="W17" s="423" t="s">
        <v>157</v>
      </c>
      <c r="X17" s="424"/>
      <c r="Y17" s="424"/>
      <c r="Z17" s="424"/>
      <c r="AA17" s="424"/>
      <c r="AB17" s="414"/>
      <c r="AC17" s="458">
        <v>2645</v>
      </c>
      <c r="AD17" s="459"/>
      <c r="AE17" s="459"/>
      <c r="AF17" s="459"/>
      <c r="AG17" s="501"/>
      <c r="AH17" s="458">
        <v>2821</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977886</v>
      </c>
      <c r="BO17" s="408"/>
      <c r="BP17" s="408"/>
      <c r="BQ17" s="408"/>
      <c r="BR17" s="408"/>
      <c r="BS17" s="408"/>
      <c r="BT17" s="408"/>
      <c r="BU17" s="409"/>
      <c r="BV17" s="407">
        <v>974562</v>
      </c>
      <c r="BW17" s="408"/>
      <c r="BX17" s="408"/>
      <c r="BY17" s="408"/>
      <c r="BZ17" s="408"/>
      <c r="CA17" s="408"/>
      <c r="CB17" s="408"/>
      <c r="CC17" s="409"/>
      <c r="CD17" s="192"/>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9"/>
      <c r="B18" s="529" t="s">
        <v>159</v>
      </c>
      <c r="C18" s="450"/>
      <c r="D18" s="450"/>
      <c r="E18" s="530"/>
      <c r="F18" s="530"/>
      <c r="G18" s="530"/>
      <c r="H18" s="530"/>
      <c r="I18" s="530"/>
      <c r="J18" s="530"/>
      <c r="K18" s="530"/>
      <c r="L18" s="531">
        <v>132.19999999999999</v>
      </c>
      <c r="M18" s="531"/>
      <c r="N18" s="531"/>
      <c r="O18" s="531"/>
      <c r="P18" s="531"/>
      <c r="Q18" s="531"/>
      <c r="R18" s="532"/>
      <c r="S18" s="532"/>
      <c r="T18" s="532"/>
      <c r="U18" s="532"/>
      <c r="V18" s="533"/>
      <c r="W18" s="425"/>
      <c r="X18" s="426"/>
      <c r="Y18" s="426"/>
      <c r="Z18" s="426"/>
      <c r="AA18" s="426"/>
      <c r="AB18" s="417"/>
      <c r="AC18" s="534">
        <v>71.400000000000006</v>
      </c>
      <c r="AD18" s="535"/>
      <c r="AE18" s="535"/>
      <c r="AF18" s="535"/>
      <c r="AG18" s="536"/>
      <c r="AH18" s="534">
        <v>71.2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3508205</v>
      </c>
      <c r="BO18" s="408"/>
      <c r="BP18" s="408"/>
      <c r="BQ18" s="408"/>
      <c r="BR18" s="408"/>
      <c r="BS18" s="408"/>
      <c r="BT18" s="408"/>
      <c r="BU18" s="409"/>
      <c r="BV18" s="407">
        <v>3470172</v>
      </c>
      <c r="BW18" s="408"/>
      <c r="BX18" s="408"/>
      <c r="BY18" s="408"/>
      <c r="BZ18" s="408"/>
      <c r="CA18" s="408"/>
      <c r="CB18" s="408"/>
      <c r="CC18" s="409"/>
      <c r="CD18" s="192"/>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9"/>
      <c r="B19" s="529" t="s">
        <v>161</v>
      </c>
      <c r="C19" s="450"/>
      <c r="D19" s="450"/>
      <c r="E19" s="530"/>
      <c r="F19" s="530"/>
      <c r="G19" s="530"/>
      <c r="H19" s="530"/>
      <c r="I19" s="530"/>
      <c r="J19" s="530"/>
      <c r="K19" s="530"/>
      <c r="L19" s="538">
        <v>67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4859877</v>
      </c>
      <c r="BO19" s="408"/>
      <c r="BP19" s="408"/>
      <c r="BQ19" s="408"/>
      <c r="BR19" s="408"/>
      <c r="BS19" s="408"/>
      <c r="BT19" s="408"/>
      <c r="BU19" s="409"/>
      <c r="BV19" s="407">
        <v>4965944</v>
      </c>
      <c r="BW19" s="408"/>
      <c r="BX19" s="408"/>
      <c r="BY19" s="408"/>
      <c r="BZ19" s="408"/>
      <c r="CA19" s="408"/>
      <c r="CB19" s="408"/>
      <c r="CC19" s="409"/>
      <c r="CD19" s="192"/>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9"/>
      <c r="B20" s="529" t="s">
        <v>163</v>
      </c>
      <c r="C20" s="450"/>
      <c r="D20" s="450"/>
      <c r="E20" s="530"/>
      <c r="F20" s="530"/>
      <c r="G20" s="530"/>
      <c r="H20" s="530"/>
      <c r="I20" s="530"/>
      <c r="J20" s="530"/>
      <c r="K20" s="530"/>
      <c r="L20" s="538">
        <v>3724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2"/>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9"/>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2"/>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9"/>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6392667</v>
      </c>
      <c r="BO22" s="371"/>
      <c r="BP22" s="371"/>
      <c r="BQ22" s="371"/>
      <c r="BR22" s="371"/>
      <c r="BS22" s="371"/>
      <c r="BT22" s="371"/>
      <c r="BU22" s="372"/>
      <c r="BV22" s="370">
        <v>6329224</v>
      </c>
      <c r="BW22" s="371"/>
      <c r="BX22" s="371"/>
      <c r="BY22" s="371"/>
      <c r="BZ22" s="371"/>
      <c r="CA22" s="371"/>
      <c r="CB22" s="371"/>
      <c r="CC22" s="372"/>
      <c r="CD22" s="192"/>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9"/>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6156687</v>
      </c>
      <c r="BO23" s="408"/>
      <c r="BP23" s="408"/>
      <c r="BQ23" s="408"/>
      <c r="BR23" s="408"/>
      <c r="BS23" s="408"/>
      <c r="BT23" s="408"/>
      <c r="BU23" s="409"/>
      <c r="BV23" s="407">
        <v>6032386</v>
      </c>
      <c r="BW23" s="408"/>
      <c r="BX23" s="408"/>
      <c r="BY23" s="408"/>
      <c r="BZ23" s="408"/>
      <c r="CA23" s="408"/>
      <c r="CB23" s="408"/>
      <c r="CC23" s="409"/>
      <c r="CD23" s="192"/>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9"/>
      <c r="B24" s="578"/>
      <c r="C24" s="554"/>
      <c r="D24" s="555"/>
      <c r="E24" s="457" t="s">
        <v>173</v>
      </c>
      <c r="F24" s="437"/>
      <c r="G24" s="437"/>
      <c r="H24" s="437"/>
      <c r="I24" s="437"/>
      <c r="J24" s="437"/>
      <c r="K24" s="438"/>
      <c r="L24" s="458">
        <v>1</v>
      </c>
      <c r="M24" s="459"/>
      <c r="N24" s="459"/>
      <c r="O24" s="459"/>
      <c r="P24" s="501"/>
      <c r="Q24" s="458">
        <v>7620</v>
      </c>
      <c r="R24" s="459"/>
      <c r="S24" s="459"/>
      <c r="T24" s="459"/>
      <c r="U24" s="459"/>
      <c r="V24" s="501"/>
      <c r="W24" s="553"/>
      <c r="X24" s="554"/>
      <c r="Y24" s="555"/>
      <c r="Z24" s="457" t="s">
        <v>174</v>
      </c>
      <c r="AA24" s="437"/>
      <c r="AB24" s="437"/>
      <c r="AC24" s="437"/>
      <c r="AD24" s="437"/>
      <c r="AE24" s="437"/>
      <c r="AF24" s="437"/>
      <c r="AG24" s="438"/>
      <c r="AH24" s="458">
        <v>121</v>
      </c>
      <c r="AI24" s="459"/>
      <c r="AJ24" s="459"/>
      <c r="AK24" s="459"/>
      <c r="AL24" s="501"/>
      <c r="AM24" s="458">
        <v>355619</v>
      </c>
      <c r="AN24" s="459"/>
      <c r="AO24" s="459"/>
      <c r="AP24" s="459"/>
      <c r="AQ24" s="459"/>
      <c r="AR24" s="501"/>
      <c r="AS24" s="458">
        <v>2939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4635727</v>
      </c>
      <c r="BO24" s="408"/>
      <c r="BP24" s="408"/>
      <c r="BQ24" s="408"/>
      <c r="BR24" s="408"/>
      <c r="BS24" s="408"/>
      <c r="BT24" s="408"/>
      <c r="BU24" s="409"/>
      <c r="BV24" s="407">
        <v>4404976</v>
      </c>
      <c r="BW24" s="408"/>
      <c r="BX24" s="408"/>
      <c r="BY24" s="408"/>
      <c r="BZ24" s="408"/>
      <c r="CA24" s="408"/>
      <c r="CB24" s="408"/>
      <c r="CC24" s="409"/>
      <c r="CD24" s="192"/>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9"/>
      <c r="B25" s="578"/>
      <c r="C25" s="554"/>
      <c r="D25" s="555"/>
      <c r="E25" s="457" t="s">
        <v>176</v>
      </c>
      <c r="F25" s="437"/>
      <c r="G25" s="437"/>
      <c r="H25" s="437"/>
      <c r="I25" s="437"/>
      <c r="J25" s="437"/>
      <c r="K25" s="438"/>
      <c r="L25" s="458">
        <v>1</v>
      </c>
      <c r="M25" s="459"/>
      <c r="N25" s="459"/>
      <c r="O25" s="459"/>
      <c r="P25" s="501"/>
      <c r="Q25" s="458">
        <v>6110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178</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71934</v>
      </c>
      <c r="BO25" s="371"/>
      <c r="BP25" s="371"/>
      <c r="BQ25" s="371"/>
      <c r="BR25" s="371"/>
      <c r="BS25" s="371"/>
      <c r="BT25" s="371"/>
      <c r="BU25" s="372"/>
      <c r="BV25" s="370">
        <v>58216</v>
      </c>
      <c r="BW25" s="371"/>
      <c r="BX25" s="371"/>
      <c r="BY25" s="371"/>
      <c r="BZ25" s="371"/>
      <c r="CA25" s="371"/>
      <c r="CB25" s="371"/>
      <c r="CC25" s="372"/>
      <c r="CD25" s="192"/>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9"/>
      <c r="B26" s="578"/>
      <c r="C26" s="554"/>
      <c r="D26" s="555"/>
      <c r="E26" s="457" t="s">
        <v>181</v>
      </c>
      <c r="F26" s="437"/>
      <c r="G26" s="437"/>
      <c r="H26" s="437"/>
      <c r="I26" s="437"/>
      <c r="J26" s="437"/>
      <c r="K26" s="438"/>
      <c r="L26" s="458">
        <v>1</v>
      </c>
      <c r="M26" s="459"/>
      <c r="N26" s="459"/>
      <c r="O26" s="459"/>
      <c r="P26" s="501"/>
      <c r="Q26" s="458">
        <v>5610</v>
      </c>
      <c r="R26" s="459"/>
      <c r="S26" s="459"/>
      <c r="T26" s="459"/>
      <c r="U26" s="459"/>
      <c r="V26" s="501"/>
      <c r="W26" s="553"/>
      <c r="X26" s="554"/>
      <c r="Y26" s="555"/>
      <c r="Z26" s="457" t="s">
        <v>182</v>
      </c>
      <c r="AA26" s="559"/>
      <c r="AB26" s="559"/>
      <c r="AC26" s="559"/>
      <c r="AD26" s="559"/>
      <c r="AE26" s="559"/>
      <c r="AF26" s="559"/>
      <c r="AG26" s="560"/>
      <c r="AH26" s="458" t="s">
        <v>178</v>
      </c>
      <c r="AI26" s="459"/>
      <c r="AJ26" s="459"/>
      <c r="AK26" s="459"/>
      <c r="AL26" s="501"/>
      <c r="AM26" s="458" t="s">
        <v>139</v>
      </c>
      <c r="AN26" s="459"/>
      <c r="AO26" s="459"/>
      <c r="AP26" s="459"/>
      <c r="AQ26" s="459"/>
      <c r="AR26" s="501"/>
      <c r="AS26" s="458" t="s">
        <v>179</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179</v>
      </c>
      <c r="BW26" s="408"/>
      <c r="BX26" s="408"/>
      <c r="BY26" s="408"/>
      <c r="BZ26" s="408"/>
      <c r="CA26" s="408"/>
      <c r="CB26" s="408"/>
      <c r="CC26" s="409"/>
      <c r="CD26" s="192"/>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9"/>
      <c r="B27" s="578"/>
      <c r="C27" s="554"/>
      <c r="D27" s="555"/>
      <c r="E27" s="457" t="s">
        <v>184</v>
      </c>
      <c r="F27" s="437"/>
      <c r="G27" s="437"/>
      <c r="H27" s="437"/>
      <c r="I27" s="437"/>
      <c r="J27" s="437"/>
      <c r="K27" s="438"/>
      <c r="L27" s="458">
        <v>1</v>
      </c>
      <c r="M27" s="459"/>
      <c r="N27" s="459"/>
      <c r="O27" s="459"/>
      <c r="P27" s="501"/>
      <c r="Q27" s="458">
        <v>3040</v>
      </c>
      <c r="R27" s="459"/>
      <c r="S27" s="459"/>
      <c r="T27" s="459"/>
      <c r="U27" s="459"/>
      <c r="V27" s="501"/>
      <c r="W27" s="553"/>
      <c r="X27" s="554"/>
      <c r="Y27" s="555"/>
      <c r="Z27" s="457" t="s">
        <v>185</v>
      </c>
      <c r="AA27" s="437"/>
      <c r="AB27" s="437"/>
      <c r="AC27" s="437"/>
      <c r="AD27" s="437"/>
      <c r="AE27" s="437"/>
      <c r="AF27" s="437"/>
      <c r="AG27" s="438"/>
      <c r="AH27" s="458" t="s">
        <v>139</v>
      </c>
      <c r="AI27" s="459"/>
      <c r="AJ27" s="459"/>
      <c r="AK27" s="459"/>
      <c r="AL27" s="501"/>
      <c r="AM27" s="458" t="s">
        <v>178</v>
      </c>
      <c r="AN27" s="459"/>
      <c r="AO27" s="459"/>
      <c r="AP27" s="459"/>
      <c r="AQ27" s="459"/>
      <c r="AR27" s="501"/>
      <c r="AS27" s="458" t="s">
        <v>178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179</v>
      </c>
      <c r="BO27" s="527"/>
      <c r="BP27" s="527"/>
      <c r="BQ27" s="527"/>
      <c r="BR27" s="527"/>
      <c r="BS27" s="527"/>
      <c r="BT27" s="527"/>
      <c r="BU27" s="528"/>
      <c r="BV27" s="526" t="s">
        <v>178</v>
      </c>
      <c r="BW27" s="527"/>
      <c r="BX27" s="527"/>
      <c r="BY27" s="527"/>
      <c r="BZ27" s="527"/>
      <c r="CA27" s="527"/>
      <c r="CB27" s="527"/>
      <c r="CC27" s="528"/>
      <c r="CD27" s="194"/>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9"/>
      <c r="B28" s="578"/>
      <c r="C28" s="554"/>
      <c r="D28" s="555"/>
      <c r="E28" s="457" t="s">
        <v>187</v>
      </c>
      <c r="F28" s="437"/>
      <c r="G28" s="437"/>
      <c r="H28" s="437"/>
      <c r="I28" s="437"/>
      <c r="J28" s="437"/>
      <c r="K28" s="438"/>
      <c r="L28" s="458">
        <v>1</v>
      </c>
      <c r="M28" s="459"/>
      <c r="N28" s="459"/>
      <c r="O28" s="459"/>
      <c r="P28" s="501"/>
      <c r="Q28" s="458">
        <v>2690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179</v>
      </c>
      <c r="AN28" s="459"/>
      <c r="AO28" s="459"/>
      <c r="AP28" s="459"/>
      <c r="AQ28" s="459"/>
      <c r="AR28" s="501"/>
      <c r="AS28" s="458" t="s">
        <v>179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4141234</v>
      </c>
      <c r="BO28" s="371"/>
      <c r="BP28" s="371"/>
      <c r="BQ28" s="371"/>
      <c r="BR28" s="371"/>
      <c r="BS28" s="371"/>
      <c r="BT28" s="371"/>
      <c r="BU28" s="372"/>
      <c r="BV28" s="370">
        <v>3764821</v>
      </c>
      <c r="BW28" s="371"/>
      <c r="BX28" s="371"/>
      <c r="BY28" s="371"/>
      <c r="BZ28" s="371"/>
      <c r="CA28" s="371"/>
      <c r="CB28" s="371"/>
      <c r="CC28" s="372"/>
      <c r="CD28" s="192"/>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9"/>
      <c r="B29" s="578"/>
      <c r="C29" s="554"/>
      <c r="D29" s="555"/>
      <c r="E29" s="457" t="s">
        <v>190</v>
      </c>
      <c r="F29" s="437"/>
      <c r="G29" s="437"/>
      <c r="H29" s="437"/>
      <c r="I29" s="437"/>
      <c r="J29" s="437"/>
      <c r="K29" s="438"/>
      <c r="L29" s="458">
        <v>9</v>
      </c>
      <c r="M29" s="459"/>
      <c r="N29" s="459"/>
      <c r="O29" s="459"/>
      <c r="P29" s="501"/>
      <c r="Q29" s="458">
        <v>2480</v>
      </c>
      <c r="R29" s="459"/>
      <c r="S29" s="459"/>
      <c r="T29" s="459"/>
      <c r="U29" s="459"/>
      <c r="V29" s="501"/>
      <c r="W29" s="556"/>
      <c r="X29" s="557"/>
      <c r="Y29" s="558"/>
      <c r="Z29" s="457" t="s">
        <v>191</v>
      </c>
      <c r="AA29" s="437"/>
      <c r="AB29" s="437"/>
      <c r="AC29" s="437"/>
      <c r="AD29" s="437"/>
      <c r="AE29" s="437"/>
      <c r="AF29" s="437"/>
      <c r="AG29" s="438"/>
      <c r="AH29" s="458">
        <v>121</v>
      </c>
      <c r="AI29" s="459"/>
      <c r="AJ29" s="459"/>
      <c r="AK29" s="459"/>
      <c r="AL29" s="501"/>
      <c r="AM29" s="458">
        <v>355619</v>
      </c>
      <c r="AN29" s="459"/>
      <c r="AO29" s="459"/>
      <c r="AP29" s="459"/>
      <c r="AQ29" s="459"/>
      <c r="AR29" s="501"/>
      <c r="AS29" s="458">
        <v>2939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664571</v>
      </c>
      <c r="BO29" s="408"/>
      <c r="BP29" s="408"/>
      <c r="BQ29" s="408"/>
      <c r="BR29" s="408"/>
      <c r="BS29" s="408"/>
      <c r="BT29" s="408"/>
      <c r="BU29" s="409"/>
      <c r="BV29" s="407">
        <v>514531</v>
      </c>
      <c r="BW29" s="408"/>
      <c r="BX29" s="408"/>
      <c r="BY29" s="408"/>
      <c r="BZ29" s="408"/>
      <c r="CA29" s="408"/>
      <c r="CB29" s="408"/>
      <c r="CC29" s="409"/>
      <c r="CD29" s="194"/>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9"/>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95.8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1119355</v>
      </c>
      <c r="BO30" s="527"/>
      <c r="BP30" s="527"/>
      <c r="BQ30" s="527"/>
      <c r="BR30" s="527"/>
      <c r="BS30" s="527"/>
      <c r="BT30" s="527"/>
      <c r="BU30" s="528"/>
      <c r="BV30" s="526">
        <v>1121341</v>
      </c>
      <c r="BW30" s="527"/>
      <c r="BX30" s="527"/>
      <c r="BY30" s="527"/>
      <c r="BZ30" s="527"/>
      <c r="CA30" s="527"/>
      <c r="CB30" s="527"/>
      <c r="CC30" s="528"/>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2"/>
    </row>
    <row r="33" spans="1:113" ht="13.5" customHeight="1" x14ac:dyDescent="0.15">
      <c r="A33" s="179"/>
      <c r="B33" s="203"/>
      <c r="C33" s="431" t="s">
        <v>200</v>
      </c>
      <c r="D33" s="431"/>
      <c r="E33" s="396" t="s">
        <v>201</v>
      </c>
      <c r="F33" s="396"/>
      <c r="G33" s="396"/>
      <c r="H33" s="396"/>
      <c r="I33" s="396"/>
      <c r="J33" s="396"/>
      <c r="K33" s="396"/>
      <c r="L33" s="396"/>
      <c r="M33" s="396"/>
      <c r="N33" s="396"/>
      <c r="O33" s="396"/>
      <c r="P33" s="396"/>
      <c r="Q33" s="396"/>
      <c r="R33" s="396"/>
      <c r="S33" s="396"/>
      <c r="T33" s="204"/>
      <c r="U33" s="431" t="s">
        <v>202</v>
      </c>
      <c r="V33" s="431"/>
      <c r="W33" s="396" t="s">
        <v>203</v>
      </c>
      <c r="X33" s="396"/>
      <c r="Y33" s="396"/>
      <c r="Z33" s="396"/>
      <c r="AA33" s="396"/>
      <c r="AB33" s="396"/>
      <c r="AC33" s="396"/>
      <c r="AD33" s="396"/>
      <c r="AE33" s="396"/>
      <c r="AF33" s="396"/>
      <c r="AG33" s="396"/>
      <c r="AH33" s="396"/>
      <c r="AI33" s="396"/>
      <c r="AJ33" s="396"/>
      <c r="AK33" s="396"/>
      <c r="AL33" s="204"/>
      <c r="AM33" s="431" t="s">
        <v>202</v>
      </c>
      <c r="AN33" s="431"/>
      <c r="AO33" s="396" t="s">
        <v>204</v>
      </c>
      <c r="AP33" s="396"/>
      <c r="AQ33" s="396"/>
      <c r="AR33" s="396"/>
      <c r="AS33" s="396"/>
      <c r="AT33" s="396"/>
      <c r="AU33" s="396"/>
      <c r="AV33" s="396"/>
      <c r="AW33" s="396"/>
      <c r="AX33" s="396"/>
      <c r="AY33" s="396"/>
      <c r="AZ33" s="396"/>
      <c r="BA33" s="396"/>
      <c r="BB33" s="396"/>
      <c r="BC33" s="396"/>
      <c r="BD33" s="205"/>
      <c r="BE33" s="396" t="s">
        <v>205</v>
      </c>
      <c r="BF33" s="396"/>
      <c r="BG33" s="396" t="s">
        <v>206</v>
      </c>
      <c r="BH33" s="396"/>
      <c r="BI33" s="396"/>
      <c r="BJ33" s="396"/>
      <c r="BK33" s="396"/>
      <c r="BL33" s="396"/>
      <c r="BM33" s="396"/>
      <c r="BN33" s="396"/>
      <c r="BO33" s="396"/>
      <c r="BP33" s="396"/>
      <c r="BQ33" s="396"/>
      <c r="BR33" s="396"/>
      <c r="BS33" s="396"/>
      <c r="BT33" s="396"/>
      <c r="BU33" s="396"/>
      <c r="BV33" s="205"/>
      <c r="BW33" s="431" t="s">
        <v>205</v>
      </c>
      <c r="BX33" s="431"/>
      <c r="BY33" s="396" t="s">
        <v>207</v>
      </c>
      <c r="BZ33" s="396"/>
      <c r="CA33" s="396"/>
      <c r="CB33" s="396"/>
      <c r="CC33" s="396"/>
      <c r="CD33" s="396"/>
      <c r="CE33" s="396"/>
      <c r="CF33" s="396"/>
      <c r="CG33" s="396"/>
      <c r="CH33" s="396"/>
      <c r="CI33" s="396"/>
      <c r="CJ33" s="396"/>
      <c r="CK33" s="396"/>
      <c r="CL33" s="396"/>
      <c r="CM33" s="396"/>
      <c r="CN33" s="204"/>
      <c r="CO33" s="431" t="s">
        <v>208</v>
      </c>
      <c r="CP33" s="431"/>
      <c r="CQ33" s="396" t="s">
        <v>209</v>
      </c>
      <c r="CR33" s="396"/>
      <c r="CS33" s="396"/>
      <c r="CT33" s="396"/>
      <c r="CU33" s="396"/>
      <c r="CV33" s="396"/>
      <c r="CW33" s="396"/>
      <c r="CX33" s="396"/>
      <c r="CY33" s="396"/>
      <c r="CZ33" s="396"/>
      <c r="DA33" s="396"/>
      <c r="DB33" s="396"/>
      <c r="DC33" s="396"/>
      <c r="DD33" s="396"/>
      <c r="DE33" s="396"/>
      <c r="DF33" s="204"/>
      <c r="DG33" s="596" t="s">
        <v>210</v>
      </c>
      <c r="DH33" s="596"/>
      <c r="DI33" s="206"/>
    </row>
    <row r="34" spans="1:113" ht="32.25" customHeight="1" x14ac:dyDescent="0.15">
      <c r="A34" s="179"/>
      <c r="B34" s="203"/>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9"/>
      <c r="U34" s="597">
        <f>IF(W34="","",MAX(C34:D43)+1)</f>
        <v>4</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79"/>
      <c r="AM34" s="597">
        <f>IF(AO34="","",MAX(C34:D43,U34:V43)+1)</f>
        <v>6</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79"/>
      <c r="BE34" s="597" t="str">
        <f>IF(BG34="","",MAX(C34:D43,U34:V43,AM34:AN43)+1)</f>
        <v/>
      </c>
      <c r="BF34" s="597"/>
      <c r="BG34" s="598"/>
      <c r="BH34" s="598"/>
      <c r="BI34" s="598"/>
      <c r="BJ34" s="598"/>
      <c r="BK34" s="598"/>
      <c r="BL34" s="598"/>
      <c r="BM34" s="598"/>
      <c r="BN34" s="598"/>
      <c r="BO34" s="598"/>
      <c r="BP34" s="598"/>
      <c r="BQ34" s="598"/>
      <c r="BR34" s="598"/>
      <c r="BS34" s="598"/>
      <c r="BT34" s="598"/>
      <c r="BU34" s="598"/>
      <c r="BV34" s="179"/>
      <c r="BW34" s="597">
        <f>IF(BY34="","",MAX(C34:D43,U34:V43,AM34:AN43,BE34:BF43)+1)</f>
        <v>7</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79"/>
      <c r="CO34" s="597">
        <f>IF(CQ34="","",MAX(C34:D43,U34:V43,AM34:AN43,BE34:BF43,BW34:BX43)+1)</f>
        <v>17</v>
      </c>
      <c r="CP34" s="597"/>
      <c r="CQ34" s="598" t="str">
        <f>IF('各会計、関係団体の財政状況及び健全化判断比率'!BS7="","",'各会計、関係団体の財政状況及び健全化判断比率'!BS7)</f>
        <v>英彦山観光福祉協会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6"/>
    </row>
    <row r="35" spans="1:113" ht="32.25" customHeight="1" x14ac:dyDescent="0.15">
      <c r="A35" s="179"/>
      <c r="B35" s="203"/>
      <c r="C35" s="597">
        <f>IF(E35="","",C34+1)</f>
        <v>2</v>
      </c>
      <c r="D35" s="597"/>
      <c r="E35" s="598" t="str">
        <f>IF('各会計、関係団体の財政状況及び健全化判断比率'!B8="","",'各会計、関係団体の財政状況及び健全化判断比率'!B8)</f>
        <v>バス事業特別会計</v>
      </c>
      <c r="F35" s="598"/>
      <c r="G35" s="598"/>
      <c r="H35" s="598"/>
      <c r="I35" s="598"/>
      <c r="J35" s="598"/>
      <c r="K35" s="598"/>
      <c r="L35" s="598"/>
      <c r="M35" s="598"/>
      <c r="N35" s="598"/>
      <c r="O35" s="598"/>
      <c r="P35" s="598"/>
      <c r="Q35" s="598"/>
      <c r="R35" s="598"/>
      <c r="S35" s="598"/>
      <c r="T35" s="179"/>
      <c r="U35" s="597">
        <f>IF(W35="","",U34+1)</f>
        <v>5</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79"/>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9"/>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9"/>
      <c r="BW35" s="597">
        <f t="shared" ref="BW35:BW43" si="2">IF(BY35="","",BW34+1)</f>
        <v>8</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79"/>
      <c r="CO35" s="597">
        <f t="shared" ref="CO35:CO43" si="3">IF(CQ35="","",CO34+1)</f>
        <v>18</v>
      </c>
      <c r="CP35" s="597"/>
      <c r="CQ35" s="598" t="str">
        <f>IF('各会計、関係団体の財政状況及び健全化判断比率'!BS8="","",'各会計、関係団体の財政状況及び健全化判断比率'!BS8)</f>
        <v>ウッディ―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6"/>
    </row>
    <row r="36" spans="1:113" ht="32.25" customHeight="1" x14ac:dyDescent="0.15">
      <c r="A36" s="179"/>
      <c r="B36" s="203"/>
      <c r="C36" s="597">
        <f>IF(E36="","",C35+1)</f>
        <v>3</v>
      </c>
      <c r="D36" s="597"/>
      <c r="E36" s="598" t="str">
        <f>IF('各会計、関係団体の財政状況及び健全化判断比率'!B9="","",'各会計、関係団体の財政状況及び健全化判断比率'!B9)</f>
        <v>住宅新築資金等貸付事業特別会計</v>
      </c>
      <c r="F36" s="598"/>
      <c r="G36" s="598"/>
      <c r="H36" s="598"/>
      <c r="I36" s="598"/>
      <c r="J36" s="598"/>
      <c r="K36" s="598"/>
      <c r="L36" s="598"/>
      <c r="M36" s="598"/>
      <c r="N36" s="598"/>
      <c r="O36" s="598"/>
      <c r="P36" s="598"/>
      <c r="Q36" s="598"/>
      <c r="R36" s="598"/>
      <c r="S36" s="598"/>
      <c r="T36" s="179"/>
      <c r="U36" s="597" t="str">
        <f t="shared" ref="U36:U43" si="4">IF(W36="","",U35+1)</f>
        <v/>
      </c>
      <c r="V36" s="597"/>
      <c r="W36" s="598"/>
      <c r="X36" s="598"/>
      <c r="Y36" s="598"/>
      <c r="Z36" s="598"/>
      <c r="AA36" s="598"/>
      <c r="AB36" s="598"/>
      <c r="AC36" s="598"/>
      <c r="AD36" s="598"/>
      <c r="AE36" s="598"/>
      <c r="AF36" s="598"/>
      <c r="AG36" s="598"/>
      <c r="AH36" s="598"/>
      <c r="AI36" s="598"/>
      <c r="AJ36" s="598"/>
      <c r="AK36" s="598"/>
      <c r="AL36" s="179"/>
      <c r="AM36" s="597" t="str">
        <f t="shared" si="0"/>
        <v/>
      </c>
      <c r="AN36" s="597"/>
      <c r="AO36" s="598"/>
      <c r="AP36" s="598"/>
      <c r="AQ36" s="598"/>
      <c r="AR36" s="598"/>
      <c r="AS36" s="598"/>
      <c r="AT36" s="598"/>
      <c r="AU36" s="598"/>
      <c r="AV36" s="598"/>
      <c r="AW36" s="598"/>
      <c r="AX36" s="598"/>
      <c r="AY36" s="598"/>
      <c r="AZ36" s="598"/>
      <c r="BA36" s="598"/>
      <c r="BB36" s="598"/>
      <c r="BC36" s="598"/>
      <c r="BD36" s="179"/>
      <c r="BE36" s="597" t="str">
        <f t="shared" si="1"/>
        <v/>
      </c>
      <c r="BF36" s="597"/>
      <c r="BG36" s="598"/>
      <c r="BH36" s="598"/>
      <c r="BI36" s="598"/>
      <c r="BJ36" s="598"/>
      <c r="BK36" s="598"/>
      <c r="BL36" s="598"/>
      <c r="BM36" s="598"/>
      <c r="BN36" s="598"/>
      <c r="BO36" s="598"/>
      <c r="BP36" s="598"/>
      <c r="BQ36" s="598"/>
      <c r="BR36" s="598"/>
      <c r="BS36" s="598"/>
      <c r="BT36" s="598"/>
      <c r="BU36" s="598"/>
      <c r="BV36" s="179"/>
      <c r="BW36" s="597">
        <f t="shared" si="2"/>
        <v>9</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79"/>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6"/>
    </row>
    <row r="37" spans="1:113" ht="32.25" customHeight="1" x14ac:dyDescent="0.15">
      <c r="A37" s="179"/>
      <c r="B37" s="203"/>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9"/>
      <c r="U37" s="597" t="str">
        <f t="shared" si="4"/>
        <v/>
      </c>
      <c r="V37" s="597"/>
      <c r="W37" s="598"/>
      <c r="X37" s="598"/>
      <c r="Y37" s="598"/>
      <c r="Z37" s="598"/>
      <c r="AA37" s="598"/>
      <c r="AB37" s="598"/>
      <c r="AC37" s="598"/>
      <c r="AD37" s="598"/>
      <c r="AE37" s="598"/>
      <c r="AF37" s="598"/>
      <c r="AG37" s="598"/>
      <c r="AH37" s="598"/>
      <c r="AI37" s="598"/>
      <c r="AJ37" s="598"/>
      <c r="AK37" s="598"/>
      <c r="AL37" s="179"/>
      <c r="AM37" s="597" t="str">
        <f t="shared" si="0"/>
        <v/>
      </c>
      <c r="AN37" s="597"/>
      <c r="AO37" s="598"/>
      <c r="AP37" s="598"/>
      <c r="AQ37" s="598"/>
      <c r="AR37" s="598"/>
      <c r="AS37" s="598"/>
      <c r="AT37" s="598"/>
      <c r="AU37" s="598"/>
      <c r="AV37" s="598"/>
      <c r="AW37" s="598"/>
      <c r="AX37" s="598"/>
      <c r="AY37" s="598"/>
      <c r="AZ37" s="598"/>
      <c r="BA37" s="598"/>
      <c r="BB37" s="598"/>
      <c r="BC37" s="598"/>
      <c r="BD37" s="179"/>
      <c r="BE37" s="597" t="str">
        <f t="shared" si="1"/>
        <v/>
      </c>
      <c r="BF37" s="597"/>
      <c r="BG37" s="598"/>
      <c r="BH37" s="598"/>
      <c r="BI37" s="598"/>
      <c r="BJ37" s="598"/>
      <c r="BK37" s="598"/>
      <c r="BL37" s="598"/>
      <c r="BM37" s="598"/>
      <c r="BN37" s="598"/>
      <c r="BO37" s="598"/>
      <c r="BP37" s="598"/>
      <c r="BQ37" s="598"/>
      <c r="BR37" s="598"/>
      <c r="BS37" s="598"/>
      <c r="BT37" s="598"/>
      <c r="BU37" s="598"/>
      <c r="BV37" s="179"/>
      <c r="BW37" s="597">
        <f t="shared" si="2"/>
        <v>10</v>
      </c>
      <c r="BX37" s="597"/>
      <c r="BY37" s="598" t="str">
        <f>IF('各会計、関係団体の財政状況及び健全化判断比率'!B71="","",'各会計、関係団体の財政状況及び健全化判断比率'!B71)</f>
        <v>福岡県自治会館管理組合</v>
      </c>
      <c r="BZ37" s="598"/>
      <c r="CA37" s="598"/>
      <c r="CB37" s="598"/>
      <c r="CC37" s="598"/>
      <c r="CD37" s="598"/>
      <c r="CE37" s="598"/>
      <c r="CF37" s="598"/>
      <c r="CG37" s="598"/>
      <c r="CH37" s="598"/>
      <c r="CI37" s="598"/>
      <c r="CJ37" s="598"/>
      <c r="CK37" s="598"/>
      <c r="CL37" s="598"/>
      <c r="CM37" s="598"/>
      <c r="CN37" s="179"/>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6"/>
    </row>
    <row r="38" spans="1:113" ht="32.25" customHeight="1" x14ac:dyDescent="0.15">
      <c r="A38" s="179"/>
      <c r="B38" s="203"/>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9"/>
      <c r="U38" s="597" t="str">
        <f t="shared" si="4"/>
        <v/>
      </c>
      <c r="V38" s="597"/>
      <c r="W38" s="598"/>
      <c r="X38" s="598"/>
      <c r="Y38" s="598"/>
      <c r="Z38" s="598"/>
      <c r="AA38" s="598"/>
      <c r="AB38" s="598"/>
      <c r="AC38" s="598"/>
      <c r="AD38" s="598"/>
      <c r="AE38" s="598"/>
      <c r="AF38" s="598"/>
      <c r="AG38" s="598"/>
      <c r="AH38" s="598"/>
      <c r="AI38" s="598"/>
      <c r="AJ38" s="598"/>
      <c r="AK38" s="598"/>
      <c r="AL38" s="179"/>
      <c r="AM38" s="597" t="str">
        <f t="shared" si="0"/>
        <v/>
      </c>
      <c r="AN38" s="597"/>
      <c r="AO38" s="598"/>
      <c r="AP38" s="598"/>
      <c r="AQ38" s="598"/>
      <c r="AR38" s="598"/>
      <c r="AS38" s="598"/>
      <c r="AT38" s="598"/>
      <c r="AU38" s="598"/>
      <c r="AV38" s="598"/>
      <c r="AW38" s="598"/>
      <c r="AX38" s="598"/>
      <c r="AY38" s="598"/>
      <c r="AZ38" s="598"/>
      <c r="BA38" s="598"/>
      <c r="BB38" s="598"/>
      <c r="BC38" s="598"/>
      <c r="BD38" s="179"/>
      <c r="BE38" s="597" t="str">
        <f t="shared" si="1"/>
        <v/>
      </c>
      <c r="BF38" s="597"/>
      <c r="BG38" s="598"/>
      <c r="BH38" s="598"/>
      <c r="BI38" s="598"/>
      <c r="BJ38" s="598"/>
      <c r="BK38" s="598"/>
      <c r="BL38" s="598"/>
      <c r="BM38" s="598"/>
      <c r="BN38" s="598"/>
      <c r="BO38" s="598"/>
      <c r="BP38" s="598"/>
      <c r="BQ38" s="598"/>
      <c r="BR38" s="598"/>
      <c r="BS38" s="598"/>
      <c r="BT38" s="598"/>
      <c r="BU38" s="598"/>
      <c r="BV38" s="179"/>
      <c r="BW38" s="597">
        <f t="shared" si="2"/>
        <v>11</v>
      </c>
      <c r="BX38" s="597"/>
      <c r="BY38" s="598" t="str">
        <f>IF('各会計、関係団体の財政状況及び健全化判断比率'!B72="","",'各会計、関係団体の財政状況及び健全化判断比率'!B72)</f>
        <v>福岡県田川地区消防組合</v>
      </c>
      <c r="BZ38" s="598"/>
      <c r="CA38" s="598"/>
      <c r="CB38" s="598"/>
      <c r="CC38" s="598"/>
      <c r="CD38" s="598"/>
      <c r="CE38" s="598"/>
      <c r="CF38" s="598"/>
      <c r="CG38" s="598"/>
      <c r="CH38" s="598"/>
      <c r="CI38" s="598"/>
      <c r="CJ38" s="598"/>
      <c r="CK38" s="598"/>
      <c r="CL38" s="598"/>
      <c r="CM38" s="598"/>
      <c r="CN38" s="179"/>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6"/>
    </row>
    <row r="39" spans="1:113" ht="32.25" customHeight="1" x14ac:dyDescent="0.15">
      <c r="A39" s="179"/>
      <c r="B39" s="203"/>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9"/>
      <c r="U39" s="597" t="str">
        <f t="shared" si="4"/>
        <v/>
      </c>
      <c r="V39" s="597"/>
      <c r="W39" s="598"/>
      <c r="X39" s="598"/>
      <c r="Y39" s="598"/>
      <c r="Z39" s="598"/>
      <c r="AA39" s="598"/>
      <c r="AB39" s="598"/>
      <c r="AC39" s="598"/>
      <c r="AD39" s="598"/>
      <c r="AE39" s="598"/>
      <c r="AF39" s="598"/>
      <c r="AG39" s="598"/>
      <c r="AH39" s="598"/>
      <c r="AI39" s="598"/>
      <c r="AJ39" s="598"/>
      <c r="AK39" s="598"/>
      <c r="AL39" s="179"/>
      <c r="AM39" s="597" t="str">
        <f t="shared" si="0"/>
        <v/>
      </c>
      <c r="AN39" s="597"/>
      <c r="AO39" s="598"/>
      <c r="AP39" s="598"/>
      <c r="AQ39" s="598"/>
      <c r="AR39" s="598"/>
      <c r="AS39" s="598"/>
      <c r="AT39" s="598"/>
      <c r="AU39" s="598"/>
      <c r="AV39" s="598"/>
      <c r="AW39" s="598"/>
      <c r="AX39" s="598"/>
      <c r="AY39" s="598"/>
      <c r="AZ39" s="598"/>
      <c r="BA39" s="598"/>
      <c r="BB39" s="598"/>
      <c r="BC39" s="598"/>
      <c r="BD39" s="179"/>
      <c r="BE39" s="597" t="str">
        <f t="shared" si="1"/>
        <v/>
      </c>
      <c r="BF39" s="597"/>
      <c r="BG39" s="598"/>
      <c r="BH39" s="598"/>
      <c r="BI39" s="598"/>
      <c r="BJ39" s="598"/>
      <c r="BK39" s="598"/>
      <c r="BL39" s="598"/>
      <c r="BM39" s="598"/>
      <c r="BN39" s="598"/>
      <c r="BO39" s="598"/>
      <c r="BP39" s="598"/>
      <c r="BQ39" s="598"/>
      <c r="BR39" s="598"/>
      <c r="BS39" s="598"/>
      <c r="BT39" s="598"/>
      <c r="BU39" s="598"/>
      <c r="BV39" s="179"/>
      <c r="BW39" s="597">
        <f t="shared" si="2"/>
        <v>12</v>
      </c>
      <c r="BX39" s="597"/>
      <c r="BY39" s="598" t="str">
        <f>IF('各会計、関係団体の財政状況及び健全化判断比率'!B73="","",'各会計、関係団体の財政状況及び健全化判断比率'!B73)</f>
        <v>田川郡東部環境衛生施設組合</v>
      </c>
      <c r="BZ39" s="598"/>
      <c r="CA39" s="598"/>
      <c r="CB39" s="598"/>
      <c r="CC39" s="598"/>
      <c r="CD39" s="598"/>
      <c r="CE39" s="598"/>
      <c r="CF39" s="598"/>
      <c r="CG39" s="598"/>
      <c r="CH39" s="598"/>
      <c r="CI39" s="598"/>
      <c r="CJ39" s="598"/>
      <c r="CK39" s="598"/>
      <c r="CL39" s="598"/>
      <c r="CM39" s="598"/>
      <c r="CN39" s="179"/>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6"/>
    </row>
    <row r="40" spans="1:113" ht="32.25" customHeight="1" x14ac:dyDescent="0.15">
      <c r="A40" s="179"/>
      <c r="B40" s="203"/>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9"/>
      <c r="U40" s="597" t="str">
        <f t="shared" si="4"/>
        <v/>
      </c>
      <c r="V40" s="597"/>
      <c r="W40" s="598"/>
      <c r="X40" s="598"/>
      <c r="Y40" s="598"/>
      <c r="Z40" s="598"/>
      <c r="AA40" s="598"/>
      <c r="AB40" s="598"/>
      <c r="AC40" s="598"/>
      <c r="AD40" s="598"/>
      <c r="AE40" s="598"/>
      <c r="AF40" s="598"/>
      <c r="AG40" s="598"/>
      <c r="AH40" s="598"/>
      <c r="AI40" s="598"/>
      <c r="AJ40" s="598"/>
      <c r="AK40" s="598"/>
      <c r="AL40" s="179"/>
      <c r="AM40" s="597" t="str">
        <f t="shared" si="0"/>
        <v/>
      </c>
      <c r="AN40" s="597"/>
      <c r="AO40" s="598"/>
      <c r="AP40" s="598"/>
      <c r="AQ40" s="598"/>
      <c r="AR40" s="598"/>
      <c r="AS40" s="598"/>
      <c r="AT40" s="598"/>
      <c r="AU40" s="598"/>
      <c r="AV40" s="598"/>
      <c r="AW40" s="598"/>
      <c r="AX40" s="598"/>
      <c r="AY40" s="598"/>
      <c r="AZ40" s="598"/>
      <c r="BA40" s="598"/>
      <c r="BB40" s="598"/>
      <c r="BC40" s="598"/>
      <c r="BD40" s="179"/>
      <c r="BE40" s="597" t="str">
        <f t="shared" si="1"/>
        <v/>
      </c>
      <c r="BF40" s="597"/>
      <c r="BG40" s="598"/>
      <c r="BH40" s="598"/>
      <c r="BI40" s="598"/>
      <c r="BJ40" s="598"/>
      <c r="BK40" s="598"/>
      <c r="BL40" s="598"/>
      <c r="BM40" s="598"/>
      <c r="BN40" s="598"/>
      <c r="BO40" s="598"/>
      <c r="BP40" s="598"/>
      <c r="BQ40" s="598"/>
      <c r="BR40" s="598"/>
      <c r="BS40" s="598"/>
      <c r="BT40" s="598"/>
      <c r="BU40" s="598"/>
      <c r="BV40" s="179"/>
      <c r="BW40" s="597">
        <f t="shared" si="2"/>
        <v>13</v>
      </c>
      <c r="BX40" s="597"/>
      <c r="BY40" s="598" t="str">
        <f>IF('各会計、関係団体の財政状況及び健全化判断比率'!B74="","",'各会計、関係団体の財政状況及び健全化判断比率'!B74)</f>
        <v>田川地区斎場組合</v>
      </c>
      <c r="BZ40" s="598"/>
      <c r="CA40" s="598"/>
      <c r="CB40" s="598"/>
      <c r="CC40" s="598"/>
      <c r="CD40" s="598"/>
      <c r="CE40" s="598"/>
      <c r="CF40" s="598"/>
      <c r="CG40" s="598"/>
      <c r="CH40" s="598"/>
      <c r="CI40" s="598"/>
      <c r="CJ40" s="598"/>
      <c r="CK40" s="598"/>
      <c r="CL40" s="598"/>
      <c r="CM40" s="598"/>
      <c r="CN40" s="179"/>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6"/>
    </row>
    <row r="41" spans="1:113" ht="32.25" customHeight="1" x14ac:dyDescent="0.15">
      <c r="A41" s="179"/>
      <c r="B41" s="203"/>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9"/>
      <c r="U41" s="597" t="str">
        <f t="shared" si="4"/>
        <v/>
      </c>
      <c r="V41" s="597"/>
      <c r="W41" s="598"/>
      <c r="X41" s="598"/>
      <c r="Y41" s="598"/>
      <c r="Z41" s="598"/>
      <c r="AA41" s="598"/>
      <c r="AB41" s="598"/>
      <c r="AC41" s="598"/>
      <c r="AD41" s="598"/>
      <c r="AE41" s="598"/>
      <c r="AF41" s="598"/>
      <c r="AG41" s="598"/>
      <c r="AH41" s="598"/>
      <c r="AI41" s="598"/>
      <c r="AJ41" s="598"/>
      <c r="AK41" s="598"/>
      <c r="AL41" s="179"/>
      <c r="AM41" s="597" t="str">
        <f t="shared" si="0"/>
        <v/>
      </c>
      <c r="AN41" s="597"/>
      <c r="AO41" s="598"/>
      <c r="AP41" s="598"/>
      <c r="AQ41" s="598"/>
      <c r="AR41" s="598"/>
      <c r="AS41" s="598"/>
      <c r="AT41" s="598"/>
      <c r="AU41" s="598"/>
      <c r="AV41" s="598"/>
      <c r="AW41" s="598"/>
      <c r="AX41" s="598"/>
      <c r="AY41" s="598"/>
      <c r="AZ41" s="598"/>
      <c r="BA41" s="598"/>
      <c r="BB41" s="598"/>
      <c r="BC41" s="598"/>
      <c r="BD41" s="179"/>
      <c r="BE41" s="597" t="str">
        <f t="shared" si="1"/>
        <v/>
      </c>
      <c r="BF41" s="597"/>
      <c r="BG41" s="598"/>
      <c r="BH41" s="598"/>
      <c r="BI41" s="598"/>
      <c r="BJ41" s="598"/>
      <c r="BK41" s="598"/>
      <c r="BL41" s="598"/>
      <c r="BM41" s="598"/>
      <c r="BN41" s="598"/>
      <c r="BO41" s="598"/>
      <c r="BP41" s="598"/>
      <c r="BQ41" s="598"/>
      <c r="BR41" s="598"/>
      <c r="BS41" s="598"/>
      <c r="BT41" s="598"/>
      <c r="BU41" s="598"/>
      <c r="BV41" s="179"/>
      <c r="BW41" s="597">
        <f t="shared" si="2"/>
        <v>14</v>
      </c>
      <c r="BX41" s="597"/>
      <c r="BY41" s="598" t="str">
        <f>IF('各会計、関係団体の財政状況及び健全化判断比率'!B75="","",'各会計、関係団体の財政状況及び健全化判断比率'!B75)</f>
        <v>福岡県自治振興組合（一般会計）</v>
      </c>
      <c r="BZ41" s="598"/>
      <c r="CA41" s="598"/>
      <c r="CB41" s="598"/>
      <c r="CC41" s="598"/>
      <c r="CD41" s="598"/>
      <c r="CE41" s="598"/>
      <c r="CF41" s="598"/>
      <c r="CG41" s="598"/>
      <c r="CH41" s="598"/>
      <c r="CI41" s="598"/>
      <c r="CJ41" s="598"/>
      <c r="CK41" s="598"/>
      <c r="CL41" s="598"/>
      <c r="CM41" s="598"/>
      <c r="CN41" s="179"/>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6"/>
    </row>
    <row r="42" spans="1:113" ht="32.25" customHeight="1" x14ac:dyDescent="0.15">
      <c r="B42" s="203"/>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9"/>
      <c r="U42" s="597" t="str">
        <f t="shared" si="4"/>
        <v/>
      </c>
      <c r="V42" s="597"/>
      <c r="W42" s="598"/>
      <c r="X42" s="598"/>
      <c r="Y42" s="598"/>
      <c r="Z42" s="598"/>
      <c r="AA42" s="598"/>
      <c r="AB42" s="598"/>
      <c r="AC42" s="598"/>
      <c r="AD42" s="598"/>
      <c r="AE42" s="598"/>
      <c r="AF42" s="598"/>
      <c r="AG42" s="598"/>
      <c r="AH42" s="598"/>
      <c r="AI42" s="598"/>
      <c r="AJ42" s="598"/>
      <c r="AK42" s="598"/>
      <c r="AL42" s="179"/>
      <c r="AM42" s="597" t="str">
        <f t="shared" si="0"/>
        <v/>
      </c>
      <c r="AN42" s="597"/>
      <c r="AO42" s="598"/>
      <c r="AP42" s="598"/>
      <c r="AQ42" s="598"/>
      <c r="AR42" s="598"/>
      <c r="AS42" s="598"/>
      <c r="AT42" s="598"/>
      <c r="AU42" s="598"/>
      <c r="AV42" s="598"/>
      <c r="AW42" s="598"/>
      <c r="AX42" s="598"/>
      <c r="AY42" s="598"/>
      <c r="AZ42" s="598"/>
      <c r="BA42" s="598"/>
      <c r="BB42" s="598"/>
      <c r="BC42" s="598"/>
      <c r="BD42" s="179"/>
      <c r="BE42" s="597" t="str">
        <f t="shared" si="1"/>
        <v/>
      </c>
      <c r="BF42" s="597"/>
      <c r="BG42" s="598"/>
      <c r="BH42" s="598"/>
      <c r="BI42" s="598"/>
      <c r="BJ42" s="598"/>
      <c r="BK42" s="598"/>
      <c r="BL42" s="598"/>
      <c r="BM42" s="598"/>
      <c r="BN42" s="598"/>
      <c r="BO42" s="598"/>
      <c r="BP42" s="598"/>
      <c r="BQ42" s="598"/>
      <c r="BR42" s="598"/>
      <c r="BS42" s="598"/>
      <c r="BT42" s="598"/>
      <c r="BU42" s="598"/>
      <c r="BV42" s="179"/>
      <c r="BW42" s="597">
        <f t="shared" si="2"/>
        <v>15</v>
      </c>
      <c r="BX42" s="597"/>
      <c r="BY42" s="598" t="str">
        <f>IF('各会計、関係団体の財政状況及び健全化判断比率'!B76="","",'各会計、関係団体の財政状況及び健全化判断比率'!B76)</f>
        <v>福岡県自治振興組合（公文書館事業特別会計）</v>
      </c>
      <c r="BZ42" s="598"/>
      <c r="CA42" s="598"/>
      <c r="CB42" s="598"/>
      <c r="CC42" s="598"/>
      <c r="CD42" s="598"/>
      <c r="CE42" s="598"/>
      <c r="CF42" s="598"/>
      <c r="CG42" s="598"/>
      <c r="CH42" s="598"/>
      <c r="CI42" s="598"/>
      <c r="CJ42" s="598"/>
      <c r="CK42" s="598"/>
      <c r="CL42" s="598"/>
      <c r="CM42" s="598"/>
      <c r="CN42" s="179"/>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6"/>
    </row>
    <row r="43" spans="1:113" ht="32.25" customHeight="1" x14ac:dyDescent="0.15">
      <c r="B43" s="203"/>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9"/>
      <c r="U43" s="597" t="str">
        <f t="shared" si="4"/>
        <v/>
      </c>
      <c r="V43" s="597"/>
      <c r="W43" s="598"/>
      <c r="X43" s="598"/>
      <c r="Y43" s="598"/>
      <c r="Z43" s="598"/>
      <c r="AA43" s="598"/>
      <c r="AB43" s="598"/>
      <c r="AC43" s="598"/>
      <c r="AD43" s="598"/>
      <c r="AE43" s="598"/>
      <c r="AF43" s="598"/>
      <c r="AG43" s="598"/>
      <c r="AH43" s="598"/>
      <c r="AI43" s="598"/>
      <c r="AJ43" s="598"/>
      <c r="AK43" s="598"/>
      <c r="AL43" s="179"/>
      <c r="AM43" s="597" t="str">
        <f t="shared" si="0"/>
        <v/>
      </c>
      <c r="AN43" s="597"/>
      <c r="AO43" s="598"/>
      <c r="AP43" s="598"/>
      <c r="AQ43" s="598"/>
      <c r="AR43" s="598"/>
      <c r="AS43" s="598"/>
      <c r="AT43" s="598"/>
      <c r="AU43" s="598"/>
      <c r="AV43" s="598"/>
      <c r="AW43" s="598"/>
      <c r="AX43" s="598"/>
      <c r="AY43" s="598"/>
      <c r="AZ43" s="598"/>
      <c r="BA43" s="598"/>
      <c r="BB43" s="598"/>
      <c r="BC43" s="598"/>
      <c r="BD43" s="179"/>
      <c r="BE43" s="597" t="str">
        <f t="shared" si="1"/>
        <v/>
      </c>
      <c r="BF43" s="597"/>
      <c r="BG43" s="598"/>
      <c r="BH43" s="598"/>
      <c r="BI43" s="598"/>
      <c r="BJ43" s="598"/>
      <c r="BK43" s="598"/>
      <c r="BL43" s="598"/>
      <c r="BM43" s="598"/>
      <c r="BN43" s="598"/>
      <c r="BO43" s="598"/>
      <c r="BP43" s="598"/>
      <c r="BQ43" s="598"/>
      <c r="BR43" s="598"/>
      <c r="BS43" s="598"/>
      <c r="BT43" s="598"/>
      <c r="BU43" s="598"/>
      <c r="BV43" s="179"/>
      <c r="BW43" s="597">
        <f t="shared" si="2"/>
        <v>16</v>
      </c>
      <c r="BX43" s="597"/>
      <c r="BY43" s="598" t="str">
        <f>IF('各会計、関係団体の財政状況及び健全化判断比率'!B77="","",'各会計、関係団体の財政状況及び健全化判断比率'!B77)</f>
        <v>福岡県介護保険広域連合（一般会計）</v>
      </c>
      <c r="BZ43" s="598"/>
      <c r="CA43" s="598"/>
      <c r="CB43" s="598"/>
      <c r="CC43" s="598"/>
      <c r="CD43" s="598"/>
      <c r="CE43" s="598"/>
      <c r="CF43" s="598"/>
      <c r="CG43" s="598"/>
      <c r="CH43" s="598"/>
      <c r="CI43" s="598"/>
      <c r="CJ43" s="598"/>
      <c r="CK43" s="598"/>
      <c r="CL43" s="598"/>
      <c r="CM43" s="598"/>
      <c r="CN43" s="179"/>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kpJmGAiMjiFLGMNU4rPUiWZJV7fTw9RrMw97rjln+agO1tL1ToO2/WeW90uMSFTnUAwQZBJnVIe3GjmLRsszw==" saltValue="D2lt5+up/o17OfGTz9wk7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556</v>
      </c>
      <c r="D34" s="1151"/>
      <c r="E34" s="1152"/>
      <c r="F34" s="32">
        <v>4.01</v>
      </c>
      <c r="G34" s="33">
        <v>9.0399999999999991</v>
      </c>
      <c r="H34" s="33">
        <v>8.73</v>
      </c>
      <c r="I34" s="33">
        <v>12.99</v>
      </c>
      <c r="J34" s="34">
        <v>10.42</v>
      </c>
      <c r="K34" s="22"/>
      <c r="L34" s="22"/>
      <c r="M34" s="22"/>
      <c r="N34" s="22"/>
      <c r="O34" s="22"/>
      <c r="P34" s="22"/>
    </row>
    <row r="35" spans="1:16" ht="39" customHeight="1" x14ac:dyDescent="0.15">
      <c r="A35" s="22"/>
      <c r="B35" s="35"/>
      <c r="C35" s="1145" t="s">
        <v>557</v>
      </c>
      <c r="D35" s="1146"/>
      <c r="E35" s="1147"/>
      <c r="F35" s="36">
        <v>10.64</v>
      </c>
      <c r="G35" s="37">
        <v>10.61</v>
      </c>
      <c r="H35" s="37">
        <v>9.4499999999999993</v>
      </c>
      <c r="I35" s="37">
        <v>7.75</v>
      </c>
      <c r="J35" s="38">
        <v>6.87</v>
      </c>
      <c r="K35" s="22"/>
      <c r="L35" s="22"/>
      <c r="M35" s="22"/>
      <c r="N35" s="22"/>
      <c r="O35" s="22"/>
      <c r="P35" s="22"/>
    </row>
    <row r="36" spans="1:16" ht="39" customHeight="1" x14ac:dyDescent="0.15">
      <c r="A36" s="22"/>
      <c r="B36" s="35"/>
      <c r="C36" s="1145" t="s">
        <v>558</v>
      </c>
      <c r="D36" s="1146"/>
      <c r="E36" s="1147"/>
      <c r="F36" s="36">
        <v>0.87</v>
      </c>
      <c r="G36" s="37">
        <v>1.7</v>
      </c>
      <c r="H36" s="37">
        <v>1.26</v>
      </c>
      <c r="I36" s="37">
        <v>1.6</v>
      </c>
      <c r="J36" s="38">
        <v>2.2999999999999998</v>
      </c>
      <c r="K36" s="22"/>
      <c r="L36" s="22"/>
      <c r="M36" s="22"/>
      <c r="N36" s="22"/>
      <c r="O36" s="22"/>
      <c r="P36" s="22"/>
    </row>
    <row r="37" spans="1:16" ht="39" customHeight="1" x14ac:dyDescent="0.15">
      <c r="A37" s="22"/>
      <c r="B37" s="35"/>
      <c r="C37" s="1145" t="s">
        <v>559</v>
      </c>
      <c r="D37" s="1146"/>
      <c r="E37" s="1147"/>
      <c r="F37" s="36">
        <v>0.02</v>
      </c>
      <c r="G37" s="37">
        <v>0.02</v>
      </c>
      <c r="H37" s="37">
        <v>0.01</v>
      </c>
      <c r="I37" s="37">
        <v>0.02</v>
      </c>
      <c r="J37" s="38">
        <v>0.03</v>
      </c>
      <c r="K37" s="22"/>
      <c r="L37" s="22"/>
      <c r="M37" s="22"/>
      <c r="N37" s="22"/>
      <c r="O37" s="22"/>
      <c r="P37" s="22"/>
    </row>
    <row r="38" spans="1:16" ht="39" customHeight="1" x14ac:dyDescent="0.15">
      <c r="A38" s="22"/>
      <c r="B38" s="35"/>
      <c r="C38" s="1145" t="s">
        <v>560</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561</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562</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563</v>
      </c>
      <c r="D43" s="1149"/>
      <c r="E43" s="1150"/>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PmAyRCFmjM+jmhGfAPDPlN0cZZZhFxbZfc6p76J60Ok62dYDMR7ajaGL/XMOy04A8t7lWU44GIZ4KV9XnldYA==" saltValue="R0PhkjlaAivFcWVV04WV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734</v>
      </c>
      <c r="L45" s="60">
        <v>694</v>
      </c>
      <c r="M45" s="60">
        <v>674</v>
      </c>
      <c r="N45" s="60">
        <v>699</v>
      </c>
      <c r="O45" s="61">
        <v>737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x14ac:dyDescent="0.15">
      <c r="A48" s="48"/>
      <c r="B48" s="1155"/>
      <c r="C48" s="1156"/>
      <c r="D48" s="62"/>
      <c r="E48" s="1161" t="s">
        <v>15</v>
      </c>
      <c r="F48" s="1161"/>
      <c r="G48" s="1161"/>
      <c r="H48" s="1161"/>
      <c r="I48" s="1161"/>
      <c r="J48" s="1162"/>
      <c r="K48" s="63">
        <v>0</v>
      </c>
      <c r="L48" s="64">
        <v>0</v>
      </c>
      <c r="M48" s="64">
        <v>0</v>
      </c>
      <c r="N48" s="64">
        <v>0</v>
      </c>
      <c r="O48" s="65">
        <v>0</v>
      </c>
      <c r="P48" s="48"/>
      <c r="Q48" s="48"/>
      <c r="R48" s="48"/>
      <c r="S48" s="48"/>
      <c r="T48" s="48"/>
      <c r="U48" s="48"/>
    </row>
    <row r="49" spans="1:21" ht="30.75" customHeight="1" x14ac:dyDescent="0.15">
      <c r="A49" s="48"/>
      <c r="B49" s="1155"/>
      <c r="C49" s="1156"/>
      <c r="D49" s="62"/>
      <c r="E49" s="1161" t="s">
        <v>16</v>
      </c>
      <c r="F49" s="1161"/>
      <c r="G49" s="1161"/>
      <c r="H49" s="1161"/>
      <c r="I49" s="1161"/>
      <c r="J49" s="1162"/>
      <c r="K49" s="63">
        <v>14</v>
      </c>
      <c r="L49" s="64">
        <v>17</v>
      </c>
      <c r="M49" s="64">
        <v>21</v>
      </c>
      <c r="N49" s="64">
        <v>22</v>
      </c>
      <c r="O49" s="65">
        <v>26</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507</v>
      </c>
      <c r="L50" s="64" t="s">
        <v>507</v>
      </c>
      <c r="M50" s="64" t="s">
        <v>507</v>
      </c>
      <c r="N50" s="64" t="s">
        <v>507</v>
      </c>
      <c r="O50" s="65" t="s">
        <v>507</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t="s">
        <v>507</v>
      </c>
      <c r="O51" s="65" t="s">
        <v>507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637</v>
      </c>
      <c r="L52" s="64">
        <v>601</v>
      </c>
      <c r="M52" s="64">
        <v>574</v>
      </c>
      <c r="N52" s="64">
        <v>575</v>
      </c>
      <c r="O52" s="65">
        <v>562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111</v>
      </c>
      <c r="L53" s="69">
        <v>110</v>
      </c>
      <c r="M53" s="69">
        <v>121</v>
      </c>
      <c r="N53" s="69">
        <v>146</v>
      </c>
      <c r="O53" s="70">
        <v>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f3OPFXAtHLjI1F/9T/grvJ8hsvneBR00/9uvBbDAEkdF+JxT1T1EQHrW2ZCVWYFXuCbTRUoyUfaUQ5qcH40Yg==" saltValue="+2qSRBJiKP8ejBySN5ieF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84" t="s">
        <v>32</v>
      </c>
      <c r="C41" s="1185"/>
      <c r="D41" s="105"/>
      <c r="E41" s="1190" t="s">
        <v>33</v>
      </c>
      <c r="F41" s="1190"/>
      <c r="G41" s="1190"/>
      <c r="H41" s="1191"/>
      <c r="I41" s="353">
        <v>6012</v>
      </c>
      <c r="J41" s="354">
        <v>6150</v>
      </c>
      <c r="K41" s="354">
        <v>6099</v>
      </c>
      <c r="L41" s="354">
        <v>6329</v>
      </c>
      <c r="M41" s="355">
        <v>6393</v>
      </c>
    </row>
    <row r="42" spans="2:13" ht="27.75" customHeight="1" x14ac:dyDescent="0.15">
      <c r="B42" s="1186"/>
      <c r="C42" s="1187"/>
      <c r="D42" s="106"/>
      <c r="E42" s="1192" t="s">
        <v>34</v>
      </c>
      <c r="F42" s="1192"/>
      <c r="G42" s="1192"/>
      <c r="H42" s="1193"/>
      <c r="I42" s="356" t="s">
        <v>507</v>
      </c>
      <c r="J42" s="357" t="s">
        <v>507</v>
      </c>
      <c r="K42" s="357" t="s">
        <v>507</v>
      </c>
      <c r="L42" s="357" t="s">
        <v>507</v>
      </c>
      <c r="M42" s="358" t="s">
        <v>507</v>
      </c>
    </row>
    <row r="43" spans="2:13" ht="27.75" customHeight="1" x14ac:dyDescent="0.15">
      <c r="B43" s="1186"/>
      <c r="C43" s="1187"/>
      <c r="D43" s="106"/>
      <c r="E43" s="1192" t="s">
        <v>35</v>
      </c>
      <c r="F43" s="1192"/>
      <c r="G43" s="1192"/>
      <c r="H43" s="1193"/>
      <c r="I43" s="356">
        <v>5</v>
      </c>
      <c r="J43" s="357">
        <v>5</v>
      </c>
      <c r="K43" s="357">
        <v>5</v>
      </c>
      <c r="L43" s="357">
        <v>66</v>
      </c>
      <c r="M43" s="358">
        <v>63</v>
      </c>
    </row>
    <row r="44" spans="2:13" ht="27.75" customHeight="1" x14ac:dyDescent="0.15">
      <c r="B44" s="1186"/>
      <c r="C44" s="1187"/>
      <c r="D44" s="106"/>
      <c r="E44" s="1192" t="s">
        <v>36</v>
      </c>
      <c r="F44" s="1192"/>
      <c r="G44" s="1192"/>
      <c r="H44" s="1193"/>
      <c r="I44" s="356">
        <v>102</v>
      </c>
      <c r="J44" s="357">
        <v>126</v>
      </c>
      <c r="K44" s="357">
        <v>156</v>
      </c>
      <c r="L44" s="357">
        <v>132</v>
      </c>
      <c r="M44" s="358">
        <v>110</v>
      </c>
    </row>
    <row r="45" spans="2:13" ht="27.75" customHeight="1" x14ac:dyDescent="0.15">
      <c r="B45" s="1186"/>
      <c r="C45" s="1187"/>
      <c r="D45" s="106"/>
      <c r="E45" s="1192" t="s">
        <v>37</v>
      </c>
      <c r="F45" s="1192"/>
      <c r="G45" s="1192"/>
      <c r="H45" s="1193"/>
      <c r="I45" s="356">
        <v>1654</v>
      </c>
      <c r="J45" s="357">
        <v>1641</v>
      </c>
      <c r="K45" s="357">
        <v>1606</v>
      </c>
      <c r="L45" s="357">
        <v>1592</v>
      </c>
      <c r="M45" s="358">
        <v>1613</v>
      </c>
    </row>
    <row r="46" spans="2:13" ht="27.75" customHeight="1" x14ac:dyDescent="0.15">
      <c r="B46" s="1186"/>
      <c r="C46" s="1187"/>
      <c r="D46" s="107"/>
      <c r="E46" s="1192" t="s">
        <v>38</v>
      </c>
      <c r="F46" s="1192"/>
      <c r="G46" s="1192"/>
      <c r="H46" s="1193"/>
      <c r="I46" s="356" t="s">
        <v>507</v>
      </c>
      <c r="J46" s="357" t="s">
        <v>507</v>
      </c>
      <c r="K46" s="357" t="s">
        <v>507</v>
      </c>
      <c r="L46" s="357" t="s">
        <v>507</v>
      </c>
      <c r="M46" s="358" t="s">
        <v>507</v>
      </c>
    </row>
    <row r="47" spans="2:13" ht="27.75" customHeight="1" x14ac:dyDescent="0.15">
      <c r="B47" s="1186"/>
      <c r="C47" s="1187"/>
      <c r="D47" s="108"/>
      <c r="E47" s="1194" t="s">
        <v>39</v>
      </c>
      <c r="F47" s="1195"/>
      <c r="G47" s="1195"/>
      <c r="H47" s="1196"/>
      <c r="I47" s="356" t="s">
        <v>507</v>
      </c>
      <c r="J47" s="357" t="s">
        <v>507</v>
      </c>
      <c r="K47" s="357" t="s">
        <v>507</v>
      </c>
      <c r="L47" s="357" t="s">
        <v>507</v>
      </c>
      <c r="M47" s="358" t="s">
        <v>507</v>
      </c>
    </row>
    <row r="48" spans="2:13" ht="27.75" customHeight="1" x14ac:dyDescent="0.15">
      <c r="B48" s="1186"/>
      <c r="C48" s="1187"/>
      <c r="D48" s="106"/>
      <c r="E48" s="1192" t="s">
        <v>40</v>
      </c>
      <c r="F48" s="1192"/>
      <c r="G48" s="1192"/>
      <c r="H48" s="1193"/>
      <c r="I48" s="356" t="s">
        <v>507</v>
      </c>
      <c r="J48" s="357" t="s">
        <v>507</v>
      </c>
      <c r="K48" s="357" t="s">
        <v>507</v>
      </c>
      <c r="L48" s="357" t="s">
        <v>507</v>
      </c>
      <c r="M48" s="358" t="s">
        <v>507</v>
      </c>
    </row>
    <row r="49" spans="2:13" ht="27.75" customHeight="1" x14ac:dyDescent="0.15">
      <c r="B49" s="1188"/>
      <c r="C49" s="1189"/>
      <c r="D49" s="106"/>
      <c r="E49" s="1192" t="s">
        <v>41</v>
      </c>
      <c r="F49" s="1192"/>
      <c r="G49" s="1192"/>
      <c r="H49" s="1193"/>
      <c r="I49" s="356" t="s">
        <v>507</v>
      </c>
      <c r="J49" s="357" t="s">
        <v>507</v>
      </c>
      <c r="K49" s="357" t="s">
        <v>507</v>
      </c>
      <c r="L49" s="357" t="s">
        <v>507</v>
      </c>
      <c r="M49" s="358" t="s">
        <v>507</v>
      </c>
    </row>
    <row r="50" spans="2:13" ht="27.75" customHeight="1" x14ac:dyDescent="0.15">
      <c r="B50" s="1197" t="s">
        <v>42</v>
      </c>
      <c r="C50" s="1198"/>
      <c r="D50" s="109"/>
      <c r="E50" s="1192" t="s">
        <v>43</v>
      </c>
      <c r="F50" s="1192"/>
      <c r="G50" s="1192"/>
      <c r="H50" s="1193"/>
      <c r="I50" s="356">
        <v>4274</v>
      </c>
      <c r="J50" s="357">
        <v>4427</v>
      </c>
      <c r="K50" s="357">
        <v>4627</v>
      </c>
      <c r="L50" s="357">
        <v>5200</v>
      </c>
      <c r="M50" s="358">
        <v>5715</v>
      </c>
    </row>
    <row r="51" spans="2:13" ht="27.75" customHeight="1" x14ac:dyDescent="0.15">
      <c r="B51" s="1186"/>
      <c r="C51" s="1187"/>
      <c r="D51" s="106"/>
      <c r="E51" s="1192" t="s">
        <v>44</v>
      </c>
      <c r="F51" s="1192"/>
      <c r="G51" s="1192"/>
      <c r="H51" s="1193"/>
      <c r="I51" s="356">
        <v>706</v>
      </c>
      <c r="J51" s="357">
        <v>964</v>
      </c>
      <c r="K51" s="357">
        <v>1018</v>
      </c>
      <c r="L51" s="357">
        <v>1208</v>
      </c>
      <c r="M51" s="358">
        <v>1106</v>
      </c>
    </row>
    <row r="52" spans="2:13" ht="27.75" customHeight="1" x14ac:dyDescent="0.15">
      <c r="B52" s="1188"/>
      <c r="C52" s="1189"/>
      <c r="D52" s="106"/>
      <c r="E52" s="1192" t="s">
        <v>45</v>
      </c>
      <c r="F52" s="1192"/>
      <c r="G52" s="1192"/>
      <c r="H52" s="1193"/>
      <c r="I52" s="356">
        <v>4746</v>
      </c>
      <c r="J52" s="357">
        <v>4630</v>
      </c>
      <c r="K52" s="357">
        <v>4692</v>
      </c>
      <c r="L52" s="357">
        <v>4565</v>
      </c>
      <c r="M52" s="358">
        <v>4626</v>
      </c>
    </row>
    <row r="53" spans="2:13" ht="27.75" customHeight="1" thickBot="1" x14ac:dyDescent="0.2">
      <c r="B53" s="1199" t="s">
        <v>46</v>
      </c>
      <c r="C53" s="1200"/>
      <c r="D53" s="110"/>
      <c r="E53" s="1201" t="s">
        <v>47</v>
      </c>
      <c r="F53" s="1201"/>
      <c r="G53" s="1201"/>
      <c r="H53" s="1202"/>
      <c r="I53" s="359">
        <v>-1954</v>
      </c>
      <c r="J53" s="360">
        <v>-2100</v>
      </c>
      <c r="K53" s="360">
        <v>-2472</v>
      </c>
      <c r="L53" s="360">
        <v>-2854</v>
      </c>
      <c r="M53" s="361">
        <v>-3267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SB+4E/CVeoVbTf8QsRQnw0yLMxRj53k/dmKsbC1j3yZfOploQy7jW/mCsXH/lHvR1kVtNqHjqSdCgp84Ze1dg==" saltValue="QM+ippiricV/aa3lH1E5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05" t="s">
        <v>50</v>
      </c>
      <c r="D55" s="1205"/>
      <c r="E55" s="1206"/>
      <c r="F55" s="122">
        <v>3445</v>
      </c>
      <c r="G55" s="122">
        <v>3765</v>
      </c>
      <c r="H55" s="123">
        <v>4141</v>
      </c>
    </row>
    <row r="56" spans="2:8" ht="52.5" customHeight="1" x14ac:dyDescent="0.15">
      <c r="B56" s="124"/>
      <c r="C56" s="1207" t="s">
        <v>51</v>
      </c>
      <c r="D56" s="1207"/>
      <c r="E56" s="1208"/>
      <c r="F56" s="125">
        <v>314</v>
      </c>
      <c r="G56" s="125">
        <v>515</v>
      </c>
      <c r="H56" s="126">
        <v>665</v>
      </c>
    </row>
    <row r="57" spans="2:8" ht="53.25" customHeight="1" x14ac:dyDescent="0.15">
      <c r="B57" s="124"/>
      <c r="C57" s="1209" t="s">
        <v>52</v>
      </c>
      <c r="D57" s="1209"/>
      <c r="E57" s="1210"/>
      <c r="F57" s="127">
        <v>1060</v>
      </c>
      <c r="G57" s="127">
        <v>1121</v>
      </c>
      <c r="H57" s="128">
        <v>1119</v>
      </c>
    </row>
    <row r="58" spans="2:8" ht="45.75" customHeight="1" x14ac:dyDescent="0.15">
      <c r="B58" s="129"/>
      <c r="C58" s="1211" t="s">
        <v>573</v>
      </c>
      <c r="D58" s="1212"/>
      <c r="E58" s="1213"/>
      <c r="F58" s="362">
        <v>248</v>
      </c>
      <c r="G58" s="362">
        <v>248</v>
      </c>
      <c r="H58" s="130">
        <v>248</v>
      </c>
    </row>
    <row r="59" spans="2:8" ht="45.75" customHeight="1" x14ac:dyDescent="0.15">
      <c r="B59" s="129"/>
      <c r="C59" s="1211" t="s">
        <v>574</v>
      </c>
      <c r="D59" s="1212"/>
      <c r="E59" s="1213"/>
      <c r="F59" s="362">
        <v>222</v>
      </c>
      <c r="G59" s="362">
        <v>221</v>
      </c>
      <c r="H59" s="130">
        <v>220</v>
      </c>
    </row>
    <row r="60" spans="2:8" ht="45.75" customHeight="1" x14ac:dyDescent="0.15">
      <c r="B60" s="129"/>
      <c r="C60" s="1211" t="s">
        <v>575</v>
      </c>
      <c r="D60" s="1212"/>
      <c r="E60" s="1213"/>
      <c r="F60" s="362">
        <v>171</v>
      </c>
      <c r="G60" s="362">
        <v>170</v>
      </c>
      <c r="H60" s="130">
        <v>170</v>
      </c>
    </row>
    <row r="61" spans="2:8" ht="45.75" customHeight="1" x14ac:dyDescent="0.15">
      <c r="B61" s="129"/>
      <c r="C61" s="1211" t="s">
        <v>593</v>
      </c>
      <c r="D61" s="1212"/>
      <c r="E61" s="1213"/>
      <c r="F61" s="362">
        <v>89</v>
      </c>
      <c r="G61" s="362">
        <v>131</v>
      </c>
      <c r="H61" s="130">
        <v>131</v>
      </c>
    </row>
    <row r="62" spans="2:8" ht="45.75" customHeight="1" thickBot="1" x14ac:dyDescent="0.2">
      <c r="B62" s="131"/>
      <c r="C62" s="1214" t="s">
        <v>594</v>
      </c>
      <c r="D62" s="1215"/>
      <c r="E62" s="1216"/>
      <c r="F62" s="363">
        <v>138</v>
      </c>
      <c r="G62" s="363">
        <v>139</v>
      </c>
      <c r="H62" s="132">
        <v>129</v>
      </c>
    </row>
    <row r="63" spans="2:8" ht="52.5" customHeight="1" thickBot="1" x14ac:dyDescent="0.2">
      <c r="B63" s="133"/>
      <c r="C63" s="1203" t="s">
        <v>53</v>
      </c>
      <c r="D63" s="1203"/>
      <c r="E63" s="1204"/>
      <c r="F63" s="134">
        <v>4820</v>
      </c>
      <c r="G63" s="134">
        <v>5401</v>
      </c>
      <c r="H63" s="135">
        <v>5925</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sheetData>
  <sheetProtection algorithmName="SHA-512" hashValue="J3zI+2+WZdKJgGSqTvuqCxx49SJh1YB381BPrkeZjDPGG1OvW2e0HPw96PphJS52qOdpt7c8YfdwVn6iTjeSFg==" saltValue="Pxsq8RwhyclW7P8mLGRvd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546</v>
      </c>
      <c r="G2" s="149"/>
      <c r="H2" s="150"/>
    </row>
    <row r="3" spans="1:8" x14ac:dyDescent="0.15">
      <c r="A3" s="146" t="s">
        <v>539</v>
      </c>
      <c r="B3" s="151"/>
      <c r="C3" s="152"/>
      <c r="D3" s="153">
        <v>105079</v>
      </c>
      <c r="E3" s="154"/>
      <c r="F3" s="155">
        <v>121449</v>
      </c>
      <c r="G3" s="156"/>
      <c r="H3" s="157"/>
    </row>
    <row r="4" spans="1:8" x14ac:dyDescent="0.15">
      <c r="A4" s="158"/>
      <c r="B4" s="159"/>
      <c r="C4" s="160"/>
      <c r="D4" s="161">
        <v>45465</v>
      </c>
      <c r="E4" s="162"/>
      <c r="F4" s="163">
        <v>62922</v>
      </c>
      <c r="G4" s="164"/>
      <c r="H4" s="165"/>
    </row>
    <row r="5" spans="1:8" x14ac:dyDescent="0.15">
      <c r="A5" s="146" t="s">
        <v>541</v>
      </c>
      <c r="B5" s="151"/>
      <c r="C5" s="152"/>
      <c r="D5" s="153">
        <v>139040</v>
      </c>
      <c r="E5" s="154"/>
      <c r="F5" s="155">
        <v>145139</v>
      </c>
      <c r="G5" s="156"/>
      <c r="H5" s="157"/>
    </row>
    <row r="6" spans="1:8" x14ac:dyDescent="0.15">
      <c r="A6" s="158"/>
      <c r="B6" s="159"/>
      <c r="C6" s="160"/>
      <c r="D6" s="161">
        <v>62036</v>
      </c>
      <c r="E6" s="162"/>
      <c r="F6" s="163">
        <v>83762</v>
      </c>
      <c r="G6" s="164"/>
      <c r="H6" s="165"/>
    </row>
    <row r="7" spans="1:8" x14ac:dyDescent="0.15">
      <c r="A7" s="146" t="s">
        <v>542</v>
      </c>
      <c r="B7" s="151"/>
      <c r="C7" s="152"/>
      <c r="D7" s="153">
        <v>111032</v>
      </c>
      <c r="E7" s="154"/>
      <c r="F7" s="155">
        <v>125391</v>
      </c>
      <c r="G7" s="156"/>
      <c r="H7" s="157"/>
    </row>
    <row r="8" spans="1:8" x14ac:dyDescent="0.15">
      <c r="A8" s="158"/>
      <c r="B8" s="159"/>
      <c r="C8" s="160"/>
      <c r="D8" s="161">
        <v>52134</v>
      </c>
      <c r="E8" s="162"/>
      <c r="F8" s="163">
        <v>68516</v>
      </c>
      <c r="G8" s="164"/>
      <c r="H8" s="165"/>
    </row>
    <row r="9" spans="1:8" x14ac:dyDescent="0.15">
      <c r="A9" s="146" t="s">
        <v>543</v>
      </c>
      <c r="B9" s="151"/>
      <c r="C9" s="152"/>
      <c r="D9" s="153">
        <v>156402</v>
      </c>
      <c r="E9" s="154"/>
      <c r="F9" s="155">
        <v>138402</v>
      </c>
      <c r="G9" s="156"/>
      <c r="H9" s="157"/>
    </row>
    <row r="10" spans="1:8" x14ac:dyDescent="0.15">
      <c r="A10" s="158"/>
      <c r="B10" s="159"/>
      <c r="C10" s="160"/>
      <c r="D10" s="161">
        <v>81073</v>
      </c>
      <c r="E10" s="162"/>
      <c r="F10" s="163">
        <v>70652</v>
      </c>
      <c r="G10" s="164"/>
      <c r="H10" s="165"/>
    </row>
    <row r="11" spans="1:8" x14ac:dyDescent="0.15">
      <c r="A11" s="146" t="s">
        <v>544</v>
      </c>
      <c r="B11" s="151"/>
      <c r="C11" s="152"/>
      <c r="D11" s="153">
        <v>161404</v>
      </c>
      <c r="E11" s="154"/>
      <c r="F11" s="155">
        <v>146367</v>
      </c>
      <c r="G11" s="156"/>
      <c r="H11" s="157"/>
    </row>
    <row r="12" spans="1:8" x14ac:dyDescent="0.15">
      <c r="A12" s="158"/>
      <c r="B12" s="159"/>
      <c r="C12" s="166"/>
      <c r="D12" s="161">
        <v>110681</v>
      </c>
      <c r="E12" s="162"/>
      <c r="F12" s="163">
        <v>79441</v>
      </c>
      <c r="G12" s="164"/>
      <c r="H12" s="165"/>
    </row>
    <row r="13" spans="1:8" x14ac:dyDescent="0.15">
      <c r="A13" s="146"/>
      <c r="B13" s="151"/>
      <c r="C13" s="167"/>
      <c r="D13" s="168">
        <v>134591</v>
      </c>
      <c r="E13" s="169"/>
      <c r="F13" s="170">
        <v>135350</v>
      </c>
      <c r="G13" s="171"/>
      <c r="H13" s="157"/>
    </row>
    <row r="14" spans="1:8" x14ac:dyDescent="0.15">
      <c r="A14" s="158"/>
      <c r="B14" s="159"/>
      <c r="C14" s="160"/>
      <c r="D14" s="161">
        <v>70278</v>
      </c>
      <c r="E14" s="162"/>
      <c r="F14" s="163">
        <v>73059</v>
      </c>
      <c r="G14" s="164"/>
      <c r="H14" s="165"/>
    </row>
    <row r="17" spans="1:11" x14ac:dyDescent="0.15">
      <c r="A17" s="142" t="s">
        <v>55</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56</v>
      </c>
      <c r="B19" s="172">
        <f>ROUND(VALUE(SUBSTITUTE(実質収支比率等に係る経年分析!F$48,"▲","-")),2)</f>
        <v>4.03</v>
      </c>
      <c r="C19" s="172">
        <f>ROUND(VALUE(SUBSTITUTE(実質収支比率等に係る経年分析!G$48,"▲","-")),2)</f>
        <v>9.06</v>
      </c>
      <c r="D19" s="172">
        <f>ROUND(VALUE(SUBSTITUTE(実質収支比率等に係る経年分析!H$48,"▲","-")),2)</f>
        <v>8.75</v>
      </c>
      <c r="E19" s="172">
        <f>ROUND(VALUE(SUBSTITUTE(実質収支比率等に係る経年分析!I$48,"▲","-")),2)</f>
        <v>13</v>
      </c>
      <c r="F19" s="172">
        <f>ROUND(VALUE(SUBSTITUTE(実質収支比率等に係る経年分析!J$48,"▲","-")),2)</f>
        <v>10.44</v>
      </c>
    </row>
    <row r="20" spans="1:11" x14ac:dyDescent="0.15">
      <c r="A20" s="172" t="s">
        <v>57</v>
      </c>
      <c r="B20" s="172">
        <f>ROUND(VALUE(SUBSTITUTE(実質収支比率等に係る経年分析!F$47,"▲","-")),2)</f>
        <v>87.61</v>
      </c>
      <c r="C20" s="172">
        <f>ROUND(VALUE(SUBSTITUTE(実質収支比率等に係る経年分析!G$47,"▲","-")),2)</f>
        <v>94.1</v>
      </c>
      <c r="D20" s="172">
        <f>ROUND(VALUE(SUBSTITUTE(実質収支比率等に係る経年分析!H$47,"▲","-")),2)</f>
        <v>94.62</v>
      </c>
      <c r="E20" s="172">
        <f>ROUND(VALUE(SUBSTITUTE(実質収支比率等に係る経年分析!I$47,"▲","-")),2)</f>
        <v>97.33</v>
      </c>
      <c r="F20" s="172">
        <f>ROUND(VALUE(SUBSTITUTE(実質収支比率等に係る経年分析!J$47,"▲","-")),2)</f>
        <v>112.04</v>
      </c>
    </row>
    <row r="21" spans="1:11" x14ac:dyDescent="0.15">
      <c r="A21" s="172" t="s">
        <v>58</v>
      </c>
      <c r="B21" s="172">
        <f>IF(ISNUMBER(VALUE(SUBSTITUTE(実質収支比率等に係る経年分析!F$49,"▲","-"))),ROUND(VALUE(SUBSTITUTE(実質収支比率等に係る経年分析!F$49,"▲","-")),2),NA())</f>
        <v>-3.34</v>
      </c>
      <c r="C21" s="172">
        <f>IF(ISNUMBER(VALUE(SUBSTITUTE(実質収支比率等に係る経年分析!G$49,"▲","-"))),ROUND(VALUE(SUBSTITUTE(実質収支比率等に係る経年分析!G$49,"▲","-")),2),NA())</f>
        <v>7.02</v>
      </c>
      <c r="D21" s="172">
        <f>IF(ISNUMBER(VALUE(SUBSTITUTE(実質収支比率等に係る経年分析!H$49,"▲","-"))),ROUND(VALUE(SUBSTITUTE(実質収支比率等に係る経年分析!H$49,"▲","-")),2),NA())</f>
        <v>0.5</v>
      </c>
      <c r="E21" s="172">
        <f>IF(ISNUMBER(VALUE(SUBSTITUTE(実質収支比率等に係る経年分析!I$49,"▲","-"))),ROUND(VALUE(SUBSTITUTE(実質収支比率等に係る経年分析!I$49,"▲","-")),2),NA())</f>
        <v>7.85</v>
      </c>
      <c r="F21" s="172">
        <f>IF(ISNUMBER(VALUE(SUBSTITUTE(実質収支比率等に係る経年分析!J$49,"▲","-"))),ROUND(VALUE(SUBSTITUTE(実質収支比率等に係る経年分析!J$49,"▲","-")),2),NA())</f>
        <v>-1.1000000000000001</v>
      </c>
    </row>
    <row r="24" spans="1:11" x14ac:dyDescent="0.15">
      <c r="A24" s="142" t="s">
        <v>59</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60</v>
      </c>
      <c r="C26" s="173" t="s">
        <v>61</v>
      </c>
      <c r="D26" s="173" t="s">
        <v>60</v>
      </c>
      <c r="E26" s="173" t="s">
        <v>61</v>
      </c>
      <c r="F26" s="173" t="s">
        <v>60</v>
      </c>
      <c r="G26" s="173" t="s">
        <v>61</v>
      </c>
      <c r="H26" s="173" t="s">
        <v>60</v>
      </c>
      <c r="I26" s="173" t="s">
        <v>61</v>
      </c>
      <c r="J26" s="173" t="s">
        <v>60</v>
      </c>
      <c r="K26" s="173" t="s">
        <v>61</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15">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15">
      <c r="A31" s="173" t="str">
        <f>IF(連結実質赤字比率に係る赤字・黒字の構成分析!C$39="",NA(),連結実質赤字比率に係る赤字・黒字の構成分析!C$39)</f>
        <v>住宅新築資金等貸付事業特別会計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v>
      </c>
    </row>
    <row r="32" spans="1:11" x14ac:dyDescent="0.15">
      <c r="A32" s="173" t="str">
        <f>IF(連結実質赤字比率に係る赤字・黒字の構成分析!C$38="",NA(),連結実質赤字比率に係る赤字・黒字の構成分析!C$38)</f>
        <v>バス事業特別会計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v>
      </c>
    </row>
    <row r="33" spans="1:16" x14ac:dyDescent="0.15">
      <c r="A33" s="173" t="str">
        <f>IF(連結実質赤字比率に係る赤字・黒字の構成分析!C$37="",NA(),連結実質赤字比率に係る赤字・黒字の構成分析!C$37)</f>
        <v>後期高齢者医療事業特別会計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0.02</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0.02</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0.01</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0.02</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0.03</v>
      </c>
    </row>
    <row r="34" spans="1:16" x14ac:dyDescent="0.15">
      <c r="A34" s="173" t="str">
        <f>IF(連結実質赤字比率に係る赤字・黒字の構成分析!C$36="",NA(),連結実質赤字比率に係る赤字・黒字の構成分析!C$36)</f>
        <v>国民健康保険事業勘定特別会計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0.87</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1.7</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1.26</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1.6</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2.2999999999999998</v>
      </c>
    </row>
    <row r="35" spans="1:16" x14ac:dyDescent="0.15">
      <c r="A35" s="173" t="str">
        <f>IF(連結実質赤字比率に係る赤字・黒字の構成分析!C$35="",NA(),連結実質赤字比率に係る赤字・黒字の構成分析!C$35)</f>
        <v>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10.64</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10.61</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9.4499999999999993</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7.75</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6.87</v>
      </c>
    </row>
    <row r="36" spans="1:16" x14ac:dyDescent="0.15">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4.01</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9.0399999999999991</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8.73</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12.99</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10.42</v>
      </c>
    </row>
    <row r="39" spans="1:16" x14ac:dyDescent="0.15">
      <c r="A39" s="142" t="s">
        <v>62</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15">
      <c r="A42" s="174" t="s">
        <v>65</v>
      </c>
      <c r="B42" s="174"/>
      <c r="C42" s="174"/>
      <c r="D42" s="174">
        <f>'実質公債費比率（分子）の構造'!K$52</f>
        <v>637</v>
      </c>
      <c r="E42" s="174"/>
      <c r="F42" s="174"/>
      <c r="G42" s="174">
        <f>'実質公債費比率（分子）の構造'!L$52</f>
        <v>601</v>
      </c>
      <c r="H42" s="174"/>
      <c r="I42" s="174"/>
      <c r="J42" s="174">
        <f>'実質公債費比率（分子）の構造'!M$52</f>
        <v>574</v>
      </c>
      <c r="K42" s="174"/>
      <c r="L42" s="174"/>
      <c r="M42" s="174">
        <f>'実質公債費比率（分子）の構造'!N$52</f>
        <v>575</v>
      </c>
      <c r="N42" s="174"/>
      <c r="O42" s="174"/>
      <c r="P42" s="174">
        <f>'実質公債費比率（分子）の構造'!O$52</f>
        <v>562</v>
      </c>
    </row>
    <row r="43" spans="1:16" x14ac:dyDescent="0.15">
      <c r="A43" s="174" t="s">
        <v>66</v>
      </c>
      <c r="B43" s="174">
        <f>'実質公債費比率（分子）の構造'!K$51</f>
        <v>0</v>
      </c>
      <c r="C43" s="174"/>
      <c r="D43" s="174"/>
      <c r="E43" s="174">
        <f>'実質公債費比率（分子）の構造'!L$51</f>
        <v>0</v>
      </c>
      <c r="F43" s="174"/>
      <c r="G43" s="174"/>
      <c r="H43" s="174">
        <f>'実質公債費比率（分子）の構造'!M$51</f>
        <v>0</v>
      </c>
      <c r="I43" s="174"/>
      <c r="J43" s="174"/>
      <c r="K43" s="174" t="str">
        <f>'実質公債費比率（分子）の構造'!N$51</f>
        <v>-</v>
      </c>
      <c r="L43" s="174"/>
      <c r="M43" s="174"/>
      <c r="N43" s="174" t="str">
        <f>'実質公債費比率（分子）の構造'!O$51</f>
        <v>-</v>
      </c>
      <c r="O43" s="174"/>
      <c r="P43" s="174"/>
    </row>
    <row r="44" spans="1:16" x14ac:dyDescent="0.15">
      <c r="A44" s="174" t="s">
        <v>67</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15">
      <c r="A45" s="174" t="s">
        <v>68</v>
      </c>
      <c r="B45" s="174">
        <f>'実質公債費比率（分子）の構造'!K$49</f>
        <v>14</v>
      </c>
      <c r="C45" s="174"/>
      <c r="D45" s="174"/>
      <c r="E45" s="174">
        <f>'実質公債費比率（分子）の構造'!L$49</f>
        <v>17</v>
      </c>
      <c r="F45" s="174"/>
      <c r="G45" s="174"/>
      <c r="H45" s="174">
        <f>'実質公債費比率（分子）の構造'!M$49</f>
        <v>21</v>
      </c>
      <c r="I45" s="174"/>
      <c r="J45" s="174"/>
      <c r="K45" s="174">
        <f>'実質公債費比率（分子）の構造'!N$49</f>
        <v>22</v>
      </c>
      <c r="L45" s="174"/>
      <c r="M45" s="174"/>
      <c r="N45" s="174">
        <f>'実質公債費比率（分子）の構造'!O$49</f>
        <v>26</v>
      </c>
      <c r="O45" s="174"/>
      <c r="P45" s="174"/>
    </row>
    <row r="46" spans="1:16" x14ac:dyDescent="0.15">
      <c r="A46" s="174" t="s">
        <v>69</v>
      </c>
      <c r="B46" s="174">
        <f>'実質公債費比率（分子）の構造'!K$48</f>
        <v>0</v>
      </c>
      <c r="C46" s="174"/>
      <c r="D46" s="174"/>
      <c r="E46" s="174">
        <f>'実質公債費比率（分子）の構造'!L$48</f>
        <v>0</v>
      </c>
      <c r="F46" s="174"/>
      <c r="G46" s="174"/>
      <c r="H46" s="174">
        <f>'実質公債費比率（分子）の構造'!M$48</f>
        <v>0</v>
      </c>
      <c r="I46" s="174"/>
      <c r="J46" s="174"/>
      <c r="K46" s="174">
        <f>'実質公債費比率（分子）の構造'!N$48</f>
        <v>0</v>
      </c>
      <c r="L46" s="174"/>
      <c r="M46" s="174"/>
      <c r="N46" s="174">
        <f>'実質公債費比率（分子）の構造'!O$48</f>
        <v>0</v>
      </c>
      <c r="O46" s="174"/>
      <c r="P46" s="174"/>
    </row>
    <row r="47" spans="1:16" x14ac:dyDescent="0.15">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72</v>
      </c>
      <c r="B49" s="174">
        <f>'実質公債費比率（分子）の構造'!K$45</f>
        <v>734</v>
      </c>
      <c r="C49" s="174"/>
      <c r="D49" s="174"/>
      <c r="E49" s="174">
        <f>'実質公債費比率（分子）の構造'!L$45</f>
        <v>694</v>
      </c>
      <c r="F49" s="174"/>
      <c r="G49" s="174"/>
      <c r="H49" s="174">
        <f>'実質公債費比率（分子）の構造'!M$45</f>
        <v>674</v>
      </c>
      <c r="I49" s="174"/>
      <c r="J49" s="174"/>
      <c r="K49" s="174">
        <f>'実質公債費比率（分子）の構造'!N$45</f>
        <v>699</v>
      </c>
      <c r="L49" s="174"/>
      <c r="M49" s="174"/>
      <c r="N49" s="174">
        <f>'実質公債費比率（分子）の構造'!O$45</f>
        <v>737</v>
      </c>
      <c r="O49" s="174"/>
      <c r="P49" s="174"/>
    </row>
    <row r="50" spans="1:16" x14ac:dyDescent="0.15">
      <c r="A50" s="174" t="s">
        <v>73</v>
      </c>
      <c r="B50" s="174" t="e">
        <f>NA()</f>
        <v>#N/A</v>
      </c>
      <c r="C50" s="174">
        <f>IF(ISNUMBER('実質公債費比率（分子）の構造'!K$53),'実質公債費比率（分子）の構造'!K$53,NA())</f>
        <v>111</v>
      </c>
      <c r="D50" s="174" t="e">
        <f>NA()</f>
        <v>#N/A</v>
      </c>
      <c r="E50" s="174" t="e">
        <f>NA()</f>
        <v>#N/A</v>
      </c>
      <c r="F50" s="174">
        <f>IF(ISNUMBER('実質公債費比率（分子）の構造'!L$53),'実質公債費比率（分子）の構造'!L$53,NA())</f>
        <v>110</v>
      </c>
      <c r="G50" s="174" t="e">
        <f>NA()</f>
        <v>#N/A</v>
      </c>
      <c r="H50" s="174" t="e">
        <f>NA()</f>
        <v>#N/A</v>
      </c>
      <c r="I50" s="174">
        <f>IF(ISNUMBER('実質公債費比率（分子）の構造'!M$53),'実質公債費比率（分子）の構造'!M$53,NA())</f>
        <v>121</v>
      </c>
      <c r="J50" s="174" t="e">
        <f>NA()</f>
        <v>#N/A</v>
      </c>
      <c r="K50" s="174" t="e">
        <f>NA()</f>
        <v>#N/A</v>
      </c>
      <c r="L50" s="174">
        <f>IF(ISNUMBER('実質公債費比率（分子）の構造'!N$53),'実質公債費比率（分子）の構造'!N$53,NA())</f>
        <v>146</v>
      </c>
      <c r="M50" s="174" t="e">
        <f>NA()</f>
        <v>#N/A</v>
      </c>
      <c r="N50" s="174" t="e">
        <f>NA()</f>
        <v>#N/A</v>
      </c>
      <c r="O50" s="174">
        <f>IF(ISNUMBER('実質公債費比率（分子）の構造'!O$53),'実質公債費比率（分子）の構造'!O$53,NA())</f>
        <v>201</v>
      </c>
      <c r="P50" s="174" t="e">
        <f>NA()</f>
        <v>#N/A</v>
      </c>
    </row>
    <row r="53" spans="1:16" x14ac:dyDescent="0.15">
      <c r="A53" s="142" t="s">
        <v>74</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15">
      <c r="A56" s="173" t="s">
        <v>45</v>
      </c>
      <c r="B56" s="173"/>
      <c r="C56" s="173"/>
      <c r="D56" s="173">
        <f>'将来負担比率（分子）の構造'!I$52</f>
        <v>4746</v>
      </c>
      <c r="E56" s="173"/>
      <c r="F56" s="173"/>
      <c r="G56" s="173">
        <f>'将来負担比率（分子）の構造'!J$52</f>
        <v>4630</v>
      </c>
      <c r="H56" s="173"/>
      <c r="I56" s="173"/>
      <c r="J56" s="173">
        <f>'将来負担比率（分子）の構造'!K$52</f>
        <v>4692</v>
      </c>
      <c r="K56" s="173"/>
      <c r="L56" s="173"/>
      <c r="M56" s="173">
        <f>'将来負担比率（分子）の構造'!L$52</f>
        <v>4565</v>
      </c>
      <c r="N56" s="173"/>
      <c r="O56" s="173"/>
      <c r="P56" s="173">
        <f>'将来負担比率（分子）の構造'!M$52</f>
        <v>4626</v>
      </c>
    </row>
    <row r="57" spans="1:16" x14ac:dyDescent="0.15">
      <c r="A57" s="173" t="s">
        <v>44</v>
      </c>
      <c r="B57" s="173"/>
      <c r="C57" s="173"/>
      <c r="D57" s="173">
        <f>'将来負担比率（分子）の構造'!I$51</f>
        <v>706</v>
      </c>
      <c r="E57" s="173"/>
      <c r="F57" s="173"/>
      <c r="G57" s="173">
        <f>'将来負担比率（分子）の構造'!J$51</f>
        <v>964</v>
      </c>
      <c r="H57" s="173"/>
      <c r="I57" s="173"/>
      <c r="J57" s="173">
        <f>'将来負担比率（分子）の構造'!K$51</f>
        <v>1018</v>
      </c>
      <c r="K57" s="173"/>
      <c r="L57" s="173"/>
      <c r="M57" s="173">
        <f>'将来負担比率（分子）の構造'!L$51</f>
        <v>1208</v>
      </c>
      <c r="N57" s="173"/>
      <c r="O57" s="173"/>
      <c r="P57" s="173">
        <f>'将来負担比率（分子）の構造'!M$51</f>
        <v>1106</v>
      </c>
    </row>
    <row r="58" spans="1:16" x14ac:dyDescent="0.15">
      <c r="A58" s="173" t="s">
        <v>43</v>
      </c>
      <c r="B58" s="173"/>
      <c r="C58" s="173"/>
      <c r="D58" s="173">
        <f>'将来負担比率（分子）の構造'!I$50</f>
        <v>4274</v>
      </c>
      <c r="E58" s="173"/>
      <c r="F58" s="173"/>
      <c r="G58" s="173">
        <f>'将来負担比率（分子）の構造'!J$50</f>
        <v>4427</v>
      </c>
      <c r="H58" s="173"/>
      <c r="I58" s="173"/>
      <c r="J58" s="173">
        <f>'将来負担比率（分子）の構造'!K$50</f>
        <v>4627</v>
      </c>
      <c r="K58" s="173"/>
      <c r="L58" s="173"/>
      <c r="M58" s="173">
        <f>'将来負担比率（分子）の構造'!L$50</f>
        <v>5200</v>
      </c>
      <c r="N58" s="173"/>
      <c r="O58" s="173"/>
      <c r="P58" s="173">
        <f>'将来負担比率（分子）の構造'!M$50</f>
        <v>5715</v>
      </c>
    </row>
    <row r="59" spans="1:16" x14ac:dyDescent="0.15">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15">
      <c r="A62" s="173" t="s">
        <v>37</v>
      </c>
      <c r="B62" s="173">
        <f>'将来負担比率（分子）の構造'!I$45</f>
        <v>1654</v>
      </c>
      <c r="C62" s="173"/>
      <c r="D62" s="173"/>
      <c r="E62" s="173">
        <f>'将来負担比率（分子）の構造'!J$45</f>
        <v>1641</v>
      </c>
      <c r="F62" s="173"/>
      <c r="G62" s="173"/>
      <c r="H62" s="173">
        <f>'将来負担比率（分子）の構造'!K$45</f>
        <v>1606</v>
      </c>
      <c r="I62" s="173"/>
      <c r="J62" s="173"/>
      <c r="K62" s="173">
        <f>'将来負担比率（分子）の構造'!L$45</f>
        <v>1592</v>
      </c>
      <c r="L62" s="173"/>
      <c r="M62" s="173"/>
      <c r="N62" s="173">
        <f>'将来負担比率（分子）の構造'!M$45</f>
        <v>1613</v>
      </c>
      <c r="O62" s="173"/>
      <c r="P62" s="173"/>
    </row>
    <row r="63" spans="1:16" x14ac:dyDescent="0.15">
      <c r="A63" s="173" t="s">
        <v>36</v>
      </c>
      <c r="B63" s="173">
        <f>'将来負担比率（分子）の構造'!I$44</f>
        <v>102</v>
      </c>
      <c r="C63" s="173"/>
      <c r="D63" s="173"/>
      <c r="E63" s="173">
        <f>'将来負担比率（分子）の構造'!J$44</f>
        <v>126</v>
      </c>
      <c r="F63" s="173"/>
      <c r="G63" s="173"/>
      <c r="H63" s="173">
        <f>'将来負担比率（分子）の構造'!K$44</f>
        <v>156</v>
      </c>
      <c r="I63" s="173"/>
      <c r="J63" s="173"/>
      <c r="K63" s="173">
        <f>'将来負担比率（分子）の構造'!L$44</f>
        <v>132</v>
      </c>
      <c r="L63" s="173"/>
      <c r="M63" s="173"/>
      <c r="N63" s="173">
        <f>'将来負担比率（分子）の構造'!M$44</f>
        <v>110</v>
      </c>
      <c r="O63" s="173"/>
      <c r="P63" s="173"/>
    </row>
    <row r="64" spans="1:16" x14ac:dyDescent="0.15">
      <c r="A64" s="173" t="s">
        <v>35</v>
      </c>
      <c r="B64" s="173">
        <f>'将来負担比率（分子）の構造'!I$43</f>
        <v>5</v>
      </c>
      <c r="C64" s="173"/>
      <c r="D64" s="173"/>
      <c r="E64" s="173">
        <f>'将来負担比率（分子）の構造'!J$43</f>
        <v>5</v>
      </c>
      <c r="F64" s="173"/>
      <c r="G64" s="173"/>
      <c r="H64" s="173">
        <f>'将来負担比率（分子）の構造'!K$43</f>
        <v>5</v>
      </c>
      <c r="I64" s="173"/>
      <c r="J64" s="173"/>
      <c r="K64" s="173">
        <f>'将来負担比率（分子）の構造'!L$43</f>
        <v>66</v>
      </c>
      <c r="L64" s="173"/>
      <c r="M64" s="173"/>
      <c r="N64" s="173">
        <f>'将来負担比率（分子）の構造'!M$43</f>
        <v>63</v>
      </c>
      <c r="O64" s="173"/>
      <c r="P64" s="173"/>
    </row>
    <row r="65" spans="1:16" x14ac:dyDescent="0.15">
      <c r="A65" s="173" t="s">
        <v>34</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15">
      <c r="A66" s="173" t="s">
        <v>33</v>
      </c>
      <c r="B66" s="173">
        <f>'将来負担比率（分子）の構造'!I$41</f>
        <v>6012</v>
      </c>
      <c r="C66" s="173"/>
      <c r="D66" s="173"/>
      <c r="E66" s="173">
        <f>'将来負担比率（分子）の構造'!J$41</f>
        <v>6150</v>
      </c>
      <c r="F66" s="173"/>
      <c r="G66" s="173"/>
      <c r="H66" s="173">
        <f>'将来負担比率（分子）の構造'!K$41</f>
        <v>6099</v>
      </c>
      <c r="I66" s="173"/>
      <c r="J66" s="173"/>
      <c r="K66" s="173">
        <f>'将来負担比率（分子）の構造'!L$41</f>
        <v>6329</v>
      </c>
      <c r="L66" s="173"/>
      <c r="M66" s="173"/>
      <c r="N66" s="173">
        <f>'将来負担比率（分子）の構造'!M$41</f>
        <v>6393</v>
      </c>
      <c r="O66" s="173"/>
      <c r="P66" s="173"/>
    </row>
    <row r="67" spans="1:16" x14ac:dyDescent="0.15">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15">
      <c r="A70" s="175" t="s">
        <v>78</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79</v>
      </c>
      <c r="B72" s="177">
        <f>基金残高に係る経年分析!F55</f>
        <v>3445</v>
      </c>
      <c r="C72" s="177">
        <f>基金残高に係る経年分析!G55</f>
        <v>3765</v>
      </c>
      <c r="D72" s="177">
        <f>基金残高に係る経年分析!H55</f>
        <v>4141</v>
      </c>
    </row>
    <row r="73" spans="1:16" x14ac:dyDescent="0.15">
      <c r="A73" s="176" t="s">
        <v>80</v>
      </c>
      <c r="B73" s="177">
        <f>基金残高に係る経年分析!F56</f>
        <v>314</v>
      </c>
      <c r="C73" s="177">
        <f>基金残高に係る経年分析!G56</f>
        <v>515</v>
      </c>
      <c r="D73" s="177">
        <f>基金残高に係る経年分析!H56</f>
        <v>665</v>
      </c>
    </row>
    <row r="74" spans="1:16" x14ac:dyDescent="0.15">
      <c r="A74" s="176" t="s">
        <v>81</v>
      </c>
      <c r="B74" s="177">
        <f>基金残高に係る経年分析!F57</f>
        <v>1060</v>
      </c>
      <c r="C74" s="177">
        <f>基金残高に係る経年分析!G57</f>
        <v>1121</v>
      </c>
      <c r="D74" s="177">
        <f>基金残高に係る経年分析!H57</f>
        <v>1119</v>
      </c>
    </row>
  </sheetData>
  <sheetProtection algorithmName="SHA-512" hashValue="B45G3XaxMcuxmluXB5IESq4EMrBtEZBz3Z+CTdZUOWRifImszgXlv9kfhDep4f7iiGWi/sBW/jmBUiPtT2vnMQ==" saltValue="WKglSG3z0LbjFFXcLbo6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2" t="s">
        <v>220</v>
      </c>
      <c r="DI1" s="603"/>
      <c r="DJ1" s="603"/>
      <c r="DK1" s="603"/>
      <c r="DL1" s="603"/>
      <c r="DM1" s="603"/>
      <c r="DN1" s="604"/>
      <c r="DO1" s="212"/>
      <c r="DP1" s="602" t="s">
        <v>221</v>
      </c>
      <c r="DQ1" s="603"/>
      <c r="DR1" s="603"/>
      <c r="DS1" s="603"/>
      <c r="DT1" s="603"/>
      <c r="DU1" s="603"/>
      <c r="DV1" s="603"/>
      <c r="DW1" s="603"/>
      <c r="DX1" s="603"/>
      <c r="DY1" s="603"/>
      <c r="DZ1" s="603"/>
      <c r="EA1" s="603"/>
      <c r="EB1" s="603"/>
      <c r="EC1" s="604"/>
      <c r="ED1" s="211"/>
      <c r="EE1" s="211"/>
      <c r="EF1" s="211"/>
      <c r="EG1" s="211"/>
      <c r="EH1" s="211"/>
      <c r="EI1" s="211"/>
      <c r="EJ1" s="211"/>
      <c r="EK1" s="211"/>
      <c r="EL1" s="211"/>
      <c r="EM1" s="211"/>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691715</v>
      </c>
      <c r="S5" s="613"/>
      <c r="T5" s="613"/>
      <c r="U5" s="613"/>
      <c r="V5" s="613"/>
      <c r="W5" s="613"/>
      <c r="X5" s="613"/>
      <c r="Y5" s="614"/>
      <c r="Z5" s="615">
        <v>8.9</v>
      </c>
      <c r="AA5" s="615"/>
      <c r="AB5" s="615"/>
      <c r="AC5" s="615"/>
      <c r="AD5" s="616">
        <v>691715</v>
      </c>
      <c r="AE5" s="616"/>
      <c r="AF5" s="616"/>
      <c r="AG5" s="616"/>
      <c r="AH5" s="616"/>
      <c r="AI5" s="616"/>
      <c r="AJ5" s="616"/>
      <c r="AK5" s="616"/>
      <c r="AL5" s="617">
        <v>18.7</v>
      </c>
      <c r="AM5" s="618"/>
      <c r="AN5" s="618"/>
      <c r="AO5" s="619"/>
      <c r="AP5" s="609" t="s">
        <v>234</v>
      </c>
      <c r="AQ5" s="610"/>
      <c r="AR5" s="610"/>
      <c r="AS5" s="610"/>
      <c r="AT5" s="610"/>
      <c r="AU5" s="610"/>
      <c r="AV5" s="610"/>
      <c r="AW5" s="610"/>
      <c r="AX5" s="610"/>
      <c r="AY5" s="610"/>
      <c r="AZ5" s="610"/>
      <c r="BA5" s="610"/>
      <c r="BB5" s="610"/>
      <c r="BC5" s="610"/>
      <c r="BD5" s="610"/>
      <c r="BE5" s="610"/>
      <c r="BF5" s="611"/>
      <c r="BG5" s="623">
        <v>690759</v>
      </c>
      <c r="BH5" s="624"/>
      <c r="BI5" s="624"/>
      <c r="BJ5" s="624"/>
      <c r="BK5" s="624"/>
      <c r="BL5" s="624"/>
      <c r="BM5" s="624"/>
      <c r="BN5" s="625"/>
      <c r="BO5" s="626">
        <v>99.9</v>
      </c>
      <c r="BP5" s="626"/>
      <c r="BQ5" s="626"/>
      <c r="BR5" s="626"/>
      <c r="BS5" s="627">
        <v>2985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90466</v>
      </c>
      <c r="S6" s="624"/>
      <c r="T6" s="624"/>
      <c r="U6" s="624"/>
      <c r="V6" s="624"/>
      <c r="W6" s="624"/>
      <c r="X6" s="624"/>
      <c r="Y6" s="625"/>
      <c r="Z6" s="626">
        <v>1.2</v>
      </c>
      <c r="AA6" s="626"/>
      <c r="AB6" s="626"/>
      <c r="AC6" s="626"/>
      <c r="AD6" s="627">
        <v>90466</v>
      </c>
      <c r="AE6" s="627"/>
      <c r="AF6" s="627"/>
      <c r="AG6" s="627"/>
      <c r="AH6" s="627"/>
      <c r="AI6" s="627"/>
      <c r="AJ6" s="627"/>
      <c r="AK6" s="627"/>
      <c r="AL6" s="628">
        <v>2.4</v>
      </c>
      <c r="AM6" s="629"/>
      <c r="AN6" s="629"/>
      <c r="AO6" s="630"/>
      <c r="AP6" s="620" t="s">
        <v>239</v>
      </c>
      <c r="AQ6" s="621"/>
      <c r="AR6" s="621"/>
      <c r="AS6" s="621"/>
      <c r="AT6" s="621"/>
      <c r="AU6" s="621"/>
      <c r="AV6" s="621"/>
      <c r="AW6" s="621"/>
      <c r="AX6" s="621"/>
      <c r="AY6" s="621"/>
      <c r="AZ6" s="621"/>
      <c r="BA6" s="621"/>
      <c r="BB6" s="621"/>
      <c r="BC6" s="621"/>
      <c r="BD6" s="621"/>
      <c r="BE6" s="621"/>
      <c r="BF6" s="622"/>
      <c r="BG6" s="623">
        <v>690759</v>
      </c>
      <c r="BH6" s="624"/>
      <c r="BI6" s="624"/>
      <c r="BJ6" s="624"/>
      <c r="BK6" s="624"/>
      <c r="BL6" s="624"/>
      <c r="BM6" s="624"/>
      <c r="BN6" s="625"/>
      <c r="BO6" s="626">
        <v>99.9</v>
      </c>
      <c r="BP6" s="626"/>
      <c r="BQ6" s="626"/>
      <c r="BR6" s="626"/>
      <c r="BS6" s="627">
        <v>2985</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86012</v>
      </c>
      <c r="CS6" s="624"/>
      <c r="CT6" s="624"/>
      <c r="CU6" s="624"/>
      <c r="CV6" s="624"/>
      <c r="CW6" s="624"/>
      <c r="CX6" s="624"/>
      <c r="CY6" s="625"/>
      <c r="CZ6" s="617">
        <v>1.2</v>
      </c>
      <c r="DA6" s="618"/>
      <c r="DB6" s="618"/>
      <c r="DC6" s="634"/>
      <c r="DD6" s="632" t="s">
        <v>179</v>
      </c>
      <c r="DE6" s="624"/>
      <c r="DF6" s="624"/>
      <c r="DG6" s="624"/>
      <c r="DH6" s="624"/>
      <c r="DI6" s="624"/>
      <c r="DJ6" s="624"/>
      <c r="DK6" s="624"/>
      <c r="DL6" s="624"/>
      <c r="DM6" s="624"/>
      <c r="DN6" s="624"/>
      <c r="DO6" s="624"/>
      <c r="DP6" s="625"/>
      <c r="DQ6" s="632">
        <v>86007</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198</v>
      </c>
      <c r="S7" s="624"/>
      <c r="T7" s="624"/>
      <c r="U7" s="624"/>
      <c r="V7" s="624"/>
      <c r="W7" s="624"/>
      <c r="X7" s="624"/>
      <c r="Y7" s="625"/>
      <c r="Z7" s="626">
        <v>0</v>
      </c>
      <c r="AA7" s="626"/>
      <c r="AB7" s="626"/>
      <c r="AC7" s="626"/>
      <c r="AD7" s="627">
        <v>198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301670</v>
      </c>
      <c r="BH7" s="624"/>
      <c r="BI7" s="624"/>
      <c r="BJ7" s="624"/>
      <c r="BK7" s="624"/>
      <c r="BL7" s="624"/>
      <c r="BM7" s="624"/>
      <c r="BN7" s="625"/>
      <c r="BO7" s="626">
        <v>43.6</v>
      </c>
      <c r="BP7" s="626"/>
      <c r="BQ7" s="626"/>
      <c r="BR7" s="626"/>
      <c r="BS7" s="627">
        <v>2985</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1199937</v>
      </c>
      <c r="CS7" s="624"/>
      <c r="CT7" s="624"/>
      <c r="CU7" s="624"/>
      <c r="CV7" s="624"/>
      <c r="CW7" s="624"/>
      <c r="CX7" s="624"/>
      <c r="CY7" s="625"/>
      <c r="CZ7" s="626">
        <v>16.3</v>
      </c>
      <c r="DA7" s="626"/>
      <c r="DB7" s="626"/>
      <c r="DC7" s="626"/>
      <c r="DD7" s="632">
        <v>147953</v>
      </c>
      <c r="DE7" s="624"/>
      <c r="DF7" s="624"/>
      <c r="DG7" s="624"/>
      <c r="DH7" s="624"/>
      <c r="DI7" s="624"/>
      <c r="DJ7" s="624"/>
      <c r="DK7" s="624"/>
      <c r="DL7" s="624"/>
      <c r="DM7" s="624"/>
      <c r="DN7" s="624"/>
      <c r="DO7" s="624"/>
      <c r="DP7" s="625"/>
      <c r="DQ7" s="632">
        <v>974355</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3210</v>
      </c>
      <c r="S8" s="624"/>
      <c r="T8" s="624"/>
      <c r="U8" s="624"/>
      <c r="V8" s="624"/>
      <c r="W8" s="624"/>
      <c r="X8" s="624"/>
      <c r="Y8" s="625"/>
      <c r="Z8" s="626">
        <v>0</v>
      </c>
      <c r="AA8" s="626"/>
      <c r="AB8" s="626"/>
      <c r="AC8" s="626"/>
      <c r="AD8" s="627">
        <v>3210</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12261</v>
      </c>
      <c r="BH8" s="624"/>
      <c r="BI8" s="624"/>
      <c r="BJ8" s="624"/>
      <c r="BK8" s="624"/>
      <c r="BL8" s="624"/>
      <c r="BM8" s="624"/>
      <c r="BN8" s="625"/>
      <c r="BO8" s="626">
        <v>1.8</v>
      </c>
      <c r="BP8" s="626"/>
      <c r="BQ8" s="626"/>
      <c r="BR8" s="626"/>
      <c r="BS8" s="627" t="s">
        <v>179</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2152262</v>
      </c>
      <c r="CS8" s="624"/>
      <c r="CT8" s="624"/>
      <c r="CU8" s="624"/>
      <c r="CV8" s="624"/>
      <c r="CW8" s="624"/>
      <c r="CX8" s="624"/>
      <c r="CY8" s="625"/>
      <c r="CZ8" s="626">
        <v>29.2</v>
      </c>
      <c r="DA8" s="626"/>
      <c r="DB8" s="626"/>
      <c r="DC8" s="626"/>
      <c r="DD8" s="632">
        <v>11860</v>
      </c>
      <c r="DE8" s="624"/>
      <c r="DF8" s="624"/>
      <c r="DG8" s="624"/>
      <c r="DH8" s="624"/>
      <c r="DI8" s="624"/>
      <c r="DJ8" s="624"/>
      <c r="DK8" s="624"/>
      <c r="DL8" s="624"/>
      <c r="DM8" s="624"/>
      <c r="DN8" s="624"/>
      <c r="DO8" s="624"/>
      <c r="DP8" s="625"/>
      <c r="DQ8" s="632">
        <v>1198606</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2666</v>
      </c>
      <c r="S9" s="624"/>
      <c r="T9" s="624"/>
      <c r="U9" s="624"/>
      <c r="V9" s="624"/>
      <c r="W9" s="624"/>
      <c r="X9" s="624"/>
      <c r="Y9" s="625"/>
      <c r="Z9" s="626">
        <v>0</v>
      </c>
      <c r="AA9" s="626"/>
      <c r="AB9" s="626"/>
      <c r="AC9" s="626"/>
      <c r="AD9" s="627">
        <v>2666</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266675</v>
      </c>
      <c r="BH9" s="624"/>
      <c r="BI9" s="624"/>
      <c r="BJ9" s="624"/>
      <c r="BK9" s="624"/>
      <c r="BL9" s="624"/>
      <c r="BM9" s="624"/>
      <c r="BN9" s="625"/>
      <c r="BO9" s="626">
        <v>38.6</v>
      </c>
      <c r="BP9" s="626"/>
      <c r="BQ9" s="626"/>
      <c r="BR9" s="626"/>
      <c r="BS9" s="627" t="s">
        <v>179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407116</v>
      </c>
      <c r="CS9" s="624"/>
      <c r="CT9" s="624"/>
      <c r="CU9" s="624"/>
      <c r="CV9" s="624"/>
      <c r="CW9" s="624"/>
      <c r="CX9" s="624"/>
      <c r="CY9" s="625"/>
      <c r="CZ9" s="626">
        <v>5.5</v>
      </c>
      <c r="DA9" s="626"/>
      <c r="DB9" s="626"/>
      <c r="DC9" s="626"/>
      <c r="DD9" s="632">
        <v>22012</v>
      </c>
      <c r="DE9" s="624"/>
      <c r="DF9" s="624"/>
      <c r="DG9" s="624"/>
      <c r="DH9" s="624"/>
      <c r="DI9" s="624"/>
      <c r="DJ9" s="624"/>
      <c r="DK9" s="624"/>
      <c r="DL9" s="624"/>
      <c r="DM9" s="624"/>
      <c r="DN9" s="624"/>
      <c r="DO9" s="624"/>
      <c r="DP9" s="625"/>
      <c r="DQ9" s="632">
        <v>313124</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251</v>
      </c>
      <c r="S10" s="624"/>
      <c r="T10" s="624"/>
      <c r="U10" s="624"/>
      <c r="V10" s="624"/>
      <c r="W10" s="624"/>
      <c r="X10" s="624"/>
      <c r="Y10" s="625"/>
      <c r="Z10" s="626" t="s">
        <v>179</v>
      </c>
      <c r="AA10" s="626"/>
      <c r="AB10" s="626"/>
      <c r="AC10" s="626"/>
      <c r="AD10" s="627" t="s">
        <v>179</v>
      </c>
      <c r="AE10" s="627"/>
      <c r="AF10" s="627"/>
      <c r="AG10" s="627"/>
      <c r="AH10" s="627"/>
      <c r="AI10" s="627"/>
      <c r="AJ10" s="627"/>
      <c r="AK10" s="627"/>
      <c r="AL10" s="628" t="s">
        <v>251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12286</v>
      </c>
      <c r="BH10" s="624"/>
      <c r="BI10" s="624"/>
      <c r="BJ10" s="624"/>
      <c r="BK10" s="624"/>
      <c r="BL10" s="624"/>
      <c r="BM10" s="624"/>
      <c r="BN10" s="625"/>
      <c r="BO10" s="626">
        <v>1.8</v>
      </c>
      <c r="BP10" s="626"/>
      <c r="BQ10" s="626"/>
      <c r="BR10" s="626"/>
      <c r="BS10" s="627" t="s">
        <v>179</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1456</v>
      </c>
      <c r="CS10" s="624"/>
      <c r="CT10" s="624"/>
      <c r="CU10" s="624"/>
      <c r="CV10" s="624"/>
      <c r="CW10" s="624"/>
      <c r="CX10" s="624"/>
      <c r="CY10" s="625"/>
      <c r="CZ10" s="626">
        <v>0</v>
      </c>
      <c r="DA10" s="626"/>
      <c r="DB10" s="626"/>
      <c r="DC10" s="626"/>
      <c r="DD10" s="632" t="s">
        <v>179</v>
      </c>
      <c r="DE10" s="624"/>
      <c r="DF10" s="624"/>
      <c r="DG10" s="624"/>
      <c r="DH10" s="624"/>
      <c r="DI10" s="624"/>
      <c r="DJ10" s="624"/>
      <c r="DK10" s="624"/>
      <c r="DL10" s="624"/>
      <c r="DM10" s="624"/>
      <c r="DN10" s="624"/>
      <c r="DO10" s="624"/>
      <c r="DP10" s="625"/>
      <c r="DQ10" s="632">
        <v>1456</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198337</v>
      </c>
      <c r="S11" s="624"/>
      <c r="T11" s="624"/>
      <c r="U11" s="624"/>
      <c r="V11" s="624"/>
      <c r="W11" s="624"/>
      <c r="X11" s="624"/>
      <c r="Y11" s="625"/>
      <c r="Z11" s="628">
        <v>2.5</v>
      </c>
      <c r="AA11" s="629"/>
      <c r="AB11" s="629"/>
      <c r="AC11" s="635"/>
      <c r="AD11" s="632">
        <v>198337</v>
      </c>
      <c r="AE11" s="624"/>
      <c r="AF11" s="624"/>
      <c r="AG11" s="624"/>
      <c r="AH11" s="624"/>
      <c r="AI11" s="624"/>
      <c r="AJ11" s="624"/>
      <c r="AK11" s="625"/>
      <c r="AL11" s="628">
        <v>5.4</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10448</v>
      </c>
      <c r="BH11" s="624"/>
      <c r="BI11" s="624"/>
      <c r="BJ11" s="624"/>
      <c r="BK11" s="624"/>
      <c r="BL11" s="624"/>
      <c r="BM11" s="624"/>
      <c r="BN11" s="625"/>
      <c r="BO11" s="626">
        <v>1.5</v>
      </c>
      <c r="BP11" s="626"/>
      <c r="BQ11" s="626"/>
      <c r="BR11" s="626"/>
      <c r="BS11" s="627">
        <v>2985</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452011</v>
      </c>
      <c r="CS11" s="624"/>
      <c r="CT11" s="624"/>
      <c r="CU11" s="624"/>
      <c r="CV11" s="624"/>
      <c r="CW11" s="624"/>
      <c r="CX11" s="624"/>
      <c r="CY11" s="625"/>
      <c r="CZ11" s="626">
        <v>6.1</v>
      </c>
      <c r="DA11" s="626"/>
      <c r="DB11" s="626"/>
      <c r="DC11" s="626"/>
      <c r="DD11" s="632">
        <v>218964</v>
      </c>
      <c r="DE11" s="624"/>
      <c r="DF11" s="624"/>
      <c r="DG11" s="624"/>
      <c r="DH11" s="624"/>
      <c r="DI11" s="624"/>
      <c r="DJ11" s="624"/>
      <c r="DK11" s="624"/>
      <c r="DL11" s="624"/>
      <c r="DM11" s="624"/>
      <c r="DN11" s="624"/>
      <c r="DO11" s="624"/>
      <c r="DP11" s="625"/>
      <c r="DQ11" s="632">
        <v>193566</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179</v>
      </c>
      <c r="S12" s="624"/>
      <c r="T12" s="624"/>
      <c r="U12" s="624"/>
      <c r="V12" s="624"/>
      <c r="W12" s="624"/>
      <c r="X12" s="624"/>
      <c r="Y12" s="625"/>
      <c r="Z12" s="626" t="s">
        <v>251</v>
      </c>
      <c r="AA12" s="626"/>
      <c r="AB12" s="626"/>
      <c r="AC12" s="626"/>
      <c r="AD12" s="627" t="s">
        <v>251</v>
      </c>
      <c r="AE12" s="627"/>
      <c r="AF12" s="627"/>
      <c r="AG12" s="627"/>
      <c r="AH12" s="627"/>
      <c r="AI12" s="627"/>
      <c r="AJ12" s="627"/>
      <c r="AK12" s="627"/>
      <c r="AL12" s="628" t="s">
        <v>251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291677</v>
      </c>
      <c r="BH12" s="624"/>
      <c r="BI12" s="624"/>
      <c r="BJ12" s="624"/>
      <c r="BK12" s="624"/>
      <c r="BL12" s="624"/>
      <c r="BM12" s="624"/>
      <c r="BN12" s="625"/>
      <c r="BO12" s="626">
        <v>42.2</v>
      </c>
      <c r="BP12" s="626"/>
      <c r="BQ12" s="626"/>
      <c r="BR12" s="626"/>
      <c r="BS12" s="627" t="s">
        <v>251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622393</v>
      </c>
      <c r="CS12" s="624"/>
      <c r="CT12" s="624"/>
      <c r="CU12" s="624"/>
      <c r="CV12" s="624"/>
      <c r="CW12" s="624"/>
      <c r="CX12" s="624"/>
      <c r="CY12" s="625"/>
      <c r="CZ12" s="626">
        <v>8.4</v>
      </c>
      <c r="DA12" s="626"/>
      <c r="DB12" s="626"/>
      <c r="DC12" s="626"/>
      <c r="DD12" s="632">
        <v>461665</v>
      </c>
      <c r="DE12" s="624"/>
      <c r="DF12" s="624"/>
      <c r="DG12" s="624"/>
      <c r="DH12" s="624"/>
      <c r="DI12" s="624"/>
      <c r="DJ12" s="624"/>
      <c r="DK12" s="624"/>
      <c r="DL12" s="624"/>
      <c r="DM12" s="624"/>
      <c r="DN12" s="624"/>
      <c r="DO12" s="624"/>
      <c r="DP12" s="625"/>
      <c r="DQ12" s="632">
        <v>146435</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251</v>
      </c>
      <c r="S13" s="624"/>
      <c r="T13" s="624"/>
      <c r="U13" s="624"/>
      <c r="V13" s="624"/>
      <c r="W13" s="624"/>
      <c r="X13" s="624"/>
      <c r="Y13" s="625"/>
      <c r="Z13" s="626" t="s">
        <v>251</v>
      </c>
      <c r="AA13" s="626"/>
      <c r="AB13" s="626"/>
      <c r="AC13" s="626"/>
      <c r="AD13" s="627" t="s">
        <v>251</v>
      </c>
      <c r="AE13" s="627"/>
      <c r="AF13" s="627"/>
      <c r="AG13" s="627"/>
      <c r="AH13" s="627"/>
      <c r="AI13" s="627"/>
      <c r="AJ13" s="627"/>
      <c r="AK13" s="627"/>
      <c r="AL13" s="628" t="s">
        <v>251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277697</v>
      </c>
      <c r="BH13" s="624"/>
      <c r="BI13" s="624"/>
      <c r="BJ13" s="624"/>
      <c r="BK13" s="624"/>
      <c r="BL13" s="624"/>
      <c r="BM13" s="624"/>
      <c r="BN13" s="625"/>
      <c r="BO13" s="626">
        <v>40.1</v>
      </c>
      <c r="BP13" s="626"/>
      <c r="BQ13" s="626"/>
      <c r="BR13" s="626"/>
      <c r="BS13" s="627" t="s">
        <v>179</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636007</v>
      </c>
      <c r="CS13" s="624"/>
      <c r="CT13" s="624"/>
      <c r="CU13" s="624"/>
      <c r="CV13" s="624"/>
      <c r="CW13" s="624"/>
      <c r="CX13" s="624"/>
      <c r="CY13" s="625"/>
      <c r="CZ13" s="626">
        <v>8.6</v>
      </c>
      <c r="DA13" s="626"/>
      <c r="DB13" s="626"/>
      <c r="DC13" s="626"/>
      <c r="DD13" s="632">
        <v>378753</v>
      </c>
      <c r="DE13" s="624"/>
      <c r="DF13" s="624"/>
      <c r="DG13" s="624"/>
      <c r="DH13" s="624"/>
      <c r="DI13" s="624"/>
      <c r="DJ13" s="624"/>
      <c r="DK13" s="624"/>
      <c r="DL13" s="624"/>
      <c r="DM13" s="624"/>
      <c r="DN13" s="624"/>
      <c r="DO13" s="624"/>
      <c r="DP13" s="625"/>
      <c r="DQ13" s="632">
        <v>170228</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251</v>
      </c>
      <c r="S14" s="624"/>
      <c r="T14" s="624"/>
      <c r="U14" s="624"/>
      <c r="V14" s="624"/>
      <c r="W14" s="624"/>
      <c r="X14" s="624"/>
      <c r="Y14" s="625"/>
      <c r="Z14" s="626" t="s">
        <v>251</v>
      </c>
      <c r="AA14" s="626"/>
      <c r="AB14" s="626"/>
      <c r="AC14" s="626"/>
      <c r="AD14" s="627" t="s">
        <v>179</v>
      </c>
      <c r="AE14" s="627"/>
      <c r="AF14" s="627"/>
      <c r="AG14" s="627"/>
      <c r="AH14" s="627"/>
      <c r="AI14" s="627"/>
      <c r="AJ14" s="627"/>
      <c r="AK14" s="627"/>
      <c r="AL14" s="628" t="s">
        <v>179</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36454</v>
      </c>
      <c r="BH14" s="624"/>
      <c r="BI14" s="624"/>
      <c r="BJ14" s="624"/>
      <c r="BK14" s="624"/>
      <c r="BL14" s="624"/>
      <c r="BM14" s="624"/>
      <c r="BN14" s="625"/>
      <c r="BO14" s="626">
        <v>5.3</v>
      </c>
      <c r="BP14" s="626"/>
      <c r="BQ14" s="626"/>
      <c r="BR14" s="626"/>
      <c r="BS14" s="627" t="s">
        <v>251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231658</v>
      </c>
      <c r="CS14" s="624"/>
      <c r="CT14" s="624"/>
      <c r="CU14" s="624"/>
      <c r="CV14" s="624"/>
      <c r="CW14" s="624"/>
      <c r="CX14" s="624"/>
      <c r="CY14" s="625"/>
      <c r="CZ14" s="626">
        <v>3.1</v>
      </c>
      <c r="DA14" s="626"/>
      <c r="DB14" s="626"/>
      <c r="DC14" s="626"/>
      <c r="DD14" s="632">
        <v>3555</v>
      </c>
      <c r="DE14" s="624"/>
      <c r="DF14" s="624"/>
      <c r="DG14" s="624"/>
      <c r="DH14" s="624"/>
      <c r="DI14" s="624"/>
      <c r="DJ14" s="624"/>
      <c r="DK14" s="624"/>
      <c r="DL14" s="624"/>
      <c r="DM14" s="624"/>
      <c r="DN14" s="624"/>
      <c r="DO14" s="624"/>
      <c r="DP14" s="625"/>
      <c r="DQ14" s="632">
        <v>220914</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251</v>
      </c>
      <c r="S15" s="624"/>
      <c r="T15" s="624"/>
      <c r="U15" s="624"/>
      <c r="V15" s="624"/>
      <c r="W15" s="624"/>
      <c r="X15" s="624"/>
      <c r="Y15" s="625"/>
      <c r="Z15" s="626" t="s">
        <v>251</v>
      </c>
      <c r="AA15" s="626"/>
      <c r="AB15" s="626"/>
      <c r="AC15" s="626"/>
      <c r="AD15" s="627" t="s">
        <v>251</v>
      </c>
      <c r="AE15" s="627"/>
      <c r="AF15" s="627"/>
      <c r="AG15" s="627"/>
      <c r="AH15" s="627"/>
      <c r="AI15" s="627"/>
      <c r="AJ15" s="627"/>
      <c r="AK15" s="627"/>
      <c r="AL15" s="628" t="s">
        <v>251</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60958</v>
      </c>
      <c r="BH15" s="624"/>
      <c r="BI15" s="624"/>
      <c r="BJ15" s="624"/>
      <c r="BK15" s="624"/>
      <c r="BL15" s="624"/>
      <c r="BM15" s="624"/>
      <c r="BN15" s="625"/>
      <c r="BO15" s="626">
        <v>8.8000000000000007</v>
      </c>
      <c r="BP15" s="626"/>
      <c r="BQ15" s="626"/>
      <c r="BR15" s="626"/>
      <c r="BS15" s="627" t="s">
        <v>179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663982</v>
      </c>
      <c r="CS15" s="624"/>
      <c r="CT15" s="624"/>
      <c r="CU15" s="624"/>
      <c r="CV15" s="624"/>
      <c r="CW15" s="624"/>
      <c r="CX15" s="624"/>
      <c r="CY15" s="625"/>
      <c r="CZ15" s="626">
        <v>9</v>
      </c>
      <c r="DA15" s="626"/>
      <c r="DB15" s="626"/>
      <c r="DC15" s="626"/>
      <c r="DD15" s="632">
        <v>180113</v>
      </c>
      <c r="DE15" s="624"/>
      <c r="DF15" s="624"/>
      <c r="DG15" s="624"/>
      <c r="DH15" s="624"/>
      <c r="DI15" s="624"/>
      <c r="DJ15" s="624"/>
      <c r="DK15" s="624"/>
      <c r="DL15" s="624"/>
      <c r="DM15" s="624"/>
      <c r="DN15" s="624"/>
      <c r="DO15" s="624"/>
      <c r="DP15" s="625"/>
      <c r="DQ15" s="632">
        <v>406722</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8104</v>
      </c>
      <c r="S16" s="624"/>
      <c r="T16" s="624"/>
      <c r="U16" s="624"/>
      <c r="V16" s="624"/>
      <c r="W16" s="624"/>
      <c r="X16" s="624"/>
      <c r="Y16" s="625"/>
      <c r="Z16" s="626">
        <v>0.1</v>
      </c>
      <c r="AA16" s="626"/>
      <c r="AB16" s="626"/>
      <c r="AC16" s="626"/>
      <c r="AD16" s="627">
        <v>8104</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251</v>
      </c>
      <c r="BH16" s="624"/>
      <c r="BI16" s="624"/>
      <c r="BJ16" s="624"/>
      <c r="BK16" s="624"/>
      <c r="BL16" s="624"/>
      <c r="BM16" s="624"/>
      <c r="BN16" s="625"/>
      <c r="BO16" s="626" t="s">
        <v>251</v>
      </c>
      <c r="BP16" s="626"/>
      <c r="BQ16" s="626"/>
      <c r="BR16" s="626"/>
      <c r="BS16" s="627" t="s">
        <v>251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166899</v>
      </c>
      <c r="CS16" s="624"/>
      <c r="CT16" s="624"/>
      <c r="CU16" s="624"/>
      <c r="CV16" s="624"/>
      <c r="CW16" s="624"/>
      <c r="CX16" s="624"/>
      <c r="CY16" s="625"/>
      <c r="CZ16" s="626">
        <v>2.2999999999999998</v>
      </c>
      <c r="DA16" s="626"/>
      <c r="DB16" s="626"/>
      <c r="DC16" s="626"/>
      <c r="DD16" s="632" t="s">
        <v>179</v>
      </c>
      <c r="DE16" s="624"/>
      <c r="DF16" s="624"/>
      <c r="DG16" s="624"/>
      <c r="DH16" s="624"/>
      <c r="DI16" s="624"/>
      <c r="DJ16" s="624"/>
      <c r="DK16" s="624"/>
      <c r="DL16" s="624"/>
      <c r="DM16" s="624"/>
      <c r="DN16" s="624"/>
      <c r="DO16" s="624"/>
      <c r="DP16" s="625"/>
      <c r="DQ16" s="632">
        <v>13792</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10257</v>
      </c>
      <c r="S17" s="624"/>
      <c r="T17" s="624"/>
      <c r="U17" s="624"/>
      <c r="V17" s="624"/>
      <c r="W17" s="624"/>
      <c r="X17" s="624"/>
      <c r="Y17" s="625"/>
      <c r="Z17" s="626">
        <v>0.1</v>
      </c>
      <c r="AA17" s="626"/>
      <c r="AB17" s="626"/>
      <c r="AC17" s="626"/>
      <c r="AD17" s="627">
        <v>10257</v>
      </c>
      <c r="AE17" s="627"/>
      <c r="AF17" s="627"/>
      <c r="AG17" s="627"/>
      <c r="AH17" s="627"/>
      <c r="AI17" s="627"/>
      <c r="AJ17" s="627"/>
      <c r="AK17" s="627"/>
      <c r="AL17" s="628">
        <v>0.3</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251</v>
      </c>
      <c r="BP17" s="626"/>
      <c r="BQ17" s="626"/>
      <c r="BR17" s="626"/>
      <c r="BS17" s="627" t="s">
        <v>179</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761374</v>
      </c>
      <c r="CS17" s="624"/>
      <c r="CT17" s="624"/>
      <c r="CU17" s="624"/>
      <c r="CV17" s="624"/>
      <c r="CW17" s="624"/>
      <c r="CX17" s="624"/>
      <c r="CY17" s="625"/>
      <c r="CZ17" s="626">
        <v>10.3</v>
      </c>
      <c r="DA17" s="626"/>
      <c r="DB17" s="626"/>
      <c r="DC17" s="626"/>
      <c r="DD17" s="632" t="s">
        <v>179</v>
      </c>
      <c r="DE17" s="624"/>
      <c r="DF17" s="624"/>
      <c r="DG17" s="624"/>
      <c r="DH17" s="624"/>
      <c r="DI17" s="624"/>
      <c r="DJ17" s="624"/>
      <c r="DK17" s="624"/>
      <c r="DL17" s="624"/>
      <c r="DM17" s="624"/>
      <c r="DN17" s="624"/>
      <c r="DO17" s="624"/>
      <c r="DP17" s="625"/>
      <c r="DQ17" s="632">
        <v>722105</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2135</v>
      </c>
      <c r="S18" s="624"/>
      <c r="T18" s="624"/>
      <c r="U18" s="624"/>
      <c r="V18" s="624"/>
      <c r="W18" s="624"/>
      <c r="X18" s="624"/>
      <c r="Y18" s="625"/>
      <c r="Z18" s="626">
        <v>0</v>
      </c>
      <c r="AA18" s="626"/>
      <c r="AB18" s="626"/>
      <c r="AC18" s="626"/>
      <c r="AD18" s="627">
        <v>2135</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251</v>
      </c>
      <c r="BP18" s="626"/>
      <c r="BQ18" s="626"/>
      <c r="BR18" s="626"/>
      <c r="BS18" s="627" t="s">
        <v>251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251</v>
      </c>
      <c r="DA18" s="626"/>
      <c r="DB18" s="626"/>
      <c r="DC18" s="626"/>
      <c r="DD18" s="632" t="s">
        <v>251</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1878</v>
      </c>
      <c r="S19" s="624"/>
      <c r="T19" s="624"/>
      <c r="U19" s="624"/>
      <c r="V19" s="624"/>
      <c r="W19" s="624"/>
      <c r="X19" s="624"/>
      <c r="Y19" s="625"/>
      <c r="Z19" s="626">
        <v>0</v>
      </c>
      <c r="AA19" s="626"/>
      <c r="AB19" s="626"/>
      <c r="AC19" s="626"/>
      <c r="AD19" s="627">
        <v>1878</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956</v>
      </c>
      <c r="BH19" s="624"/>
      <c r="BI19" s="624"/>
      <c r="BJ19" s="624"/>
      <c r="BK19" s="624"/>
      <c r="BL19" s="624"/>
      <c r="BM19" s="624"/>
      <c r="BN19" s="625"/>
      <c r="BO19" s="626">
        <v>0.1</v>
      </c>
      <c r="BP19" s="626"/>
      <c r="BQ19" s="626"/>
      <c r="BR19" s="626"/>
      <c r="BS19" s="627" t="s">
        <v>251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251</v>
      </c>
      <c r="CS19" s="624"/>
      <c r="CT19" s="624"/>
      <c r="CU19" s="624"/>
      <c r="CV19" s="624"/>
      <c r="CW19" s="624"/>
      <c r="CX19" s="624"/>
      <c r="CY19" s="625"/>
      <c r="CZ19" s="626" t="s">
        <v>251</v>
      </c>
      <c r="DA19" s="626"/>
      <c r="DB19" s="626"/>
      <c r="DC19" s="626"/>
      <c r="DD19" s="632" t="s">
        <v>179</v>
      </c>
      <c r="DE19" s="624"/>
      <c r="DF19" s="624"/>
      <c r="DG19" s="624"/>
      <c r="DH19" s="624"/>
      <c r="DI19" s="624"/>
      <c r="DJ19" s="624"/>
      <c r="DK19" s="624"/>
      <c r="DL19" s="624"/>
      <c r="DM19" s="624"/>
      <c r="DN19" s="624"/>
      <c r="DO19" s="624"/>
      <c r="DP19" s="625"/>
      <c r="DQ19" s="632" t="s">
        <v>251</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257</v>
      </c>
      <c r="S20" s="624"/>
      <c r="T20" s="624"/>
      <c r="U20" s="624"/>
      <c r="V20" s="624"/>
      <c r="W20" s="624"/>
      <c r="X20" s="624"/>
      <c r="Y20" s="625"/>
      <c r="Z20" s="626">
        <v>0</v>
      </c>
      <c r="AA20" s="626"/>
      <c r="AB20" s="626"/>
      <c r="AC20" s="626"/>
      <c r="AD20" s="627">
        <v>257</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956</v>
      </c>
      <c r="BH20" s="624"/>
      <c r="BI20" s="624"/>
      <c r="BJ20" s="624"/>
      <c r="BK20" s="624"/>
      <c r="BL20" s="624"/>
      <c r="BM20" s="624"/>
      <c r="BN20" s="625"/>
      <c r="BO20" s="626">
        <v>0.1</v>
      </c>
      <c r="BP20" s="626"/>
      <c r="BQ20" s="626"/>
      <c r="BR20" s="626"/>
      <c r="BS20" s="627" t="s">
        <v>179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7381107</v>
      </c>
      <c r="CS20" s="624"/>
      <c r="CT20" s="624"/>
      <c r="CU20" s="624"/>
      <c r="CV20" s="624"/>
      <c r="CW20" s="624"/>
      <c r="CX20" s="624"/>
      <c r="CY20" s="625"/>
      <c r="CZ20" s="626">
        <v>100</v>
      </c>
      <c r="DA20" s="626"/>
      <c r="DB20" s="626"/>
      <c r="DC20" s="626"/>
      <c r="DD20" s="632">
        <v>1424875</v>
      </c>
      <c r="DE20" s="624"/>
      <c r="DF20" s="624"/>
      <c r="DG20" s="624"/>
      <c r="DH20" s="624"/>
      <c r="DI20" s="624"/>
      <c r="DJ20" s="624"/>
      <c r="DK20" s="624"/>
      <c r="DL20" s="624"/>
      <c r="DM20" s="624"/>
      <c r="DN20" s="624"/>
      <c r="DO20" s="624"/>
      <c r="DP20" s="625"/>
      <c r="DQ20" s="632">
        <v>4447310</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3281504</v>
      </c>
      <c r="S21" s="624"/>
      <c r="T21" s="624"/>
      <c r="U21" s="624"/>
      <c r="V21" s="624"/>
      <c r="W21" s="624"/>
      <c r="X21" s="624"/>
      <c r="Y21" s="625"/>
      <c r="Z21" s="626">
        <v>42.1</v>
      </c>
      <c r="AA21" s="626"/>
      <c r="AB21" s="626"/>
      <c r="AC21" s="626"/>
      <c r="AD21" s="627">
        <v>2684866</v>
      </c>
      <c r="AE21" s="627"/>
      <c r="AF21" s="627"/>
      <c r="AG21" s="627"/>
      <c r="AH21" s="627"/>
      <c r="AI21" s="627"/>
      <c r="AJ21" s="627"/>
      <c r="AK21" s="627"/>
      <c r="AL21" s="628">
        <v>72.5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956</v>
      </c>
      <c r="BH21" s="624"/>
      <c r="BI21" s="624"/>
      <c r="BJ21" s="624"/>
      <c r="BK21" s="624"/>
      <c r="BL21" s="624"/>
      <c r="BM21" s="624"/>
      <c r="BN21" s="625"/>
      <c r="BO21" s="626">
        <v>0.1</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2684866</v>
      </c>
      <c r="S22" s="624"/>
      <c r="T22" s="624"/>
      <c r="U22" s="624"/>
      <c r="V22" s="624"/>
      <c r="W22" s="624"/>
      <c r="X22" s="624"/>
      <c r="Y22" s="625"/>
      <c r="Z22" s="626">
        <v>34.4</v>
      </c>
      <c r="AA22" s="626"/>
      <c r="AB22" s="626"/>
      <c r="AC22" s="626"/>
      <c r="AD22" s="627">
        <v>2684866</v>
      </c>
      <c r="AE22" s="627"/>
      <c r="AF22" s="627"/>
      <c r="AG22" s="627"/>
      <c r="AH22" s="627"/>
      <c r="AI22" s="627"/>
      <c r="AJ22" s="627"/>
      <c r="AK22" s="627"/>
      <c r="AL22" s="628">
        <v>72.5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251</v>
      </c>
      <c r="BH22" s="624"/>
      <c r="BI22" s="624"/>
      <c r="BJ22" s="624"/>
      <c r="BK22" s="624"/>
      <c r="BL22" s="624"/>
      <c r="BM22" s="624"/>
      <c r="BN22" s="625"/>
      <c r="BO22" s="626" t="s">
        <v>251</v>
      </c>
      <c r="BP22" s="626"/>
      <c r="BQ22" s="626"/>
      <c r="BR22" s="626"/>
      <c r="BS22" s="627" t="s">
        <v>179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596638</v>
      </c>
      <c r="S23" s="624"/>
      <c r="T23" s="624"/>
      <c r="U23" s="624"/>
      <c r="V23" s="624"/>
      <c r="W23" s="624"/>
      <c r="X23" s="624"/>
      <c r="Y23" s="625"/>
      <c r="Z23" s="626">
        <v>7.7</v>
      </c>
      <c r="AA23" s="626"/>
      <c r="AB23" s="626"/>
      <c r="AC23" s="626"/>
      <c r="AD23" s="627" t="s">
        <v>251</v>
      </c>
      <c r="AE23" s="627"/>
      <c r="AF23" s="627"/>
      <c r="AG23" s="627"/>
      <c r="AH23" s="627"/>
      <c r="AI23" s="627"/>
      <c r="AJ23" s="627"/>
      <c r="AK23" s="627"/>
      <c r="AL23" s="628" t="s">
        <v>251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251</v>
      </c>
      <c r="BH23" s="624"/>
      <c r="BI23" s="624"/>
      <c r="BJ23" s="624"/>
      <c r="BK23" s="624"/>
      <c r="BL23" s="624"/>
      <c r="BM23" s="624"/>
      <c r="BN23" s="625"/>
      <c r="BO23" s="626" t="s">
        <v>179</v>
      </c>
      <c r="BP23" s="626"/>
      <c r="BQ23" s="626"/>
      <c r="BR23" s="626"/>
      <c r="BS23" s="627" t="s">
        <v>251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251</v>
      </c>
      <c r="S24" s="624"/>
      <c r="T24" s="624"/>
      <c r="U24" s="624"/>
      <c r="V24" s="624"/>
      <c r="W24" s="624"/>
      <c r="X24" s="624"/>
      <c r="Y24" s="625"/>
      <c r="Z24" s="626" t="s">
        <v>179</v>
      </c>
      <c r="AA24" s="626"/>
      <c r="AB24" s="626"/>
      <c r="AC24" s="626"/>
      <c r="AD24" s="627" t="s">
        <v>179</v>
      </c>
      <c r="AE24" s="627"/>
      <c r="AF24" s="627"/>
      <c r="AG24" s="627"/>
      <c r="AH24" s="627"/>
      <c r="AI24" s="627"/>
      <c r="AJ24" s="627"/>
      <c r="AK24" s="627"/>
      <c r="AL24" s="628" t="s">
        <v>179</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251</v>
      </c>
      <c r="BH24" s="624"/>
      <c r="BI24" s="624"/>
      <c r="BJ24" s="624"/>
      <c r="BK24" s="624"/>
      <c r="BL24" s="624"/>
      <c r="BM24" s="624"/>
      <c r="BN24" s="625"/>
      <c r="BO24" s="626" t="s">
        <v>251</v>
      </c>
      <c r="BP24" s="626"/>
      <c r="BQ24" s="626"/>
      <c r="BR24" s="626"/>
      <c r="BS24" s="627" t="s">
        <v>179</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2946550</v>
      </c>
      <c r="CS24" s="613"/>
      <c r="CT24" s="613"/>
      <c r="CU24" s="613"/>
      <c r="CV24" s="613"/>
      <c r="CW24" s="613"/>
      <c r="CX24" s="613"/>
      <c r="CY24" s="614"/>
      <c r="CZ24" s="617">
        <v>39.9</v>
      </c>
      <c r="DA24" s="618"/>
      <c r="DB24" s="618"/>
      <c r="DC24" s="634"/>
      <c r="DD24" s="658">
        <v>2072717</v>
      </c>
      <c r="DE24" s="613"/>
      <c r="DF24" s="613"/>
      <c r="DG24" s="613"/>
      <c r="DH24" s="613"/>
      <c r="DI24" s="613"/>
      <c r="DJ24" s="613"/>
      <c r="DK24" s="614"/>
      <c r="DL24" s="658">
        <v>1964778</v>
      </c>
      <c r="DM24" s="613"/>
      <c r="DN24" s="613"/>
      <c r="DO24" s="613"/>
      <c r="DP24" s="613"/>
      <c r="DQ24" s="613"/>
      <c r="DR24" s="613"/>
      <c r="DS24" s="613"/>
      <c r="DT24" s="613"/>
      <c r="DU24" s="613"/>
      <c r="DV24" s="614"/>
      <c r="DW24" s="617">
        <v>52.6</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4288592</v>
      </c>
      <c r="S25" s="624"/>
      <c r="T25" s="624"/>
      <c r="U25" s="624"/>
      <c r="V25" s="624"/>
      <c r="W25" s="624"/>
      <c r="X25" s="624"/>
      <c r="Y25" s="625"/>
      <c r="Z25" s="626">
        <v>55</v>
      </c>
      <c r="AA25" s="626"/>
      <c r="AB25" s="626"/>
      <c r="AC25" s="626"/>
      <c r="AD25" s="627">
        <v>3691954</v>
      </c>
      <c r="AE25" s="627"/>
      <c r="AF25" s="627"/>
      <c r="AG25" s="627"/>
      <c r="AH25" s="627"/>
      <c r="AI25" s="627"/>
      <c r="AJ25" s="627"/>
      <c r="AK25" s="627"/>
      <c r="AL25" s="628">
        <v>99.7</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251</v>
      </c>
      <c r="BH25" s="624"/>
      <c r="BI25" s="624"/>
      <c r="BJ25" s="624"/>
      <c r="BK25" s="624"/>
      <c r="BL25" s="624"/>
      <c r="BM25" s="624"/>
      <c r="BN25" s="625"/>
      <c r="BO25" s="626" t="s">
        <v>251</v>
      </c>
      <c r="BP25" s="626"/>
      <c r="BQ25" s="626"/>
      <c r="BR25" s="626"/>
      <c r="BS25" s="627" t="s">
        <v>179</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1042035</v>
      </c>
      <c r="CS25" s="655"/>
      <c r="CT25" s="655"/>
      <c r="CU25" s="655"/>
      <c r="CV25" s="655"/>
      <c r="CW25" s="655"/>
      <c r="CX25" s="655"/>
      <c r="CY25" s="656"/>
      <c r="CZ25" s="628">
        <v>14.1</v>
      </c>
      <c r="DA25" s="653"/>
      <c r="DB25" s="653"/>
      <c r="DC25" s="657"/>
      <c r="DD25" s="632">
        <v>908415</v>
      </c>
      <c r="DE25" s="655"/>
      <c r="DF25" s="655"/>
      <c r="DG25" s="655"/>
      <c r="DH25" s="655"/>
      <c r="DI25" s="655"/>
      <c r="DJ25" s="655"/>
      <c r="DK25" s="656"/>
      <c r="DL25" s="632">
        <v>888338</v>
      </c>
      <c r="DM25" s="655"/>
      <c r="DN25" s="655"/>
      <c r="DO25" s="655"/>
      <c r="DP25" s="655"/>
      <c r="DQ25" s="655"/>
      <c r="DR25" s="655"/>
      <c r="DS25" s="655"/>
      <c r="DT25" s="655"/>
      <c r="DU25" s="655"/>
      <c r="DV25" s="656"/>
      <c r="DW25" s="628">
        <v>23.8</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1126</v>
      </c>
      <c r="S26" s="624"/>
      <c r="T26" s="624"/>
      <c r="U26" s="624"/>
      <c r="V26" s="624"/>
      <c r="W26" s="624"/>
      <c r="X26" s="624"/>
      <c r="Y26" s="625"/>
      <c r="Z26" s="626">
        <v>0</v>
      </c>
      <c r="AA26" s="626"/>
      <c r="AB26" s="626"/>
      <c r="AC26" s="626"/>
      <c r="AD26" s="627">
        <v>1126</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251</v>
      </c>
      <c r="BH26" s="624"/>
      <c r="BI26" s="624"/>
      <c r="BJ26" s="624"/>
      <c r="BK26" s="624"/>
      <c r="BL26" s="624"/>
      <c r="BM26" s="624"/>
      <c r="BN26" s="625"/>
      <c r="BO26" s="626" t="s">
        <v>251</v>
      </c>
      <c r="BP26" s="626"/>
      <c r="BQ26" s="626"/>
      <c r="BR26" s="626"/>
      <c r="BS26" s="627" t="s">
        <v>179</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652747</v>
      </c>
      <c r="CS26" s="624"/>
      <c r="CT26" s="624"/>
      <c r="CU26" s="624"/>
      <c r="CV26" s="624"/>
      <c r="CW26" s="624"/>
      <c r="CX26" s="624"/>
      <c r="CY26" s="625"/>
      <c r="CZ26" s="628">
        <v>8.8000000000000007</v>
      </c>
      <c r="DA26" s="653"/>
      <c r="DB26" s="653"/>
      <c r="DC26" s="657"/>
      <c r="DD26" s="632">
        <v>570824</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51229</v>
      </c>
      <c r="S27" s="624"/>
      <c r="T27" s="624"/>
      <c r="U27" s="624"/>
      <c r="V27" s="624"/>
      <c r="W27" s="624"/>
      <c r="X27" s="624"/>
      <c r="Y27" s="625"/>
      <c r="Z27" s="626">
        <v>0.7</v>
      </c>
      <c r="AA27" s="626"/>
      <c r="AB27" s="626"/>
      <c r="AC27" s="626"/>
      <c r="AD27" s="627" t="s">
        <v>251</v>
      </c>
      <c r="AE27" s="627"/>
      <c r="AF27" s="627"/>
      <c r="AG27" s="627"/>
      <c r="AH27" s="627"/>
      <c r="AI27" s="627"/>
      <c r="AJ27" s="627"/>
      <c r="AK27" s="627"/>
      <c r="AL27" s="628" t="s">
        <v>179</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691715</v>
      </c>
      <c r="BH27" s="624"/>
      <c r="BI27" s="624"/>
      <c r="BJ27" s="624"/>
      <c r="BK27" s="624"/>
      <c r="BL27" s="624"/>
      <c r="BM27" s="624"/>
      <c r="BN27" s="625"/>
      <c r="BO27" s="626">
        <v>100</v>
      </c>
      <c r="BP27" s="626"/>
      <c r="BQ27" s="626"/>
      <c r="BR27" s="626"/>
      <c r="BS27" s="627">
        <v>2985</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1143141</v>
      </c>
      <c r="CS27" s="655"/>
      <c r="CT27" s="655"/>
      <c r="CU27" s="655"/>
      <c r="CV27" s="655"/>
      <c r="CW27" s="655"/>
      <c r="CX27" s="655"/>
      <c r="CY27" s="656"/>
      <c r="CZ27" s="628">
        <v>15.5</v>
      </c>
      <c r="DA27" s="653"/>
      <c r="DB27" s="653"/>
      <c r="DC27" s="657"/>
      <c r="DD27" s="632">
        <v>442197</v>
      </c>
      <c r="DE27" s="655"/>
      <c r="DF27" s="655"/>
      <c r="DG27" s="655"/>
      <c r="DH27" s="655"/>
      <c r="DI27" s="655"/>
      <c r="DJ27" s="655"/>
      <c r="DK27" s="656"/>
      <c r="DL27" s="632">
        <v>378335</v>
      </c>
      <c r="DM27" s="655"/>
      <c r="DN27" s="655"/>
      <c r="DO27" s="655"/>
      <c r="DP27" s="655"/>
      <c r="DQ27" s="655"/>
      <c r="DR27" s="655"/>
      <c r="DS27" s="655"/>
      <c r="DT27" s="655"/>
      <c r="DU27" s="655"/>
      <c r="DV27" s="656"/>
      <c r="DW27" s="628">
        <v>10.1</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140059</v>
      </c>
      <c r="S28" s="624"/>
      <c r="T28" s="624"/>
      <c r="U28" s="624"/>
      <c r="V28" s="624"/>
      <c r="W28" s="624"/>
      <c r="X28" s="624"/>
      <c r="Y28" s="625"/>
      <c r="Z28" s="626">
        <v>1.8</v>
      </c>
      <c r="AA28" s="626"/>
      <c r="AB28" s="626"/>
      <c r="AC28" s="626"/>
      <c r="AD28" s="627">
        <v>1648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761374</v>
      </c>
      <c r="CS28" s="624"/>
      <c r="CT28" s="624"/>
      <c r="CU28" s="624"/>
      <c r="CV28" s="624"/>
      <c r="CW28" s="624"/>
      <c r="CX28" s="624"/>
      <c r="CY28" s="625"/>
      <c r="CZ28" s="628">
        <v>10.3</v>
      </c>
      <c r="DA28" s="653"/>
      <c r="DB28" s="653"/>
      <c r="DC28" s="657"/>
      <c r="DD28" s="632">
        <v>722105</v>
      </c>
      <c r="DE28" s="624"/>
      <c r="DF28" s="624"/>
      <c r="DG28" s="624"/>
      <c r="DH28" s="624"/>
      <c r="DI28" s="624"/>
      <c r="DJ28" s="624"/>
      <c r="DK28" s="625"/>
      <c r="DL28" s="632">
        <v>698105</v>
      </c>
      <c r="DM28" s="624"/>
      <c r="DN28" s="624"/>
      <c r="DO28" s="624"/>
      <c r="DP28" s="624"/>
      <c r="DQ28" s="624"/>
      <c r="DR28" s="624"/>
      <c r="DS28" s="624"/>
      <c r="DT28" s="624"/>
      <c r="DU28" s="624"/>
      <c r="DV28" s="625"/>
      <c r="DW28" s="628">
        <v>18.7</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28886</v>
      </c>
      <c r="S29" s="624"/>
      <c r="T29" s="624"/>
      <c r="U29" s="624"/>
      <c r="V29" s="624"/>
      <c r="W29" s="624"/>
      <c r="X29" s="624"/>
      <c r="Y29" s="625"/>
      <c r="Z29" s="626">
        <v>0.4</v>
      </c>
      <c r="AA29" s="626"/>
      <c r="AB29" s="626"/>
      <c r="AC29" s="626"/>
      <c r="AD29" s="627" t="s">
        <v>179</v>
      </c>
      <c r="AE29" s="627"/>
      <c r="AF29" s="627"/>
      <c r="AG29" s="627"/>
      <c r="AH29" s="627"/>
      <c r="AI29" s="627"/>
      <c r="AJ29" s="627"/>
      <c r="AK29" s="627"/>
      <c r="AL29" s="628" t="s">
        <v>251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761374</v>
      </c>
      <c r="CS29" s="655"/>
      <c r="CT29" s="655"/>
      <c r="CU29" s="655"/>
      <c r="CV29" s="655"/>
      <c r="CW29" s="655"/>
      <c r="CX29" s="655"/>
      <c r="CY29" s="656"/>
      <c r="CZ29" s="628">
        <v>10.3</v>
      </c>
      <c r="DA29" s="653"/>
      <c r="DB29" s="653"/>
      <c r="DC29" s="657"/>
      <c r="DD29" s="632">
        <v>722105</v>
      </c>
      <c r="DE29" s="655"/>
      <c r="DF29" s="655"/>
      <c r="DG29" s="655"/>
      <c r="DH29" s="655"/>
      <c r="DI29" s="655"/>
      <c r="DJ29" s="655"/>
      <c r="DK29" s="656"/>
      <c r="DL29" s="632">
        <v>698105</v>
      </c>
      <c r="DM29" s="655"/>
      <c r="DN29" s="655"/>
      <c r="DO29" s="655"/>
      <c r="DP29" s="655"/>
      <c r="DQ29" s="655"/>
      <c r="DR29" s="655"/>
      <c r="DS29" s="655"/>
      <c r="DT29" s="655"/>
      <c r="DU29" s="655"/>
      <c r="DV29" s="656"/>
      <c r="DW29" s="628">
        <v>18.7</v>
      </c>
      <c r="DX29" s="653"/>
      <c r="DY29" s="653"/>
      <c r="DZ29" s="653"/>
      <c r="EA29" s="653"/>
      <c r="EB29" s="653"/>
      <c r="EC29" s="654"/>
    </row>
    <row r="30" spans="2:133" ht="11.25" customHeight="1" x14ac:dyDescent="0.15">
      <c r="B30" s="620" t="s">
        <v>313</v>
      </c>
      <c r="C30" s="621"/>
      <c r="D30" s="621"/>
      <c r="E30" s="621"/>
      <c r="F30" s="621"/>
      <c r="G30" s="621"/>
      <c r="H30" s="621"/>
      <c r="I30" s="621"/>
      <c r="J30" s="621"/>
      <c r="K30" s="621"/>
      <c r="L30" s="621"/>
      <c r="M30" s="621"/>
      <c r="N30" s="621"/>
      <c r="O30" s="621"/>
      <c r="P30" s="621"/>
      <c r="Q30" s="622"/>
      <c r="R30" s="623">
        <v>1250575</v>
      </c>
      <c r="S30" s="624"/>
      <c r="T30" s="624"/>
      <c r="U30" s="624"/>
      <c r="V30" s="624"/>
      <c r="W30" s="624"/>
      <c r="X30" s="624"/>
      <c r="Y30" s="625"/>
      <c r="Z30" s="626">
        <v>16</v>
      </c>
      <c r="AA30" s="626"/>
      <c r="AB30" s="626"/>
      <c r="AC30" s="626"/>
      <c r="AD30" s="627" t="s">
        <v>179</v>
      </c>
      <c r="AE30" s="627"/>
      <c r="AF30" s="627"/>
      <c r="AG30" s="627"/>
      <c r="AH30" s="627"/>
      <c r="AI30" s="627"/>
      <c r="AJ30" s="627"/>
      <c r="AK30" s="627"/>
      <c r="AL30" s="628" t="s">
        <v>179</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746092</v>
      </c>
      <c r="CS30" s="624"/>
      <c r="CT30" s="624"/>
      <c r="CU30" s="624"/>
      <c r="CV30" s="624"/>
      <c r="CW30" s="624"/>
      <c r="CX30" s="624"/>
      <c r="CY30" s="625"/>
      <c r="CZ30" s="628">
        <v>10.1</v>
      </c>
      <c r="DA30" s="653"/>
      <c r="DB30" s="653"/>
      <c r="DC30" s="657"/>
      <c r="DD30" s="632">
        <v>712007</v>
      </c>
      <c r="DE30" s="624"/>
      <c r="DF30" s="624"/>
      <c r="DG30" s="624"/>
      <c r="DH30" s="624"/>
      <c r="DI30" s="624"/>
      <c r="DJ30" s="624"/>
      <c r="DK30" s="625"/>
      <c r="DL30" s="632">
        <v>688007</v>
      </c>
      <c r="DM30" s="624"/>
      <c r="DN30" s="624"/>
      <c r="DO30" s="624"/>
      <c r="DP30" s="624"/>
      <c r="DQ30" s="624"/>
      <c r="DR30" s="624"/>
      <c r="DS30" s="624"/>
      <c r="DT30" s="624"/>
      <c r="DU30" s="624"/>
      <c r="DV30" s="625"/>
      <c r="DW30" s="628">
        <v>18.399999999999999</v>
      </c>
      <c r="DX30" s="653"/>
      <c r="DY30" s="653"/>
      <c r="DZ30" s="653"/>
      <c r="EA30" s="653"/>
      <c r="EB30" s="653"/>
      <c r="EC30" s="654"/>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251</v>
      </c>
      <c r="S31" s="624"/>
      <c r="T31" s="624"/>
      <c r="U31" s="624"/>
      <c r="V31" s="624"/>
      <c r="W31" s="624"/>
      <c r="X31" s="624"/>
      <c r="Y31" s="625"/>
      <c r="Z31" s="626" t="s">
        <v>251</v>
      </c>
      <c r="AA31" s="626"/>
      <c r="AB31" s="626"/>
      <c r="AC31" s="626"/>
      <c r="AD31" s="627" t="s">
        <v>251</v>
      </c>
      <c r="AE31" s="627"/>
      <c r="AF31" s="627"/>
      <c r="AG31" s="627"/>
      <c r="AH31" s="627"/>
      <c r="AI31" s="627"/>
      <c r="AJ31" s="627"/>
      <c r="AK31" s="627"/>
      <c r="AL31" s="628" t="s">
        <v>179</v>
      </c>
      <c r="AM31" s="629"/>
      <c r="AN31" s="629"/>
      <c r="AO31" s="630"/>
      <c r="AP31" s="669" t="s">
        <v>318</v>
      </c>
      <c r="AQ31" s="670"/>
      <c r="AR31" s="670"/>
      <c r="AS31" s="670"/>
      <c r="AT31" s="675" t="s">
        <v>319</v>
      </c>
      <c r="AU31" s="216"/>
      <c r="AV31" s="216"/>
      <c r="AW31" s="216"/>
      <c r="AX31" s="609" t="s">
        <v>191</v>
      </c>
      <c r="AY31" s="610"/>
      <c r="AZ31" s="610"/>
      <c r="BA31" s="610"/>
      <c r="BB31" s="610"/>
      <c r="BC31" s="610"/>
      <c r="BD31" s="610"/>
      <c r="BE31" s="610"/>
      <c r="BF31" s="611"/>
      <c r="BG31" s="679">
        <v>98.7</v>
      </c>
      <c r="BH31" s="667"/>
      <c r="BI31" s="667"/>
      <c r="BJ31" s="667"/>
      <c r="BK31" s="667"/>
      <c r="BL31" s="667"/>
      <c r="BM31" s="618">
        <v>94.6</v>
      </c>
      <c r="BN31" s="667"/>
      <c r="BO31" s="667"/>
      <c r="BP31" s="667"/>
      <c r="BQ31" s="668"/>
      <c r="BR31" s="679">
        <v>98.7</v>
      </c>
      <c r="BS31" s="667"/>
      <c r="BT31" s="667"/>
      <c r="BU31" s="667"/>
      <c r="BV31" s="667"/>
      <c r="BW31" s="667"/>
      <c r="BX31" s="618">
        <v>93.8</v>
      </c>
      <c r="BY31" s="667"/>
      <c r="BZ31" s="667"/>
      <c r="CA31" s="667"/>
      <c r="CB31" s="668"/>
      <c r="CD31" s="661"/>
      <c r="CE31" s="662"/>
      <c r="CF31" s="620" t="s">
        <v>320</v>
      </c>
      <c r="CG31" s="621"/>
      <c r="CH31" s="621"/>
      <c r="CI31" s="621"/>
      <c r="CJ31" s="621"/>
      <c r="CK31" s="621"/>
      <c r="CL31" s="621"/>
      <c r="CM31" s="621"/>
      <c r="CN31" s="621"/>
      <c r="CO31" s="621"/>
      <c r="CP31" s="621"/>
      <c r="CQ31" s="622"/>
      <c r="CR31" s="623">
        <v>15282</v>
      </c>
      <c r="CS31" s="655"/>
      <c r="CT31" s="655"/>
      <c r="CU31" s="655"/>
      <c r="CV31" s="655"/>
      <c r="CW31" s="655"/>
      <c r="CX31" s="655"/>
      <c r="CY31" s="656"/>
      <c r="CZ31" s="628">
        <v>0.2</v>
      </c>
      <c r="DA31" s="653"/>
      <c r="DB31" s="653"/>
      <c r="DC31" s="657"/>
      <c r="DD31" s="632">
        <v>10098</v>
      </c>
      <c r="DE31" s="655"/>
      <c r="DF31" s="655"/>
      <c r="DG31" s="655"/>
      <c r="DH31" s="655"/>
      <c r="DI31" s="655"/>
      <c r="DJ31" s="655"/>
      <c r="DK31" s="656"/>
      <c r="DL31" s="632">
        <v>10098</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321</v>
      </c>
      <c r="C32" s="621"/>
      <c r="D32" s="621"/>
      <c r="E32" s="621"/>
      <c r="F32" s="621"/>
      <c r="G32" s="621"/>
      <c r="H32" s="621"/>
      <c r="I32" s="621"/>
      <c r="J32" s="621"/>
      <c r="K32" s="621"/>
      <c r="L32" s="621"/>
      <c r="M32" s="621"/>
      <c r="N32" s="621"/>
      <c r="O32" s="621"/>
      <c r="P32" s="621"/>
      <c r="Q32" s="622"/>
      <c r="R32" s="623">
        <v>742131</v>
      </c>
      <c r="S32" s="624"/>
      <c r="T32" s="624"/>
      <c r="U32" s="624"/>
      <c r="V32" s="624"/>
      <c r="W32" s="624"/>
      <c r="X32" s="624"/>
      <c r="Y32" s="625"/>
      <c r="Z32" s="626">
        <v>9.5</v>
      </c>
      <c r="AA32" s="626"/>
      <c r="AB32" s="626"/>
      <c r="AC32" s="626"/>
      <c r="AD32" s="627" t="s">
        <v>251</v>
      </c>
      <c r="AE32" s="627"/>
      <c r="AF32" s="627"/>
      <c r="AG32" s="627"/>
      <c r="AH32" s="627"/>
      <c r="AI32" s="627"/>
      <c r="AJ32" s="627"/>
      <c r="AK32" s="627"/>
      <c r="AL32" s="628" t="s">
        <v>179</v>
      </c>
      <c r="AM32" s="629"/>
      <c r="AN32" s="629"/>
      <c r="AO32" s="630"/>
      <c r="AP32" s="671"/>
      <c r="AQ32" s="672"/>
      <c r="AR32" s="672"/>
      <c r="AS32" s="672"/>
      <c r="AT32" s="676"/>
      <c r="AU32" s="212" t="s">
        <v>322</v>
      </c>
      <c r="AX32" s="620" t="s">
        <v>323</v>
      </c>
      <c r="AY32" s="621"/>
      <c r="AZ32" s="621"/>
      <c r="BA32" s="621"/>
      <c r="BB32" s="621"/>
      <c r="BC32" s="621"/>
      <c r="BD32" s="621"/>
      <c r="BE32" s="621"/>
      <c r="BF32" s="622"/>
      <c r="BG32" s="680">
        <v>98.9</v>
      </c>
      <c r="BH32" s="655"/>
      <c r="BI32" s="655"/>
      <c r="BJ32" s="655"/>
      <c r="BK32" s="655"/>
      <c r="BL32" s="655"/>
      <c r="BM32" s="629">
        <v>96.1</v>
      </c>
      <c r="BN32" s="655"/>
      <c r="BO32" s="655"/>
      <c r="BP32" s="655"/>
      <c r="BQ32" s="678"/>
      <c r="BR32" s="680">
        <v>99</v>
      </c>
      <c r="BS32" s="655"/>
      <c r="BT32" s="655"/>
      <c r="BU32" s="655"/>
      <c r="BV32" s="655"/>
      <c r="BW32" s="655"/>
      <c r="BX32" s="629">
        <v>95.5</v>
      </c>
      <c r="BY32" s="655"/>
      <c r="BZ32" s="655"/>
      <c r="CA32" s="655"/>
      <c r="CB32" s="678"/>
      <c r="CD32" s="663"/>
      <c r="CE32" s="664"/>
      <c r="CF32" s="620" t="s">
        <v>324</v>
      </c>
      <c r="CG32" s="621"/>
      <c r="CH32" s="621"/>
      <c r="CI32" s="621"/>
      <c r="CJ32" s="621"/>
      <c r="CK32" s="621"/>
      <c r="CL32" s="621"/>
      <c r="CM32" s="621"/>
      <c r="CN32" s="621"/>
      <c r="CO32" s="621"/>
      <c r="CP32" s="621"/>
      <c r="CQ32" s="622"/>
      <c r="CR32" s="623" t="s">
        <v>251</v>
      </c>
      <c r="CS32" s="624"/>
      <c r="CT32" s="624"/>
      <c r="CU32" s="624"/>
      <c r="CV32" s="624"/>
      <c r="CW32" s="624"/>
      <c r="CX32" s="624"/>
      <c r="CY32" s="625"/>
      <c r="CZ32" s="628" t="s">
        <v>179</v>
      </c>
      <c r="DA32" s="653"/>
      <c r="DB32" s="653"/>
      <c r="DC32" s="657"/>
      <c r="DD32" s="632" t="s">
        <v>179</v>
      </c>
      <c r="DE32" s="624"/>
      <c r="DF32" s="624"/>
      <c r="DG32" s="624"/>
      <c r="DH32" s="624"/>
      <c r="DI32" s="624"/>
      <c r="DJ32" s="624"/>
      <c r="DK32" s="625"/>
      <c r="DL32" s="632" t="s">
        <v>251</v>
      </c>
      <c r="DM32" s="624"/>
      <c r="DN32" s="624"/>
      <c r="DO32" s="624"/>
      <c r="DP32" s="624"/>
      <c r="DQ32" s="624"/>
      <c r="DR32" s="624"/>
      <c r="DS32" s="624"/>
      <c r="DT32" s="624"/>
      <c r="DU32" s="624"/>
      <c r="DV32" s="625"/>
      <c r="DW32" s="628" t="s">
        <v>179</v>
      </c>
      <c r="DX32" s="653"/>
      <c r="DY32" s="653"/>
      <c r="DZ32" s="653"/>
      <c r="EA32" s="653"/>
      <c r="EB32" s="653"/>
      <c r="EC32" s="654"/>
    </row>
    <row r="33" spans="2:133" ht="11.25" customHeight="1" x14ac:dyDescent="0.15">
      <c r="B33" s="620" t="s">
        <v>325</v>
      </c>
      <c r="C33" s="621"/>
      <c r="D33" s="621"/>
      <c r="E33" s="621"/>
      <c r="F33" s="621"/>
      <c r="G33" s="621"/>
      <c r="H33" s="621"/>
      <c r="I33" s="621"/>
      <c r="J33" s="621"/>
      <c r="K33" s="621"/>
      <c r="L33" s="621"/>
      <c r="M33" s="621"/>
      <c r="N33" s="621"/>
      <c r="O33" s="621"/>
      <c r="P33" s="621"/>
      <c r="Q33" s="622"/>
      <c r="R33" s="623">
        <v>8603</v>
      </c>
      <c r="S33" s="624"/>
      <c r="T33" s="624"/>
      <c r="U33" s="624"/>
      <c r="V33" s="624"/>
      <c r="W33" s="624"/>
      <c r="X33" s="624"/>
      <c r="Y33" s="625"/>
      <c r="Z33" s="626">
        <v>0.1</v>
      </c>
      <c r="AA33" s="626"/>
      <c r="AB33" s="626"/>
      <c r="AC33" s="626"/>
      <c r="AD33" s="627">
        <v>6780</v>
      </c>
      <c r="AE33" s="627"/>
      <c r="AF33" s="627"/>
      <c r="AG33" s="627"/>
      <c r="AH33" s="627"/>
      <c r="AI33" s="627"/>
      <c r="AJ33" s="627"/>
      <c r="AK33" s="627"/>
      <c r="AL33" s="628">
        <v>0.2</v>
      </c>
      <c r="AM33" s="629"/>
      <c r="AN33" s="629"/>
      <c r="AO33" s="630"/>
      <c r="AP33" s="673"/>
      <c r="AQ33" s="674"/>
      <c r="AR33" s="674"/>
      <c r="AS33" s="674"/>
      <c r="AT33" s="677"/>
      <c r="AU33" s="217"/>
      <c r="AV33" s="217"/>
      <c r="AW33" s="217"/>
      <c r="AX33" s="644" t="s">
        <v>326</v>
      </c>
      <c r="AY33" s="645"/>
      <c r="AZ33" s="645"/>
      <c r="BA33" s="645"/>
      <c r="BB33" s="645"/>
      <c r="BC33" s="645"/>
      <c r="BD33" s="645"/>
      <c r="BE33" s="645"/>
      <c r="BF33" s="646"/>
      <c r="BG33" s="681">
        <v>98.6</v>
      </c>
      <c r="BH33" s="682"/>
      <c r="BI33" s="682"/>
      <c r="BJ33" s="682"/>
      <c r="BK33" s="682"/>
      <c r="BL33" s="682"/>
      <c r="BM33" s="683">
        <v>92.9</v>
      </c>
      <c r="BN33" s="682"/>
      <c r="BO33" s="682"/>
      <c r="BP33" s="682"/>
      <c r="BQ33" s="684"/>
      <c r="BR33" s="681">
        <v>98.5</v>
      </c>
      <c r="BS33" s="682"/>
      <c r="BT33" s="682"/>
      <c r="BU33" s="682"/>
      <c r="BV33" s="682"/>
      <c r="BW33" s="682"/>
      <c r="BX33" s="683">
        <v>92.1</v>
      </c>
      <c r="BY33" s="682"/>
      <c r="BZ33" s="682"/>
      <c r="CA33" s="682"/>
      <c r="CB33" s="684"/>
      <c r="CD33" s="620" t="s">
        <v>327</v>
      </c>
      <c r="CE33" s="621"/>
      <c r="CF33" s="621"/>
      <c r="CG33" s="621"/>
      <c r="CH33" s="621"/>
      <c r="CI33" s="621"/>
      <c r="CJ33" s="621"/>
      <c r="CK33" s="621"/>
      <c r="CL33" s="621"/>
      <c r="CM33" s="621"/>
      <c r="CN33" s="621"/>
      <c r="CO33" s="621"/>
      <c r="CP33" s="621"/>
      <c r="CQ33" s="622"/>
      <c r="CR33" s="623">
        <v>2842783</v>
      </c>
      <c r="CS33" s="655"/>
      <c r="CT33" s="655"/>
      <c r="CU33" s="655"/>
      <c r="CV33" s="655"/>
      <c r="CW33" s="655"/>
      <c r="CX33" s="655"/>
      <c r="CY33" s="656"/>
      <c r="CZ33" s="628">
        <v>38.5</v>
      </c>
      <c r="DA33" s="653"/>
      <c r="DB33" s="653"/>
      <c r="DC33" s="657"/>
      <c r="DD33" s="632">
        <v>2245167</v>
      </c>
      <c r="DE33" s="655"/>
      <c r="DF33" s="655"/>
      <c r="DG33" s="655"/>
      <c r="DH33" s="655"/>
      <c r="DI33" s="655"/>
      <c r="DJ33" s="655"/>
      <c r="DK33" s="656"/>
      <c r="DL33" s="632">
        <v>1543427</v>
      </c>
      <c r="DM33" s="655"/>
      <c r="DN33" s="655"/>
      <c r="DO33" s="655"/>
      <c r="DP33" s="655"/>
      <c r="DQ33" s="655"/>
      <c r="DR33" s="655"/>
      <c r="DS33" s="655"/>
      <c r="DT33" s="655"/>
      <c r="DU33" s="655"/>
      <c r="DV33" s="656"/>
      <c r="DW33" s="628">
        <v>41.3</v>
      </c>
      <c r="DX33" s="653"/>
      <c r="DY33" s="653"/>
      <c r="DZ33" s="653"/>
      <c r="EA33" s="653"/>
      <c r="EB33" s="653"/>
      <c r="EC33" s="654"/>
    </row>
    <row r="34" spans="2:133" ht="11.25" customHeight="1" x14ac:dyDescent="0.15">
      <c r="B34" s="620" t="s">
        <v>328</v>
      </c>
      <c r="C34" s="621"/>
      <c r="D34" s="621"/>
      <c r="E34" s="621"/>
      <c r="F34" s="621"/>
      <c r="G34" s="621"/>
      <c r="H34" s="621"/>
      <c r="I34" s="621"/>
      <c r="J34" s="621"/>
      <c r="K34" s="621"/>
      <c r="L34" s="621"/>
      <c r="M34" s="621"/>
      <c r="N34" s="621"/>
      <c r="O34" s="621"/>
      <c r="P34" s="621"/>
      <c r="Q34" s="622"/>
      <c r="R34" s="623">
        <v>56921</v>
      </c>
      <c r="S34" s="624"/>
      <c r="T34" s="624"/>
      <c r="U34" s="624"/>
      <c r="V34" s="624"/>
      <c r="W34" s="624"/>
      <c r="X34" s="624"/>
      <c r="Y34" s="625"/>
      <c r="Z34" s="626">
        <v>0.7</v>
      </c>
      <c r="AA34" s="626"/>
      <c r="AB34" s="626"/>
      <c r="AC34" s="626"/>
      <c r="AD34" s="627" t="s">
        <v>179</v>
      </c>
      <c r="AE34" s="627"/>
      <c r="AF34" s="627"/>
      <c r="AG34" s="627"/>
      <c r="AH34" s="627"/>
      <c r="AI34" s="627"/>
      <c r="AJ34" s="627"/>
      <c r="AK34" s="627"/>
      <c r="AL34" s="628" t="s">
        <v>251</v>
      </c>
      <c r="AM34" s="629"/>
      <c r="AN34" s="629"/>
      <c r="AO34" s="630"/>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0" t="s">
        <v>329</v>
      </c>
      <c r="CE34" s="621"/>
      <c r="CF34" s="621"/>
      <c r="CG34" s="621"/>
      <c r="CH34" s="621"/>
      <c r="CI34" s="621"/>
      <c r="CJ34" s="621"/>
      <c r="CK34" s="621"/>
      <c r="CL34" s="621"/>
      <c r="CM34" s="621"/>
      <c r="CN34" s="621"/>
      <c r="CO34" s="621"/>
      <c r="CP34" s="621"/>
      <c r="CQ34" s="622"/>
      <c r="CR34" s="623">
        <v>1136352</v>
      </c>
      <c r="CS34" s="624"/>
      <c r="CT34" s="624"/>
      <c r="CU34" s="624"/>
      <c r="CV34" s="624"/>
      <c r="CW34" s="624"/>
      <c r="CX34" s="624"/>
      <c r="CY34" s="625"/>
      <c r="CZ34" s="628">
        <v>15.4</v>
      </c>
      <c r="DA34" s="653"/>
      <c r="DB34" s="653"/>
      <c r="DC34" s="657"/>
      <c r="DD34" s="632">
        <v>756682</v>
      </c>
      <c r="DE34" s="624"/>
      <c r="DF34" s="624"/>
      <c r="DG34" s="624"/>
      <c r="DH34" s="624"/>
      <c r="DI34" s="624"/>
      <c r="DJ34" s="624"/>
      <c r="DK34" s="625"/>
      <c r="DL34" s="632">
        <v>567072</v>
      </c>
      <c r="DM34" s="624"/>
      <c r="DN34" s="624"/>
      <c r="DO34" s="624"/>
      <c r="DP34" s="624"/>
      <c r="DQ34" s="624"/>
      <c r="DR34" s="624"/>
      <c r="DS34" s="624"/>
      <c r="DT34" s="624"/>
      <c r="DU34" s="624"/>
      <c r="DV34" s="625"/>
      <c r="DW34" s="628">
        <v>15.2</v>
      </c>
      <c r="DX34" s="653"/>
      <c r="DY34" s="653"/>
      <c r="DZ34" s="653"/>
      <c r="EA34" s="653"/>
      <c r="EB34" s="653"/>
      <c r="EC34" s="654"/>
    </row>
    <row r="35" spans="2:133" ht="11.25" customHeight="1" x14ac:dyDescent="0.15">
      <c r="B35" s="620" t="s">
        <v>330</v>
      </c>
      <c r="C35" s="621"/>
      <c r="D35" s="621"/>
      <c r="E35" s="621"/>
      <c r="F35" s="621"/>
      <c r="G35" s="621"/>
      <c r="H35" s="621"/>
      <c r="I35" s="621"/>
      <c r="J35" s="621"/>
      <c r="K35" s="621"/>
      <c r="L35" s="621"/>
      <c r="M35" s="621"/>
      <c r="N35" s="621"/>
      <c r="O35" s="621"/>
      <c r="P35" s="621"/>
      <c r="Q35" s="622"/>
      <c r="R35" s="623">
        <v>30145</v>
      </c>
      <c r="S35" s="624"/>
      <c r="T35" s="624"/>
      <c r="U35" s="624"/>
      <c r="V35" s="624"/>
      <c r="W35" s="624"/>
      <c r="X35" s="624"/>
      <c r="Y35" s="625"/>
      <c r="Z35" s="626">
        <v>0.4</v>
      </c>
      <c r="AA35" s="626"/>
      <c r="AB35" s="626"/>
      <c r="AC35" s="626"/>
      <c r="AD35" s="627" t="s">
        <v>251</v>
      </c>
      <c r="AE35" s="627"/>
      <c r="AF35" s="627"/>
      <c r="AG35" s="627"/>
      <c r="AH35" s="627"/>
      <c r="AI35" s="627"/>
      <c r="AJ35" s="627"/>
      <c r="AK35" s="627"/>
      <c r="AL35" s="628" t="s">
        <v>251</v>
      </c>
      <c r="AM35" s="629"/>
      <c r="AN35" s="629"/>
      <c r="AO35" s="630"/>
      <c r="AP35" s="220"/>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117018</v>
      </c>
      <c r="CS35" s="655"/>
      <c r="CT35" s="655"/>
      <c r="CU35" s="655"/>
      <c r="CV35" s="655"/>
      <c r="CW35" s="655"/>
      <c r="CX35" s="655"/>
      <c r="CY35" s="656"/>
      <c r="CZ35" s="628">
        <v>1.6</v>
      </c>
      <c r="DA35" s="653"/>
      <c r="DB35" s="653"/>
      <c r="DC35" s="657"/>
      <c r="DD35" s="632">
        <v>95865</v>
      </c>
      <c r="DE35" s="655"/>
      <c r="DF35" s="655"/>
      <c r="DG35" s="655"/>
      <c r="DH35" s="655"/>
      <c r="DI35" s="655"/>
      <c r="DJ35" s="655"/>
      <c r="DK35" s="656"/>
      <c r="DL35" s="632">
        <v>95865</v>
      </c>
      <c r="DM35" s="655"/>
      <c r="DN35" s="655"/>
      <c r="DO35" s="655"/>
      <c r="DP35" s="655"/>
      <c r="DQ35" s="655"/>
      <c r="DR35" s="655"/>
      <c r="DS35" s="655"/>
      <c r="DT35" s="655"/>
      <c r="DU35" s="655"/>
      <c r="DV35" s="656"/>
      <c r="DW35" s="628">
        <v>2.6</v>
      </c>
      <c r="DX35" s="653"/>
      <c r="DY35" s="653"/>
      <c r="DZ35" s="653"/>
      <c r="EA35" s="653"/>
      <c r="EB35" s="653"/>
      <c r="EC35" s="654"/>
    </row>
    <row r="36" spans="2:133" ht="11.25" customHeight="1" x14ac:dyDescent="0.15">
      <c r="B36" s="620" t="s">
        <v>334</v>
      </c>
      <c r="C36" s="621"/>
      <c r="D36" s="621"/>
      <c r="E36" s="621"/>
      <c r="F36" s="621"/>
      <c r="G36" s="621"/>
      <c r="H36" s="621"/>
      <c r="I36" s="621"/>
      <c r="J36" s="621"/>
      <c r="K36" s="621"/>
      <c r="L36" s="621"/>
      <c r="M36" s="621"/>
      <c r="N36" s="621"/>
      <c r="O36" s="621"/>
      <c r="P36" s="621"/>
      <c r="Q36" s="622"/>
      <c r="R36" s="623">
        <v>243669</v>
      </c>
      <c r="S36" s="624"/>
      <c r="T36" s="624"/>
      <c r="U36" s="624"/>
      <c r="V36" s="624"/>
      <c r="W36" s="624"/>
      <c r="X36" s="624"/>
      <c r="Y36" s="625"/>
      <c r="Z36" s="626">
        <v>3.1</v>
      </c>
      <c r="AA36" s="626"/>
      <c r="AB36" s="626"/>
      <c r="AC36" s="626"/>
      <c r="AD36" s="627" t="s">
        <v>179</v>
      </c>
      <c r="AE36" s="627"/>
      <c r="AF36" s="627"/>
      <c r="AG36" s="627"/>
      <c r="AH36" s="627"/>
      <c r="AI36" s="627"/>
      <c r="AJ36" s="627"/>
      <c r="AK36" s="627"/>
      <c r="AL36" s="628" t="s">
        <v>251</v>
      </c>
      <c r="AM36" s="629"/>
      <c r="AN36" s="629"/>
      <c r="AO36" s="630"/>
      <c r="AP36" s="220"/>
      <c r="AQ36" s="689" t="s">
        <v>335</v>
      </c>
      <c r="AR36" s="690"/>
      <c r="AS36" s="690"/>
      <c r="AT36" s="690"/>
      <c r="AU36" s="690"/>
      <c r="AV36" s="690"/>
      <c r="AW36" s="690"/>
      <c r="AX36" s="690"/>
      <c r="AY36" s="691"/>
      <c r="AZ36" s="612">
        <v>562376</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85136</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776741</v>
      </c>
      <c r="CS36" s="624"/>
      <c r="CT36" s="624"/>
      <c r="CU36" s="624"/>
      <c r="CV36" s="624"/>
      <c r="CW36" s="624"/>
      <c r="CX36" s="624"/>
      <c r="CY36" s="625"/>
      <c r="CZ36" s="628">
        <v>10.5</v>
      </c>
      <c r="DA36" s="653"/>
      <c r="DB36" s="653"/>
      <c r="DC36" s="657"/>
      <c r="DD36" s="632">
        <v>703857</v>
      </c>
      <c r="DE36" s="624"/>
      <c r="DF36" s="624"/>
      <c r="DG36" s="624"/>
      <c r="DH36" s="624"/>
      <c r="DI36" s="624"/>
      <c r="DJ36" s="624"/>
      <c r="DK36" s="625"/>
      <c r="DL36" s="632">
        <v>450615</v>
      </c>
      <c r="DM36" s="624"/>
      <c r="DN36" s="624"/>
      <c r="DO36" s="624"/>
      <c r="DP36" s="624"/>
      <c r="DQ36" s="624"/>
      <c r="DR36" s="624"/>
      <c r="DS36" s="624"/>
      <c r="DT36" s="624"/>
      <c r="DU36" s="624"/>
      <c r="DV36" s="625"/>
      <c r="DW36" s="628">
        <v>12.1</v>
      </c>
      <c r="DX36" s="653"/>
      <c r="DY36" s="653"/>
      <c r="DZ36" s="653"/>
      <c r="EA36" s="653"/>
      <c r="EB36" s="653"/>
      <c r="EC36" s="654"/>
    </row>
    <row r="37" spans="2:133" ht="11.25" customHeight="1" x14ac:dyDescent="0.15">
      <c r="B37" s="620" t="s">
        <v>338</v>
      </c>
      <c r="C37" s="621"/>
      <c r="D37" s="621"/>
      <c r="E37" s="621"/>
      <c r="F37" s="621"/>
      <c r="G37" s="621"/>
      <c r="H37" s="621"/>
      <c r="I37" s="621"/>
      <c r="J37" s="621"/>
      <c r="K37" s="621"/>
      <c r="L37" s="621"/>
      <c r="M37" s="621"/>
      <c r="N37" s="621"/>
      <c r="O37" s="621"/>
      <c r="P37" s="621"/>
      <c r="Q37" s="622"/>
      <c r="R37" s="623">
        <v>142203</v>
      </c>
      <c r="S37" s="624"/>
      <c r="T37" s="624"/>
      <c r="U37" s="624"/>
      <c r="V37" s="624"/>
      <c r="W37" s="624"/>
      <c r="X37" s="624"/>
      <c r="Y37" s="625"/>
      <c r="Z37" s="626">
        <v>1.8</v>
      </c>
      <c r="AA37" s="626"/>
      <c r="AB37" s="626"/>
      <c r="AC37" s="626"/>
      <c r="AD37" s="627">
        <v>6</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1500</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61779</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272730</v>
      </c>
      <c r="CS37" s="655"/>
      <c r="CT37" s="655"/>
      <c r="CU37" s="655"/>
      <c r="CV37" s="655"/>
      <c r="CW37" s="655"/>
      <c r="CX37" s="655"/>
      <c r="CY37" s="656"/>
      <c r="CZ37" s="628">
        <v>3.7</v>
      </c>
      <c r="DA37" s="653"/>
      <c r="DB37" s="653"/>
      <c r="DC37" s="657"/>
      <c r="DD37" s="632">
        <v>272730</v>
      </c>
      <c r="DE37" s="655"/>
      <c r="DF37" s="655"/>
      <c r="DG37" s="655"/>
      <c r="DH37" s="655"/>
      <c r="DI37" s="655"/>
      <c r="DJ37" s="655"/>
      <c r="DK37" s="656"/>
      <c r="DL37" s="632">
        <v>262518</v>
      </c>
      <c r="DM37" s="655"/>
      <c r="DN37" s="655"/>
      <c r="DO37" s="655"/>
      <c r="DP37" s="655"/>
      <c r="DQ37" s="655"/>
      <c r="DR37" s="655"/>
      <c r="DS37" s="655"/>
      <c r="DT37" s="655"/>
      <c r="DU37" s="655"/>
      <c r="DV37" s="656"/>
      <c r="DW37" s="628">
        <v>7</v>
      </c>
      <c r="DX37" s="653"/>
      <c r="DY37" s="653"/>
      <c r="DZ37" s="653"/>
      <c r="EA37" s="653"/>
      <c r="EB37" s="653"/>
      <c r="EC37" s="654"/>
    </row>
    <row r="38" spans="2:133" ht="11.25" customHeight="1" x14ac:dyDescent="0.15">
      <c r="B38" s="620" t="s">
        <v>342</v>
      </c>
      <c r="C38" s="621"/>
      <c r="D38" s="621"/>
      <c r="E38" s="621"/>
      <c r="F38" s="621"/>
      <c r="G38" s="621"/>
      <c r="H38" s="621"/>
      <c r="I38" s="621"/>
      <c r="J38" s="621"/>
      <c r="K38" s="621"/>
      <c r="L38" s="621"/>
      <c r="M38" s="621"/>
      <c r="N38" s="621"/>
      <c r="O38" s="621"/>
      <c r="P38" s="621"/>
      <c r="Q38" s="622"/>
      <c r="R38" s="623">
        <v>809535</v>
      </c>
      <c r="S38" s="624"/>
      <c r="T38" s="624"/>
      <c r="U38" s="624"/>
      <c r="V38" s="624"/>
      <c r="W38" s="624"/>
      <c r="X38" s="624"/>
      <c r="Y38" s="625"/>
      <c r="Z38" s="626">
        <v>10.4</v>
      </c>
      <c r="AA38" s="626"/>
      <c r="AB38" s="626"/>
      <c r="AC38" s="626"/>
      <c r="AD38" s="627" t="s">
        <v>251</v>
      </c>
      <c r="AE38" s="627"/>
      <c r="AF38" s="627"/>
      <c r="AG38" s="627"/>
      <c r="AH38" s="627"/>
      <c r="AI38" s="627"/>
      <c r="AJ38" s="627"/>
      <c r="AK38" s="627"/>
      <c r="AL38" s="628" t="s">
        <v>179</v>
      </c>
      <c r="AM38" s="629"/>
      <c r="AN38" s="629"/>
      <c r="AO38" s="630"/>
      <c r="AQ38" s="686" t="s">
        <v>343</v>
      </c>
      <c r="AR38" s="687"/>
      <c r="AS38" s="687"/>
      <c r="AT38" s="687"/>
      <c r="AU38" s="687"/>
      <c r="AV38" s="687"/>
      <c r="AW38" s="687"/>
      <c r="AX38" s="687"/>
      <c r="AY38" s="688"/>
      <c r="AZ38" s="623" t="s">
        <v>179</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1412</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560876</v>
      </c>
      <c r="CS38" s="624"/>
      <c r="CT38" s="624"/>
      <c r="CU38" s="624"/>
      <c r="CV38" s="624"/>
      <c r="CW38" s="624"/>
      <c r="CX38" s="624"/>
      <c r="CY38" s="625"/>
      <c r="CZ38" s="628">
        <v>7.6</v>
      </c>
      <c r="DA38" s="653"/>
      <c r="DB38" s="653"/>
      <c r="DC38" s="657"/>
      <c r="DD38" s="632">
        <v>463473</v>
      </c>
      <c r="DE38" s="624"/>
      <c r="DF38" s="624"/>
      <c r="DG38" s="624"/>
      <c r="DH38" s="624"/>
      <c r="DI38" s="624"/>
      <c r="DJ38" s="624"/>
      <c r="DK38" s="625"/>
      <c r="DL38" s="632">
        <v>429875</v>
      </c>
      <c r="DM38" s="624"/>
      <c r="DN38" s="624"/>
      <c r="DO38" s="624"/>
      <c r="DP38" s="624"/>
      <c r="DQ38" s="624"/>
      <c r="DR38" s="624"/>
      <c r="DS38" s="624"/>
      <c r="DT38" s="624"/>
      <c r="DU38" s="624"/>
      <c r="DV38" s="625"/>
      <c r="DW38" s="628">
        <v>11.5</v>
      </c>
      <c r="DX38" s="653"/>
      <c r="DY38" s="653"/>
      <c r="DZ38" s="653"/>
      <c r="EA38" s="653"/>
      <c r="EB38" s="653"/>
      <c r="EC38" s="654"/>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251</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251</v>
      </c>
      <c r="AM39" s="629"/>
      <c r="AN39" s="629"/>
      <c r="AO39" s="630"/>
      <c r="AQ39" s="686" t="s">
        <v>347</v>
      </c>
      <c r="AR39" s="687"/>
      <c r="AS39" s="687"/>
      <c r="AT39" s="687"/>
      <c r="AU39" s="687"/>
      <c r="AV39" s="687"/>
      <c r="AW39" s="687"/>
      <c r="AX39" s="687"/>
      <c r="AY39" s="688"/>
      <c r="AZ39" s="623" t="s">
        <v>251</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2105</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251532</v>
      </c>
      <c r="CS39" s="655"/>
      <c r="CT39" s="655"/>
      <c r="CU39" s="655"/>
      <c r="CV39" s="655"/>
      <c r="CW39" s="655"/>
      <c r="CX39" s="655"/>
      <c r="CY39" s="656"/>
      <c r="CZ39" s="628">
        <v>3.4</v>
      </c>
      <c r="DA39" s="653"/>
      <c r="DB39" s="653"/>
      <c r="DC39" s="657"/>
      <c r="DD39" s="632">
        <v>225026</v>
      </c>
      <c r="DE39" s="655"/>
      <c r="DF39" s="655"/>
      <c r="DG39" s="655"/>
      <c r="DH39" s="655"/>
      <c r="DI39" s="655"/>
      <c r="DJ39" s="655"/>
      <c r="DK39" s="656"/>
      <c r="DL39" s="632" t="s">
        <v>251</v>
      </c>
      <c r="DM39" s="655"/>
      <c r="DN39" s="655"/>
      <c r="DO39" s="655"/>
      <c r="DP39" s="655"/>
      <c r="DQ39" s="655"/>
      <c r="DR39" s="655"/>
      <c r="DS39" s="655"/>
      <c r="DT39" s="655"/>
      <c r="DU39" s="655"/>
      <c r="DV39" s="656"/>
      <c r="DW39" s="628" t="s">
        <v>179</v>
      </c>
      <c r="DX39" s="653"/>
      <c r="DY39" s="653"/>
      <c r="DZ39" s="653"/>
      <c r="EA39" s="653"/>
      <c r="EB39" s="653"/>
      <c r="EC39" s="654"/>
    </row>
    <row r="40" spans="2:133" ht="11.25" customHeight="1" x14ac:dyDescent="0.15">
      <c r="B40" s="620" t="s">
        <v>350</v>
      </c>
      <c r="C40" s="621"/>
      <c r="D40" s="621"/>
      <c r="E40" s="621"/>
      <c r="F40" s="621"/>
      <c r="G40" s="621"/>
      <c r="H40" s="621"/>
      <c r="I40" s="621"/>
      <c r="J40" s="621"/>
      <c r="K40" s="621"/>
      <c r="L40" s="621"/>
      <c r="M40" s="621"/>
      <c r="N40" s="621"/>
      <c r="O40" s="621"/>
      <c r="P40" s="621"/>
      <c r="Q40" s="622"/>
      <c r="R40" s="623">
        <v>33435</v>
      </c>
      <c r="S40" s="624"/>
      <c r="T40" s="624"/>
      <c r="U40" s="624"/>
      <c r="V40" s="624"/>
      <c r="W40" s="624"/>
      <c r="X40" s="624"/>
      <c r="Y40" s="625"/>
      <c r="Z40" s="626">
        <v>0.4</v>
      </c>
      <c r="AA40" s="626"/>
      <c r="AB40" s="626"/>
      <c r="AC40" s="626"/>
      <c r="AD40" s="627" t="s">
        <v>251</v>
      </c>
      <c r="AE40" s="627"/>
      <c r="AF40" s="627"/>
      <c r="AG40" s="627"/>
      <c r="AH40" s="627"/>
      <c r="AI40" s="627"/>
      <c r="AJ40" s="627"/>
      <c r="AK40" s="627"/>
      <c r="AL40" s="628" t="s">
        <v>251</v>
      </c>
      <c r="AM40" s="629"/>
      <c r="AN40" s="629"/>
      <c r="AO40" s="630"/>
      <c r="AQ40" s="686" t="s">
        <v>351</v>
      </c>
      <c r="AR40" s="687"/>
      <c r="AS40" s="687"/>
      <c r="AT40" s="687"/>
      <c r="AU40" s="687"/>
      <c r="AV40" s="687"/>
      <c r="AW40" s="687"/>
      <c r="AX40" s="687"/>
      <c r="AY40" s="688"/>
      <c r="AZ40" s="623" t="s">
        <v>179</v>
      </c>
      <c r="BA40" s="624"/>
      <c r="BB40" s="624"/>
      <c r="BC40" s="624"/>
      <c r="BD40" s="655"/>
      <c r="BE40" s="655"/>
      <c r="BF40" s="678"/>
      <c r="BG40" s="671" t="s">
        <v>352</v>
      </c>
      <c r="BH40" s="672"/>
      <c r="BI40" s="672"/>
      <c r="BJ40" s="672"/>
      <c r="BK40" s="672"/>
      <c r="BL40" s="221"/>
      <c r="BM40" s="621" t="s">
        <v>353</v>
      </c>
      <c r="BN40" s="621"/>
      <c r="BO40" s="621"/>
      <c r="BP40" s="621"/>
      <c r="BQ40" s="621"/>
      <c r="BR40" s="621"/>
      <c r="BS40" s="621"/>
      <c r="BT40" s="621"/>
      <c r="BU40" s="622"/>
      <c r="BV40" s="623">
        <v>72</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264</v>
      </c>
      <c r="CS40" s="624"/>
      <c r="CT40" s="624"/>
      <c r="CU40" s="624"/>
      <c r="CV40" s="624"/>
      <c r="CW40" s="624"/>
      <c r="CX40" s="624"/>
      <c r="CY40" s="625"/>
      <c r="CZ40" s="628">
        <v>0</v>
      </c>
      <c r="DA40" s="653"/>
      <c r="DB40" s="653"/>
      <c r="DC40" s="657"/>
      <c r="DD40" s="632">
        <v>264</v>
      </c>
      <c r="DE40" s="624"/>
      <c r="DF40" s="624"/>
      <c r="DG40" s="624"/>
      <c r="DH40" s="624"/>
      <c r="DI40" s="624"/>
      <c r="DJ40" s="624"/>
      <c r="DK40" s="625"/>
      <c r="DL40" s="632" t="s">
        <v>179</v>
      </c>
      <c r="DM40" s="624"/>
      <c r="DN40" s="624"/>
      <c r="DO40" s="624"/>
      <c r="DP40" s="624"/>
      <c r="DQ40" s="624"/>
      <c r="DR40" s="624"/>
      <c r="DS40" s="624"/>
      <c r="DT40" s="624"/>
      <c r="DU40" s="624"/>
      <c r="DV40" s="625"/>
      <c r="DW40" s="628" t="s">
        <v>251</v>
      </c>
      <c r="DX40" s="653"/>
      <c r="DY40" s="653"/>
      <c r="DZ40" s="653"/>
      <c r="EA40" s="653"/>
      <c r="EB40" s="653"/>
      <c r="EC40" s="654"/>
    </row>
    <row r="41" spans="2:133" ht="11.25" customHeight="1" x14ac:dyDescent="0.15">
      <c r="B41" s="644" t="s">
        <v>355</v>
      </c>
      <c r="C41" s="645"/>
      <c r="D41" s="645"/>
      <c r="E41" s="645"/>
      <c r="F41" s="645"/>
      <c r="G41" s="645"/>
      <c r="H41" s="645"/>
      <c r="I41" s="645"/>
      <c r="J41" s="645"/>
      <c r="K41" s="645"/>
      <c r="L41" s="645"/>
      <c r="M41" s="645"/>
      <c r="N41" s="645"/>
      <c r="O41" s="645"/>
      <c r="P41" s="645"/>
      <c r="Q41" s="646"/>
      <c r="R41" s="695">
        <v>7793674</v>
      </c>
      <c r="S41" s="696"/>
      <c r="T41" s="696"/>
      <c r="U41" s="696"/>
      <c r="V41" s="696"/>
      <c r="W41" s="696"/>
      <c r="X41" s="696"/>
      <c r="Y41" s="700"/>
      <c r="Z41" s="701">
        <v>100</v>
      </c>
      <c r="AA41" s="701"/>
      <c r="AB41" s="701"/>
      <c r="AC41" s="701"/>
      <c r="AD41" s="702">
        <v>3701514</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123221</v>
      </c>
      <c r="BA41" s="624"/>
      <c r="BB41" s="624"/>
      <c r="BC41" s="624"/>
      <c r="BD41" s="655"/>
      <c r="BE41" s="655"/>
      <c r="BF41" s="678"/>
      <c r="BG41" s="671"/>
      <c r="BH41" s="672"/>
      <c r="BI41" s="672"/>
      <c r="BJ41" s="672"/>
      <c r="BK41" s="672"/>
      <c r="BL41" s="221"/>
      <c r="BM41" s="621" t="s">
        <v>357</v>
      </c>
      <c r="BN41" s="621"/>
      <c r="BO41" s="621"/>
      <c r="BP41" s="621"/>
      <c r="BQ41" s="621"/>
      <c r="BR41" s="621"/>
      <c r="BS41" s="621"/>
      <c r="BT41" s="621"/>
      <c r="BU41" s="622"/>
      <c r="BV41" s="623" t="s">
        <v>251</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179</v>
      </c>
      <c r="CS41" s="655"/>
      <c r="CT41" s="655"/>
      <c r="CU41" s="655"/>
      <c r="CV41" s="655"/>
      <c r="CW41" s="655"/>
      <c r="CX41" s="655"/>
      <c r="CY41" s="656"/>
      <c r="CZ41" s="628" t="s">
        <v>179</v>
      </c>
      <c r="DA41" s="653"/>
      <c r="DB41" s="653"/>
      <c r="DC41" s="657"/>
      <c r="DD41" s="632" t="s">
        <v>251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437655</v>
      </c>
      <c r="BA42" s="696"/>
      <c r="BB42" s="696"/>
      <c r="BC42" s="696"/>
      <c r="BD42" s="682"/>
      <c r="BE42" s="682"/>
      <c r="BF42" s="684"/>
      <c r="BG42" s="673"/>
      <c r="BH42" s="674"/>
      <c r="BI42" s="674"/>
      <c r="BJ42" s="674"/>
      <c r="BK42" s="674"/>
      <c r="BL42" s="222"/>
      <c r="BM42" s="645" t="s">
        <v>360</v>
      </c>
      <c r="BN42" s="645"/>
      <c r="BO42" s="645"/>
      <c r="BP42" s="645"/>
      <c r="BQ42" s="645"/>
      <c r="BR42" s="645"/>
      <c r="BS42" s="645"/>
      <c r="BT42" s="645"/>
      <c r="BU42" s="646"/>
      <c r="BV42" s="695">
        <v>421</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1591774</v>
      </c>
      <c r="CS42" s="655"/>
      <c r="CT42" s="655"/>
      <c r="CU42" s="655"/>
      <c r="CV42" s="655"/>
      <c r="CW42" s="655"/>
      <c r="CX42" s="655"/>
      <c r="CY42" s="656"/>
      <c r="CZ42" s="628">
        <v>21.6</v>
      </c>
      <c r="DA42" s="653"/>
      <c r="DB42" s="653"/>
      <c r="DC42" s="657"/>
      <c r="DD42" s="632">
        <v>129426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2" t="s">
        <v>362</v>
      </c>
      <c r="CD43" s="620" t="s">
        <v>363</v>
      </c>
      <c r="CE43" s="621"/>
      <c r="CF43" s="621"/>
      <c r="CG43" s="621"/>
      <c r="CH43" s="621"/>
      <c r="CI43" s="621"/>
      <c r="CJ43" s="621"/>
      <c r="CK43" s="621"/>
      <c r="CL43" s="621"/>
      <c r="CM43" s="621"/>
      <c r="CN43" s="621"/>
      <c r="CO43" s="621"/>
      <c r="CP43" s="621"/>
      <c r="CQ43" s="622"/>
      <c r="CR43" s="623">
        <v>52434</v>
      </c>
      <c r="CS43" s="655"/>
      <c r="CT43" s="655"/>
      <c r="CU43" s="655"/>
      <c r="CV43" s="655"/>
      <c r="CW43" s="655"/>
      <c r="CX43" s="655"/>
      <c r="CY43" s="656"/>
      <c r="CZ43" s="628">
        <v>0.7</v>
      </c>
      <c r="DA43" s="653"/>
      <c r="DB43" s="653"/>
      <c r="DC43" s="657"/>
      <c r="DD43" s="632">
        <v>52434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365</v>
      </c>
      <c r="CG44" s="621"/>
      <c r="CH44" s="621"/>
      <c r="CI44" s="621"/>
      <c r="CJ44" s="621"/>
      <c r="CK44" s="621"/>
      <c r="CL44" s="621"/>
      <c r="CM44" s="621"/>
      <c r="CN44" s="621"/>
      <c r="CO44" s="621"/>
      <c r="CP44" s="621"/>
      <c r="CQ44" s="622"/>
      <c r="CR44" s="623">
        <v>1424875</v>
      </c>
      <c r="CS44" s="624"/>
      <c r="CT44" s="624"/>
      <c r="CU44" s="624"/>
      <c r="CV44" s="624"/>
      <c r="CW44" s="624"/>
      <c r="CX44" s="624"/>
      <c r="CY44" s="625"/>
      <c r="CZ44" s="628">
        <v>19.3</v>
      </c>
      <c r="DA44" s="629"/>
      <c r="DB44" s="629"/>
      <c r="DC44" s="635"/>
      <c r="DD44" s="632">
        <v>115634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447780</v>
      </c>
      <c r="CS45" s="655"/>
      <c r="CT45" s="655"/>
      <c r="CU45" s="655"/>
      <c r="CV45" s="655"/>
      <c r="CW45" s="655"/>
      <c r="CX45" s="655"/>
      <c r="CY45" s="656"/>
      <c r="CZ45" s="628">
        <v>6.1</v>
      </c>
      <c r="DA45" s="653"/>
      <c r="DB45" s="653"/>
      <c r="DC45" s="657"/>
      <c r="DD45" s="632">
        <v>10585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3"/>
      <c r="CD46" s="661"/>
      <c r="CE46" s="662"/>
      <c r="CF46" s="620" t="s">
        <v>368</v>
      </c>
      <c r="CG46" s="621"/>
      <c r="CH46" s="621"/>
      <c r="CI46" s="621"/>
      <c r="CJ46" s="621"/>
      <c r="CK46" s="621"/>
      <c r="CL46" s="621"/>
      <c r="CM46" s="621"/>
      <c r="CN46" s="621"/>
      <c r="CO46" s="621"/>
      <c r="CP46" s="621"/>
      <c r="CQ46" s="622"/>
      <c r="CR46" s="623">
        <v>977095</v>
      </c>
      <c r="CS46" s="624"/>
      <c r="CT46" s="624"/>
      <c r="CU46" s="624"/>
      <c r="CV46" s="624"/>
      <c r="CW46" s="624"/>
      <c r="CX46" s="624"/>
      <c r="CY46" s="625"/>
      <c r="CZ46" s="628">
        <v>13.2</v>
      </c>
      <c r="DA46" s="629"/>
      <c r="DB46" s="629"/>
      <c r="DC46" s="635"/>
      <c r="DD46" s="632">
        <v>105049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3"/>
      <c r="CD47" s="661"/>
      <c r="CE47" s="662"/>
      <c r="CF47" s="620" t="s">
        <v>369</v>
      </c>
      <c r="CG47" s="621"/>
      <c r="CH47" s="621"/>
      <c r="CI47" s="621"/>
      <c r="CJ47" s="621"/>
      <c r="CK47" s="621"/>
      <c r="CL47" s="621"/>
      <c r="CM47" s="621"/>
      <c r="CN47" s="621"/>
      <c r="CO47" s="621"/>
      <c r="CP47" s="621"/>
      <c r="CQ47" s="622"/>
      <c r="CR47" s="623">
        <v>166899</v>
      </c>
      <c r="CS47" s="655"/>
      <c r="CT47" s="655"/>
      <c r="CU47" s="655"/>
      <c r="CV47" s="655"/>
      <c r="CW47" s="655"/>
      <c r="CX47" s="655"/>
      <c r="CY47" s="656"/>
      <c r="CZ47" s="628">
        <v>2.2999999999999998</v>
      </c>
      <c r="DA47" s="653"/>
      <c r="DB47" s="653"/>
      <c r="DC47" s="657"/>
      <c r="DD47" s="632">
        <v>13792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3"/>
      <c r="CD48" s="663"/>
      <c r="CE48" s="664"/>
      <c r="CF48" s="620" t="s">
        <v>370</v>
      </c>
      <c r="CG48" s="621"/>
      <c r="CH48" s="621"/>
      <c r="CI48" s="621"/>
      <c r="CJ48" s="621"/>
      <c r="CK48" s="621"/>
      <c r="CL48" s="621"/>
      <c r="CM48" s="621"/>
      <c r="CN48" s="621"/>
      <c r="CO48" s="621"/>
      <c r="CP48" s="621"/>
      <c r="CQ48" s="622"/>
      <c r="CR48" s="623" t="s">
        <v>251</v>
      </c>
      <c r="CS48" s="624"/>
      <c r="CT48" s="624"/>
      <c r="CU48" s="624"/>
      <c r="CV48" s="624"/>
      <c r="CW48" s="624"/>
      <c r="CX48" s="624"/>
      <c r="CY48" s="625"/>
      <c r="CZ48" s="628" t="s">
        <v>251</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3"/>
      <c r="CD49" s="644" t="s">
        <v>371</v>
      </c>
      <c r="CE49" s="645"/>
      <c r="CF49" s="645"/>
      <c r="CG49" s="645"/>
      <c r="CH49" s="645"/>
      <c r="CI49" s="645"/>
      <c r="CJ49" s="645"/>
      <c r="CK49" s="645"/>
      <c r="CL49" s="645"/>
      <c r="CM49" s="645"/>
      <c r="CN49" s="645"/>
      <c r="CO49" s="645"/>
      <c r="CP49" s="645"/>
      <c r="CQ49" s="646"/>
      <c r="CR49" s="695">
        <v>7381107</v>
      </c>
      <c r="CS49" s="682"/>
      <c r="CT49" s="682"/>
      <c r="CU49" s="682"/>
      <c r="CV49" s="682"/>
      <c r="CW49" s="682"/>
      <c r="CX49" s="682"/>
      <c r="CY49" s="711"/>
      <c r="CZ49" s="703">
        <v>100</v>
      </c>
      <c r="DA49" s="712"/>
      <c r="DB49" s="712"/>
      <c r="DC49" s="713"/>
      <c r="DD49" s="714">
        <v>4447310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89bCzae2kcle1Qx5q/2auoaExYPUW1tvKICiSpFejMR8APaapPNVbNJFzhMf9pku2/xuwc3UlaFhOtX+hof2g==" saltValue="UPuT0Ft3/BLNSZ9FueQdO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22" t="s">
        <v>373</v>
      </c>
      <c r="DK2" s="723"/>
      <c r="DL2" s="723"/>
      <c r="DM2" s="723"/>
      <c r="DN2" s="723"/>
      <c r="DO2" s="724"/>
      <c r="DP2" s="226"/>
      <c r="DQ2" s="722" t="s">
        <v>374</v>
      </c>
      <c r="DR2" s="723"/>
      <c r="DS2" s="723"/>
      <c r="DT2" s="723"/>
      <c r="DU2" s="723"/>
      <c r="DV2" s="723"/>
      <c r="DW2" s="723"/>
      <c r="DX2" s="723"/>
      <c r="DY2" s="723"/>
      <c r="DZ2" s="724"/>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0"/>
      <c r="BA4" s="230"/>
      <c r="BB4" s="230"/>
      <c r="BC4" s="230"/>
      <c r="BD4" s="230"/>
      <c r="BE4" s="231"/>
      <c r="BF4" s="231"/>
      <c r="BG4" s="231"/>
      <c r="BH4" s="231"/>
      <c r="BI4" s="231"/>
      <c r="BJ4" s="231"/>
      <c r="BK4" s="231"/>
      <c r="BL4" s="231"/>
      <c r="BM4" s="231"/>
      <c r="BN4" s="231"/>
      <c r="BO4" s="231"/>
      <c r="BP4" s="231"/>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2"/>
    </row>
    <row r="5" spans="1:131" s="233"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0"/>
      <c r="BA5" s="230"/>
      <c r="BB5" s="230"/>
      <c r="BC5" s="230"/>
      <c r="BD5" s="230"/>
      <c r="BE5" s="231"/>
      <c r="BF5" s="231"/>
      <c r="BG5" s="231"/>
      <c r="BH5" s="231"/>
      <c r="BI5" s="231"/>
      <c r="BJ5" s="231"/>
      <c r="BK5" s="231"/>
      <c r="BL5" s="231"/>
      <c r="BM5" s="231"/>
      <c r="BN5" s="231"/>
      <c r="BO5" s="231"/>
      <c r="BP5" s="231"/>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2"/>
    </row>
    <row r="6" spans="1:131" s="233"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0"/>
      <c r="BA6" s="230"/>
      <c r="BB6" s="230"/>
      <c r="BC6" s="230"/>
      <c r="BD6" s="230"/>
      <c r="BE6" s="231"/>
      <c r="BF6" s="231"/>
      <c r="BG6" s="231"/>
      <c r="BH6" s="231"/>
      <c r="BI6" s="231"/>
      <c r="BJ6" s="231"/>
      <c r="BK6" s="231"/>
      <c r="BL6" s="231"/>
      <c r="BM6" s="231"/>
      <c r="BN6" s="231"/>
      <c r="BO6" s="231"/>
      <c r="BP6" s="231"/>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2"/>
    </row>
    <row r="7" spans="1:131" s="233" customFormat="1" ht="26.25" customHeight="1" thickTop="1" x14ac:dyDescent="0.15">
      <c r="A7" s="234">
        <v>1</v>
      </c>
      <c r="B7" s="749" t="s">
        <v>394</v>
      </c>
      <c r="C7" s="750"/>
      <c r="D7" s="750"/>
      <c r="E7" s="750"/>
      <c r="F7" s="750"/>
      <c r="G7" s="750"/>
      <c r="H7" s="750"/>
      <c r="I7" s="750"/>
      <c r="J7" s="750"/>
      <c r="K7" s="750"/>
      <c r="L7" s="750"/>
      <c r="M7" s="750"/>
      <c r="N7" s="750"/>
      <c r="O7" s="750"/>
      <c r="P7" s="751"/>
      <c r="Q7" s="752">
        <v>7781</v>
      </c>
      <c r="R7" s="753"/>
      <c r="S7" s="753"/>
      <c r="T7" s="753"/>
      <c r="U7" s="753"/>
      <c r="V7" s="753">
        <v>7369</v>
      </c>
      <c r="W7" s="753"/>
      <c r="X7" s="753"/>
      <c r="Y7" s="753"/>
      <c r="Z7" s="753"/>
      <c r="AA7" s="753">
        <v>412</v>
      </c>
      <c r="AB7" s="753"/>
      <c r="AC7" s="753"/>
      <c r="AD7" s="753"/>
      <c r="AE7" s="754"/>
      <c r="AF7" s="755">
        <v>385</v>
      </c>
      <c r="AG7" s="756"/>
      <c r="AH7" s="756"/>
      <c r="AI7" s="756"/>
      <c r="AJ7" s="757"/>
      <c r="AK7" s="758">
        <v>30</v>
      </c>
      <c r="AL7" s="759"/>
      <c r="AM7" s="759"/>
      <c r="AN7" s="759"/>
      <c r="AO7" s="759"/>
      <c r="AP7" s="759">
        <v>6393</v>
      </c>
      <c r="AQ7" s="759"/>
      <c r="AR7" s="759"/>
      <c r="AS7" s="759"/>
      <c r="AT7" s="759"/>
      <c r="AU7" s="760"/>
      <c r="AV7" s="760"/>
      <c r="AW7" s="760"/>
      <c r="AX7" s="760"/>
      <c r="AY7" s="761"/>
      <c r="AZ7" s="230"/>
      <c r="BA7" s="230"/>
      <c r="BB7" s="230"/>
      <c r="BC7" s="230"/>
      <c r="BD7" s="230"/>
      <c r="BE7" s="231"/>
      <c r="BF7" s="231"/>
      <c r="BG7" s="231"/>
      <c r="BH7" s="231"/>
      <c r="BI7" s="231"/>
      <c r="BJ7" s="231"/>
      <c r="BK7" s="231"/>
      <c r="BL7" s="231"/>
      <c r="BM7" s="231"/>
      <c r="BN7" s="231"/>
      <c r="BO7" s="231"/>
      <c r="BP7" s="231"/>
      <c r="BQ7" s="234">
        <v>1</v>
      </c>
      <c r="BR7" s="235"/>
      <c r="BS7" s="746" t="s">
        <v>571</v>
      </c>
      <c r="BT7" s="747"/>
      <c r="BU7" s="747"/>
      <c r="BV7" s="747"/>
      <c r="BW7" s="747"/>
      <c r="BX7" s="747"/>
      <c r="BY7" s="747"/>
      <c r="BZ7" s="747"/>
      <c r="CA7" s="747"/>
      <c r="CB7" s="747"/>
      <c r="CC7" s="747"/>
      <c r="CD7" s="747"/>
      <c r="CE7" s="747"/>
      <c r="CF7" s="747"/>
      <c r="CG7" s="762"/>
      <c r="CH7" s="743">
        <v>-4</v>
      </c>
      <c r="CI7" s="744"/>
      <c r="CJ7" s="744"/>
      <c r="CK7" s="744"/>
      <c r="CL7" s="745"/>
      <c r="CM7" s="743">
        <v>43</v>
      </c>
      <c r="CN7" s="744"/>
      <c r="CO7" s="744"/>
      <c r="CP7" s="744"/>
      <c r="CQ7" s="745"/>
      <c r="CR7" s="743">
        <v>1</v>
      </c>
      <c r="CS7" s="744"/>
      <c r="CT7" s="744"/>
      <c r="CU7" s="744"/>
      <c r="CV7" s="745"/>
      <c r="CW7" s="743" t="s">
        <v>570</v>
      </c>
      <c r="CX7" s="744"/>
      <c r="CY7" s="744"/>
      <c r="CZ7" s="744"/>
      <c r="DA7" s="745"/>
      <c r="DB7" s="743" t="s">
        <v>576</v>
      </c>
      <c r="DC7" s="744"/>
      <c r="DD7" s="744"/>
      <c r="DE7" s="744"/>
      <c r="DF7" s="745"/>
      <c r="DG7" s="743" t="s">
        <v>570</v>
      </c>
      <c r="DH7" s="744"/>
      <c r="DI7" s="744"/>
      <c r="DJ7" s="744"/>
      <c r="DK7" s="745"/>
      <c r="DL7" s="743" t="s">
        <v>570</v>
      </c>
      <c r="DM7" s="744"/>
      <c r="DN7" s="744"/>
      <c r="DO7" s="744"/>
      <c r="DP7" s="745"/>
      <c r="DQ7" s="743" t="s">
        <v>570</v>
      </c>
      <c r="DR7" s="744"/>
      <c r="DS7" s="744"/>
      <c r="DT7" s="744"/>
      <c r="DU7" s="745"/>
      <c r="DV7" s="746"/>
      <c r="DW7" s="747"/>
      <c r="DX7" s="747"/>
      <c r="DY7" s="747"/>
      <c r="DZ7" s="748"/>
      <c r="EA7" s="232"/>
    </row>
    <row r="8" spans="1:131" s="233" customFormat="1" ht="26.25" customHeight="1" x14ac:dyDescent="0.15">
      <c r="A8" s="236">
        <v>2</v>
      </c>
      <c r="B8" s="780" t="s">
        <v>395</v>
      </c>
      <c r="C8" s="781"/>
      <c r="D8" s="781"/>
      <c r="E8" s="781"/>
      <c r="F8" s="781"/>
      <c r="G8" s="781"/>
      <c r="H8" s="781"/>
      <c r="I8" s="781"/>
      <c r="J8" s="781"/>
      <c r="K8" s="781"/>
      <c r="L8" s="781"/>
      <c r="M8" s="781"/>
      <c r="N8" s="781"/>
      <c r="O8" s="781"/>
      <c r="P8" s="782"/>
      <c r="Q8" s="783">
        <v>22</v>
      </c>
      <c r="R8" s="784"/>
      <c r="S8" s="784"/>
      <c r="T8" s="784"/>
      <c r="U8" s="784"/>
      <c r="V8" s="784">
        <v>22</v>
      </c>
      <c r="W8" s="784"/>
      <c r="X8" s="784"/>
      <c r="Y8" s="784"/>
      <c r="Z8" s="784"/>
      <c r="AA8" s="784">
        <v>0</v>
      </c>
      <c r="AB8" s="784"/>
      <c r="AC8" s="784"/>
      <c r="AD8" s="784"/>
      <c r="AE8" s="785"/>
      <c r="AF8" s="786">
        <v>0</v>
      </c>
      <c r="AG8" s="787"/>
      <c r="AH8" s="787"/>
      <c r="AI8" s="787"/>
      <c r="AJ8" s="788"/>
      <c r="AK8" s="769">
        <v>21</v>
      </c>
      <c r="AL8" s="770"/>
      <c r="AM8" s="770"/>
      <c r="AN8" s="770"/>
      <c r="AO8" s="770"/>
      <c r="AP8" s="770" t="s">
        <v>570</v>
      </c>
      <c r="AQ8" s="770"/>
      <c r="AR8" s="770"/>
      <c r="AS8" s="770"/>
      <c r="AT8" s="770"/>
      <c r="AU8" s="771"/>
      <c r="AV8" s="771"/>
      <c r="AW8" s="771"/>
      <c r="AX8" s="771"/>
      <c r="AY8" s="772"/>
      <c r="AZ8" s="230"/>
      <c r="BA8" s="230"/>
      <c r="BB8" s="230"/>
      <c r="BC8" s="230"/>
      <c r="BD8" s="230"/>
      <c r="BE8" s="231"/>
      <c r="BF8" s="231"/>
      <c r="BG8" s="231"/>
      <c r="BH8" s="231"/>
      <c r="BI8" s="231"/>
      <c r="BJ8" s="231"/>
      <c r="BK8" s="231"/>
      <c r="BL8" s="231"/>
      <c r="BM8" s="231"/>
      <c r="BN8" s="231"/>
      <c r="BO8" s="231"/>
      <c r="BP8" s="231"/>
      <c r="BQ8" s="236">
        <v>2</v>
      </c>
      <c r="BR8" s="237"/>
      <c r="BS8" s="773" t="s">
        <v>572</v>
      </c>
      <c r="BT8" s="774"/>
      <c r="BU8" s="774"/>
      <c r="BV8" s="774"/>
      <c r="BW8" s="774"/>
      <c r="BX8" s="774"/>
      <c r="BY8" s="774"/>
      <c r="BZ8" s="774"/>
      <c r="CA8" s="774"/>
      <c r="CB8" s="774"/>
      <c r="CC8" s="774"/>
      <c r="CD8" s="774"/>
      <c r="CE8" s="774"/>
      <c r="CF8" s="774"/>
      <c r="CG8" s="775"/>
      <c r="CH8" s="776">
        <v>1</v>
      </c>
      <c r="CI8" s="777"/>
      <c r="CJ8" s="777"/>
      <c r="CK8" s="777"/>
      <c r="CL8" s="778"/>
      <c r="CM8" s="776">
        <v>-61</v>
      </c>
      <c r="CN8" s="777"/>
      <c r="CO8" s="777"/>
      <c r="CP8" s="777"/>
      <c r="CQ8" s="778"/>
      <c r="CR8" s="776">
        <v>22</v>
      </c>
      <c r="CS8" s="777"/>
      <c r="CT8" s="777"/>
      <c r="CU8" s="777"/>
      <c r="CV8" s="778"/>
      <c r="CW8" s="776" t="s">
        <v>570</v>
      </c>
      <c r="CX8" s="777"/>
      <c r="CY8" s="777"/>
      <c r="CZ8" s="777"/>
      <c r="DA8" s="778"/>
      <c r="DB8" s="776">
        <v>85</v>
      </c>
      <c r="DC8" s="777"/>
      <c r="DD8" s="777"/>
      <c r="DE8" s="777"/>
      <c r="DF8" s="778"/>
      <c r="DG8" s="776" t="s">
        <v>570</v>
      </c>
      <c r="DH8" s="777"/>
      <c r="DI8" s="777"/>
      <c r="DJ8" s="777"/>
      <c r="DK8" s="778"/>
      <c r="DL8" s="776" t="s">
        <v>570</v>
      </c>
      <c r="DM8" s="777"/>
      <c r="DN8" s="777"/>
      <c r="DO8" s="777"/>
      <c r="DP8" s="778"/>
      <c r="DQ8" s="776" t="s">
        <v>570</v>
      </c>
      <c r="DR8" s="777"/>
      <c r="DS8" s="777"/>
      <c r="DT8" s="777"/>
      <c r="DU8" s="778"/>
      <c r="DV8" s="773"/>
      <c r="DW8" s="774"/>
      <c r="DX8" s="774"/>
      <c r="DY8" s="774"/>
      <c r="DZ8" s="779"/>
      <c r="EA8" s="232"/>
    </row>
    <row r="9" spans="1:131" s="233" customFormat="1" ht="26.25" customHeight="1" x14ac:dyDescent="0.15">
      <c r="A9" s="236">
        <v>3</v>
      </c>
      <c r="B9" s="780" t="s">
        <v>396</v>
      </c>
      <c r="C9" s="781"/>
      <c r="D9" s="781"/>
      <c r="E9" s="781"/>
      <c r="F9" s="781"/>
      <c r="G9" s="781"/>
      <c r="H9" s="781"/>
      <c r="I9" s="781"/>
      <c r="J9" s="781"/>
      <c r="K9" s="781"/>
      <c r="L9" s="781"/>
      <c r="M9" s="781"/>
      <c r="N9" s="781"/>
      <c r="O9" s="781"/>
      <c r="P9" s="782"/>
      <c r="Q9" s="783">
        <v>11</v>
      </c>
      <c r="R9" s="784"/>
      <c r="S9" s="784"/>
      <c r="T9" s="784"/>
      <c r="U9" s="784"/>
      <c r="V9" s="784">
        <v>11</v>
      </c>
      <c r="W9" s="784"/>
      <c r="X9" s="784"/>
      <c r="Y9" s="784"/>
      <c r="Z9" s="784"/>
      <c r="AA9" s="784">
        <v>0</v>
      </c>
      <c r="AB9" s="784"/>
      <c r="AC9" s="784"/>
      <c r="AD9" s="784"/>
      <c r="AE9" s="785"/>
      <c r="AF9" s="786">
        <v>0</v>
      </c>
      <c r="AG9" s="787"/>
      <c r="AH9" s="787"/>
      <c r="AI9" s="787"/>
      <c r="AJ9" s="788"/>
      <c r="AK9" s="769" t="s">
        <v>570</v>
      </c>
      <c r="AL9" s="770"/>
      <c r="AM9" s="770"/>
      <c r="AN9" s="770"/>
      <c r="AO9" s="770"/>
      <c r="AP9" s="770" t="s">
        <v>570</v>
      </c>
      <c r="AQ9" s="770"/>
      <c r="AR9" s="770"/>
      <c r="AS9" s="770"/>
      <c r="AT9" s="770"/>
      <c r="AU9" s="771"/>
      <c r="AV9" s="771"/>
      <c r="AW9" s="771"/>
      <c r="AX9" s="771"/>
      <c r="AY9" s="772"/>
      <c r="AZ9" s="230"/>
      <c r="BA9" s="230"/>
      <c r="BB9" s="230"/>
      <c r="BC9" s="230"/>
      <c r="BD9" s="230"/>
      <c r="BE9" s="231"/>
      <c r="BF9" s="231"/>
      <c r="BG9" s="231"/>
      <c r="BH9" s="231"/>
      <c r="BI9" s="231"/>
      <c r="BJ9" s="231"/>
      <c r="BK9" s="231"/>
      <c r="BL9" s="231"/>
      <c r="BM9" s="231"/>
      <c r="BN9" s="231"/>
      <c r="BO9" s="231"/>
      <c r="BP9" s="231"/>
      <c r="BQ9" s="236">
        <v>3</v>
      </c>
      <c r="BR9" s="237"/>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2"/>
    </row>
    <row r="10" spans="1:131" s="233" customFormat="1" ht="26.25" customHeight="1" x14ac:dyDescent="0.15">
      <c r="A10" s="236">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0"/>
      <c r="BA10" s="230"/>
      <c r="BB10" s="230"/>
      <c r="BC10" s="230"/>
      <c r="BD10" s="230"/>
      <c r="BE10" s="231"/>
      <c r="BF10" s="231"/>
      <c r="BG10" s="231"/>
      <c r="BH10" s="231"/>
      <c r="BI10" s="231"/>
      <c r="BJ10" s="231"/>
      <c r="BK10" s="231"/>
      <c r="BL10" s="231"/>
      <c r="BM10" s="231"/>
      <c r="BN10" s="231"/>
      <c r="BO10" s="231"/>
      <c r="BP10" s="231"/>
      <c r="BQ10" s="236">
        <v>4</v>
      </c>
      <c r="BR10" s="237"/>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2"/>
    </row>
    <row r="11" spans="1:131" s="233" customFormat="1" ht="26.25" customHeight="1" x14ac:dyDescent="0.15">
      <c r="A11" s="236">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0"/>
      <c r="BA11" s="230"/>
      <c r="BB11" s="230"/>
      <c r="BC11" s="230"/>
      <c r="BD11" s="230"/>
      <c r="BE11" s="231"/>
      <c r="BF11" s="231"/>
      <c r="BG11" s="231"/>
      <c r="BH11" s="231"/>
      <c r="BI11" s="231"/>
      <c r="BJ11" s="231"/>
      <c r="BK11" s="231"/>
      <c r="BL11" s="231"/>
      <c r="BM11" s="231"/>
      <c r="BN11" s="231"/>
      <c r="BO11" s="231"/>
      <c r="BP11" s="231"/>
      <c r="BQ11" s="236">
        <v>5</v>
      </c>
      <c r="BR11" s="237"/>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2"/>
    </row>
    <row r="12" spans="1:131" s="233" customFormat="1" ht="26.25" customHeight="1" x14ac:dyDescent="0.15">
      <c r="A12" s="236">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0"/>
      <c r="BA12" s="230"/>
      <c r="BB12" s="230"/>
      <c r="BC12" s="230"/>
      <c r="BD12" s="230"/>
      <c r="BE12" s="231"/>
      <c r="BF12" s="231"/>
      <c r="BG12" s="231"/>
      <c r="BH12" s="231"/>
      <c r="BI12" s="231"/>
      <c r="BJ12" s="231"/>
      <c r="BK12" s="231"/>
      <c r="BL12" s="231"/>
      <c r="BM12" s="231"/>
      <c r="BN12" s="231"/>
      <c r="BO12" s="231"/>
      <c r="BP12" s="231"/>
      <c r="BQ12" s="236">
        <v>6</v>
      </c>
      <c r="BR12" s="237"/>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2"/>
    </row>
    <row r="13" spans="1:131" s="233" customFormat="1" ht="26.25" customHeight="1" x14ac:dyDescent="0.15">
      <c r="A13" s="236">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0"/>
      <c r="BA13" s="230"/>
      <c r="BB13" s="230"/>
      <c r="BC13" s="230"/>
      <c r="BD13" s="230"/>
      <c r="BE13" s="231"/>
      <c r="BF13" s="231"/>
      <c r="BG13" s="231"/>
      <c r="BH13" s="231"/>
      <c r="BI13" s="231"/>
      <c r="BJ13" s="231"/>
      <c r="BK13" s="231"/>
      <c r="BL13" s="231"/>
      <c r="BM13" s="231"/>
      <c r="BN13" s="231"/>
      <c r="BO13" s="231"/>
      <c r="BP13" s="231"/>
      <c r="BQ13" s="236">
        <v>7</v>
      </c>
      <c r="BR13" s="237"/>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2"/>
    </row>
    <row r="14" spans="1:131" s="233" customFormat="1" ht="26.25" customHeight="1" x14ac:dyDescent="0.15">
      <c r="A14" s="236">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0"/>
      <c r="BA14" s="230"/>
      <c r="BB14" s="230"/>
      <c r="BC14" s="230"/>
      <c r="BD14" s="230"/>
      <c r="BE14" s="231"/>
      <c r="BF14" s="231"/>
      <c r="BG14" s="231"/>
      <c r="BH14" s="231"/>
      <c r="BI14" s="231"/>
      <c r="BJ14" s="231"/>
      <c r="BK14" s="231"/>
      <c r="BL14" s="231"/>
      <c r="BM14" s="231"/>
      <c r="BN14" s="231"/>
      <c r="BO14" s="231"/>
      <c r="BP14" s="231"/>
      <c r="BQ14" s="236">
        <v>8</v>
      </c>
      <c r="BR14" s="237"/>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2"/>
    </row>
    <row r="15" spans="1:131" s="233" customFormat="1" ht="26.25" customHeight="1" x14ac:dyDescent="0.15">
      <c r="A15" s="236">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0"/>
      <c r="BA15" s="230"/>
      <c r="BB15" s="230"/>
      <c r="BC15" s="230"/>
      <c r="BD15" s="230"/>
      <c r="BE15" s="231"/>
      <c r="BF15" s="231"/>
      <c r="BG15" s="231"/>
      <c r="BH15" s="231"/>
      <c r="BI15" s="231"/>
      <c r="BJ15" s="231"/>
      <c r="BK15" s="231"/>
      <c r="BL15" s="231"/>
      <c r="BM15" s="231"/>
      <c r="BN15" s="231"/>
      <c r="BO15" s="231"/>
      <c r="BP15" s="231"/>
      <c r="BQ15" s="236">
        <v>9</v>
      </c>
      <c r="BR15" s="237"/>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2"/>
    </row>
    <row r="16" spans="1:131" s="233" customFormat="1" ht="26.25" customHeight="1" x14ac:dyDescent="0.15">
      <c r="A16" s="236">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0"/>
      <c r="BA16" s="230"/>
      <c r="BB16" s="230"/>
      <c r="BC16" s="230"/>
      <c r="BD16" s="230"/>
      <c r="BE16" s="231"/>
      <c r="BF16" s="231"/>
      <c r="BG16" s="231"/>
      <c r="BH16" s="231"/>
      <c r="BI16" s="231"/>
      <c r="BJ16" s="231"/>
      <c r="BK16" s="231"/>
      <c r="BL16" s="231"/>
      <c r="BM16" s="231"/>
      <c r="BN16" s="231"/>
      <c r="BO16" s="231"/>
      <c r="BP16" s="231"/>
      <c r="BQ16" s="236">
        <v>10</v>
      </c>
      <c r="BR16" s="237"/>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2"/>
    </row>
    <row r="17" spans="1:131" s="233" customFormat="1" ht="26.25" customHeight="1" x14ac:dyDescent="0.15">
      <c r="A17" s="236">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0"/>
      <c r="BA17" s="230"/>
      <c r="BB17" s="230"/>
      <c r="BC17" s="230"/>
      <c r="BD17" s="230"/>
      <c r="BE17" s="231"/>
      <c r="BF17" s="231"/>
      <c r="BG17" s="231"/>
      <c r="BH17" s="231"/>
      <c r="BI17" s="231"/>
      <c r="BJ17" s="231"/>
      <c r="BK17" s="231"/>
      <c r="BL17" s="231"/>
      <c r="BM17" s="231"/>
      <c r="BN17" s="231"/>
      <c r="BO17" s="231"/>
      <c r="BP17" s="231"/>
      <c r="BQ17" s="236">
        <v>11</v>
      </c>
      <c r="BR17" s="237"/>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2"/>
    </row>
    <row r="18" spans="1:131" s="233" customFormat="1" ht="26.25" customHeight="1" x14ac:dyDescent="0.15">
      <c r="A18" s="236">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0"/>
      <c r="BA18" s="230"/>
      <c r="BB18" s="230"/>
      <c r="BC18" s="230"/>
      <c r="BD18" s="230"/>
      <c r="BE18" s="231"/>
      <c r="BF18" s="231"/>
      <c r="BG18" s="231"/>
      <c r="BH18" s="231"/>
      <c r="BI18" s="231"/>
      <c r="BJ18" s="231"/>
      <c r="BK18" s="231"/>
      <c r="BL18" s="231"/>
      <c r="BM18" s="231"/>
      <c r="BN18" s="231"/>
      <c r="BO18" s="231"/>
      <c r="BP18" s="231"/>
      <c r="BQ18" s="236">
        <v>12</v>
      </c>
      <c r="BR18" s="237"/>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2"/>
    </row>
    <row r="19" spans="1:131" s="233" customFormat="1" ht="26.25" customHeight="1" x14ac:dyDescent="0.15">
      <c r="A19" s="236">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0"/>
      <c r="BA19" s="230"/>
      <c r="BB19" s="230"/>
      <c r="BC19" s="230"/>
      <c r="BD19" s="230"/>
      <c r="BE19" s="231"/>
      <c r="BF19" s="231"/>
      <c r="BG19" s="231"/>
      <c r="BH19" s="231"/>
      <c r="BI19" s="231"/>
      <c r="BJ19" s="231"/>
      <c r="BK19" s="231"/>
      <c r="BL19" s="231"/>
      <c r="BM19" s="231"/>
      <c r="BN19" s="231"/>
      <c r="BO19" s="231"/>
      <c r="BP19" s="231"/>
      <c r="BQ19" s="236">
        <v>13</v>
      </c>
      <c r="BR19" s="237"/>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2"/>
    </row>
    <row r="20" spans="1:131" s="233" customFormat="1" ht="26.25" customHeight="1" x14ac:dyDescent="0.15">
      <c r="A20" s="236">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0"/>
      <c r="BA20" s="230"/>
      <c r="BB20" s="230"/>
      <c r="BC20" s="230"/>
      <c r="BD20" s="230"/>
      <c r="BE20" s="231"/>
      <c r="BF20" s="231"/>
      <c r="BG20" s="231"/>
      <c r="BH20" s="231"/>
      <c r="BI20" s="231"/>
      <c r="BJ20" s="231"/>
      <c r="BK20" s="231"/>
      <c r="BL20" s="231"/>
      <c r="BM20" s="231"/>
      <c r="BN20" s="231"/>
      <c r="BO20" s="231"/>
      <c r="BP20" s="231"/>
      <c r="BQ20" s="236">
        <v>14</v>
      </c>
      <c r="BR20" s="237"/>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2"/>
    </row>
    <row r="21" spans="1:131" s="233" customFormat="1" ht="26.25" customHeight="1" thickBot="1" x14ac:dyDescent="0.2">
      <c r="A21" s="236">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0"/>
      <c r="BA21" s="230"/>
      <c r="BB21" s="230"/>
      <c r="BC21" s="230"/>
      <c r="BD21" s="230"/>
      <c r="BE21" s="231"/>
      <c r="BF21" s="231"/>
      <c r="BG21" s="231"/>
      <c r="BH21" s="231"/>
      <c r="BI21" s="231"/>
      <c r="BJ21" s="231"/>
      <c r="BK21" s="231"/>
      <c r="BL21" s="231"/>
      <c r="BM21" s="231"/>
      <c r="BN21" s="231"/>
      <c r="BO21" s="231"/>
      <c r="BP21" s="231"/>
      <c r="BQ21" s="236">
        <v>15</v>
      </c>
      <c r="BR21" s="237"/>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2"/>
    </row>
    <row r="22" spans="1:131" s="233" customFormat="1" ht="26.25" customHeight="1" x14ac:dyDescent="0.15">
      <c r="A22" s="236">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1"/>
      <c r="BF22" s="231"/>
      <c r="BG22" s="231"/>
      <c r="BH22" s="231"/>
      <c r="BI22" s="231"/>
      <c r="BJ22" s="231"/>
      <c r="BK22" s="231"/>
      <c r="BL22" s="231"/>
      <c r="BM22" s="231"/>
      <c r="BN22" s="231"/>
      <c r="BO22" s="231"/>
      <c r="BP22" s="231"/>
      <c r="BQ22" s="236">
        <v>16</v>
      </c>
      <c r="BR22" s="237"/>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2"/>
    </row>
    <row r="23" spans="1:131" s="233" customFormat="1" ht="26.25" customHeight="1" thickBot="1" x14ac:dyDescent="0.2">
      <c r="A23" s="238" t="s">
        <v>398</v>
      </c>
      <c r="B23" s="789" t="s">
        <v>399</v>
      </c>
      <c r="C23" s="790"/>
      <c r="D23" s="790"/>
      <c r="E23" s="790"/>
      <c r="F23" s="790"/>
      <c r="G23" s="790"/>
      <c r="H23" s="790"/>
      <c r="I23" s="790"/>
      <c r="J23" s="790"/>
      <c r="K23" s="790"/>
      <c r="L23" s="790"/>
      <c r="M23" s="790"/>
      <c r="N23" s="790"/>
      <c r="O23" s="790"/>
      <c r="P23" s="791"/>
      <c r="Q23" s="792">
        <v>7794</v>
      </c>
      <c r="R23" s="793"/>
      <c r="S23" s="793"/>
      <c r="T23" s="793"/>
      <c r="U23" s="793"/>
      <c r="V23" s="793">
        <v>7381</v>
      </c>
      <c r="W23" s="793"/>
      <c r="X23" s="793"/>
      <c r="Y23" s="793"/>
      <c r="Z23" s="793"/>
      <c r="AA23" s="793">
        <v>413</v>
      </c>
      <c r="AB23" s="793"/>
      <c r="AC23" s="793"/>
      <c r="AD23" s="793"/>
      <c r="AE23" s="794"/>
      <c r="AF23" s="795">
        <v>386</v>
      </c>
      <c r="AG23" s="793"/>
      <c r="AH23" s="793"/>
      <c r="AI23" s="793"/>
      <c r="AJ23" s="796"/>
      <c r="AK23" s="797"/>
      <c r="AL23" s="798"/>
      <c r="AM23" s="798"/>
      <c r="AN23" s="798"/>
      <c r="AO23" s="798"/>
      <c r="AP23" s="793">
        <v>6393</v>
      </c>
      <c r="AQ23" s="793"/>
      <c r="AR23" s="793"/>
      <c r="AS23" s="793"/>
      <c r="AT23" s="793"/>
      <c r="AU23" s="809"/>
      <c r="AV23" s="809"/>
      <c r="AW23" s="809"/>
      <c r="AX23" s="809"/>
      <c r="AY23" s="810"/>
      <c r="AZ23" s="811" t="s">
        <v>179</v>
      </c>
      <c r="BA23" s="812"/>
      <c r="BB23" s="812"/>
      <c r="BC23" s="812"/>
      <c r="BD23" s="813"/>
      <c r="BE23" s="231"/>
      <c r="BF23" s="231"/>
      <c r="BG23" s="231"/>
      <c r="BH23" s="231"/>
      <c r="BI23" s="231"/>
      <c r="BJ23" s="231"/>
      <c r="BK23" s="231"/>
      <c r="BL23" s="231"/>
      <c r="BM23" s="231"/>
      <c r="BN23" s="231"/>
      <c r="BO23" s="231"/>
      <c r="BP23" s="231"/>
      <c r="BQ23" s="236">
        <v>17</v>
      </c>
      <c r="BR23" s="237"/>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2"/>
    </row>
    <row r="24" spans="1:131" s="233"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0"/>
      <c r="BA24" s="230"/>
      <c r="BB24" s="230"/>
      <c r="BC24" s="230"/>
      <c r="BD24" s="230"/>
      <c r="BE24" s="231"/>
      <c r="BF24" s="231"/>
      <c r="BG24" s="231"/>
      <c r="BH24" s="231"/>
      <c r="BI24" s="231"/>
      <c r="BJ24" s="231"/>
      <c r="BK24" s="231"/>
      <c r="BL24" s="231"/>
      <c r="BM24" s="231"/>
      <c r="BN24" s="231"/>
      <c r="BO24" s="231"/>
      <c r="BP24" s="231"/>
      <c r="BQ24" s="236">
        <v>18</v>
      </c>
      <c r="BR24" s="237"/>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2"/>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0"/>
      <c r="BK25" s="230"/>
      <c r="BL25" s="230"/>
      <c r="BM25" s="230"/>
      <c r="BN25" s="230"/>
      <c r="BO25" s="239"/>
      <c r="BP25" s="239"/>
      <c r="BQ25" s="236">
        <v>19</v>
      </c>
      <c r="BR25" s="237"/>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8"/>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384</v>
      </c>
      <c r="BF26" s="734"/>
      <c r="BG26" s="734"/>
      <c r="BH26" s="734"/>
      <c r="BI26" s="740"/>
      <c r="BJ26" s="230"/>
      <c r="BK26" s="230"/>
      <c r="BL26" s="230"/>
      <c r="BM26" s="230"/>
      <c r="BN26" s="230"/>
      <c r="BO26" s="239"/>
      <c r="BP26" s="239"/>
      <c r="BQ26" s="236">
        <v>20</v>
      </c>
      <c r="BR26" s="237"/>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8"/>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0"/>
      <c r="BK27" s="230"/>
      <c r="BL27" s="230"/>
      <c r="BM27" s="230"/>
      <c r="BN27" s="230"/>
      <c r="BO27" s="239"/>
      <c r="BP27" s="239"/>
      <c r="BQ27" s="236">
        <v>21</v>
      </c>
      <c r="BR27" s="237"/>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8"/>
    </row>
    <row r="28" spans="1:131" ht="26.25" customHeight="1" thickTop="1" x14ac:dyDescent="0.15">
      <c r="A28" s="240">
        <v>1</v>
      </c>
      <c r="B28" s="749" t="s">
        <v>410</v>
      </c>
      <c r="C28" s="750"/>
      <c r="D28" s="750"/>
      <c r="E28" s="750"/>
      <c r="F28" s="750"/>
      <c r="G28" s="750"/>
      <c r="H28" s="750"/>
      <c r="I28" s="750"/>
      <c r="J28" s="750"/>
      <c r="K28" s="750"/>
      <c r="L28" s="750"/>
      <c r="M28" s="750"/>
      <c r="N28" s="750"/>
      <c r="O28" s="750"/>
      <c r="P28" s="751"/>
      <c r="Q28" s="822">
        <v>1251</v>
      </c>
      <c r="R28" s="823"/>
      <c r="S28" s="823"/>
      <c r="T28" s="823"/>
      <c r="U28" s="823"/>
      <c r="V28" s="823">
        <v>1166</v>
      </c>
      <c r="W28" s="823"/>
      <c r="X28" s="823"/>
      <c r="Y28" s="823"/>
      <c r="Z28" s="823"/>
      <c r="AA28" s="823">
        <v>85</v>
      </c>
      <c r="AB28" s="823"/>
      <c r="AC28" s="823"/>
      <c r="AD28" s="823"/>
      <c r="AE28" s="824"/>
      <c r="AF28" s="825">
        <v>85</v>
      </c>
      <c r="AG28" s="823"/>
      <c r="AH28" s="823"/>
      <c r="AI28" s="823"/>
      <c r="AJ28" s="826"/>
      <c r="AK28" s="827">
        <v>123</v>
      </c>
      <c r="AL28" s="828"/>
      <c r="AM28" s="828"/>
      <c r="AN28" s="828"/>
      <c r="AO28" s="828"/>
      <c r="AP28" s="828" t="s">
        <v>570</v>
      </c>
      <c r="AQ28" s="828"/>
      <c r="AR28" s="828"/>
      <c r="AS28" s="828"/>
      <c r="AT28" s="828"/>
      <c r="AU28" s="828" t="s">
        <v>570</v>
      </c>
      <c r="AV28" s="828"/>
      <c r="AW28" s="828"/>
      <c r="AX28" s="828"/>
      <c r="AY28" s="828"/>
      <c r="AZ28" s="829" t="s">
        <v>570</v>
      </c>
      <c r="BA28" s="829"/>
      <c r="BB28" s="829"/>
      <c r="BC28" s="829"/>
      <c r="BD28" s="829"/>
      <c r="BE28" s="820"/>
      <c r="BF28" s="820"/>
      <c r="BG28" s="820"/>
      <c r="BH28" s="820"/>
      <c r="BI28" s="821"/>
      <c r="BJ28" s="230"/>
      <c r="BK28" s="230"/>
      <c r="BL28" s="230"/>
      <c r="BM28" s="230"/>
      <c r="BN28" s="230"/>
      <c r="BO28" s="239"/>
      <c r="BP28" s="239"/>
      <c r="BQ28" s="236">
        <v>22</v>
      </c>
      <c r="BR28" s="237"/>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8"/>
    </row>
    <row r="29" spans="1:131" ht="26.25" customHeight="1" x14ac:dyDescent="0.15">
      <c r="A29" s="240">
        <v>2</v>
      </c>
      <c r="B29" s="780" t="s">
        <v>411</v>
      </c>
      <c r="C29" s="781"/>
      <c r="D29" s="781"/>
      <c r="E29" s="781"/>
      <c r="F29" s="781"/>
      <c r="G29" s="781"/>
      <c r="H29" s="781"/>
      <c r="I29" s="781"/>
      <c r="J29" s="781"/>
      <c r="K29" s="781"/>
      <c r="L29" s="781"/>
      <c r="M29" s="781"/>
      <c r="N29" s="781"/>
      <c r="O29" s="781"/>
      <c r="P29" s="782"/>
      <c r="Q29" s="783">
        <v>182</v>
      </c>
      <c r="R29" s="784"/>
      <c r="S29" s="784"/>
      <c r="T29" s="784"/>
      <c r="U29" s="784"/>
      <c r="V29" s="784">
        <v>180</v>
      </c>
      <c r="W29" s="784"/>
      <c r="X29" s="784"/>
      <c r="Y29" s="784"/>
      <c r="Z29" s="784"/>
      <c r="AA29" s="784">
        <v>2</v>
      </c>
      <c r="AB29" s="784"/>
      <c r="AC29" s="784"/>
      <c r="AD29" s="784"/>
      <c r="AE29" s="785"/>
      <c r="AF29" s="786">
        <v>2</v>
      </c>
      <c r="AG29" s="787"/>
      <c r="AH29" s="787"/>
      <c r="AI29" s="787"/>
      <c r="AJ29" s="788"/>
      <c r="AK29" s="834">
        <v>61</v>
      </c>
      <c r="AL29" s="830"/>
      <c r="AM29" s="830"/>
      <c r="AN29" s="830"/>
      <c r="AO29" s="830"/>
      <c r="AP29" s="830" t="s">
        <v>570</v>
      </c>
      <c r="AQ29" s="830"/>
      <c r="AR29" s="830"/>
      <c r="AS29" s="830"/>
      <c r="AT29" s="830"/>
      <c r="AU29" s="830" t="s">
        <v>570</v>
      </c>
      <c r="AV29" s="830"/>
      <c r="AW29" s="830"/>
      <c r="AX29" s="830"/>
      <c r="AY29" s="830"/>
      <c r="AZ29" s="831" t="s">
        <v>570</v>
      </c>
      <c r="BA29" s="831"/>
      <c r="BB29" s="831"/>
      <c r="BC29" s="831"/>
      <c r="BD29" s="831"/>
      <c r="BE29" s="832"/>
      <c r="BF29" s="832"/>
      <c r="BG29" s="832"/>
      <c r="BH29" s="832"/>
      <c r="BI29" s="833"/>
      <c r="BJ29" s="230"/>
      <c r="BK29" s="230"/>
      <c r="BL29" s="230"/>
      <c r="BM29" s="230"/>
      <c r="BN29" s="230"/>
      <c r="BO29" s="239"/>
      <c r="BP29" s="239"/>
      <c r="BQ29" s="236">
        <v>23</v>
      </c>
      <c r="BR29" s="237"/>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8"/>
    </row>
    <row r="30" spans="1:131" ht="26.25" customHeight="1" x14ac:dyDescent="0.15">
      <c r="A30" s="240">
        <v>3</v>
      </c>
      <c r="B30" s="780" t="s">
        <v>412</v>
      </c>
      <c r="C30" s="781"/>
      <c r="D30" s="781"/>
      <c r="E30" s="781"/>
      <c r="F30" s="781"/>
      <c r="G30" s="781"/>
      <c r="H30" s="781"/>
      <c r="I30" s="781"/>
      <c r="J30" s="781"/>
      <c r="K30" s="781"/>
      <c r="L30" s="781"/>
      <c r="M30" s="781"/>
      <c r="N30" s="781"/>
      <c r="O30" s="781"/>
      <c r="P30" s="782"/>
      <c r="Q30" s="783">
        <v>177</v>
      </c>
      <c r="R30" s="784"/>
      <c r="S30" s="784"/>
      <c r="T30" s="784"/>
      <c r="U30" s="784"/>
      <c r="V30" s="784">
        <v>189</v>
      </c>
      <c r="W30" s="784"/>
      <c r="X30" s="784"/>
      <c r="Y30" s="784"/>
      <c r="Z30" s="784"/>
      <c r="AA30" s="784">
        <v>-12</v>
      </c>
      <c r="AB30" s="784"/>
      <c r="AC30" s="784"/>
      <c r="AD30" s="784"/>
      <c r="AE30" s="785"/>
      <c r="AF30" s="786">
        <v>254</v>
      </c>
      <c r="AG30" s="787"/>
      <c r="AH30" s="787"/>
      <c r="AI30" s="787"/>
      <c r="AJ30" s="788"/>
      <c r="AK30" s="834">
        <v>2</v>
      </c>
      <c r="AL30" s="830"/>
      <c r="AM30" s="830"/>
      <c r="AN30" s="830"/>
      <c r="AO30" s="830"/>
      <c r="AP30" s="830">
        <v>300</v>
      </c>
      <c r="AQ30" s="830"/>
      <c r="AR30" s="830"/>
      <c r="AS30" s="830"/>
      <c r="AT30" s="830"/>
      <c r="AU30" s="830">
        <v>63</v>
      </c>
      <c r="AV30" s="830"/>
      <c r="AW30" s="830"/>
      <c r="AX30" s="830"/>
      <c r="AY30" s="830"/>
      <c r="AZ30" s="831" t="s">
        <v>570</v>
      </c>
      <c r="BA30" s="831"/>
      <c r="BB30" s="831"/>
      <c r="BC30" s="831"/>
      <c r="BD30" s="831"/>
      <c r="BE30" s="832" t="s">
        <v>413</v>
      </c>
      <c r="BF30" s="832"/>
      <c r="BG30" s="832"/>
      <c r="BH30" s="832"/>
      <c r="BI30" s="833"/>
      <c r="BJ30" s="230"/>
      <c r="BK30" s="230"/>
      <c r="BL30" s="230"/>
      <c r="BM30" s="230"/>
      <c r="BN30" s="230"/>
      <c r="BO30" s="239"/>
      <c r="BP30" s="239"/>
      <c r="BQ30" s="236">
        <v>24</v>
      </c>
      <c r="BR30" s="237"/>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8"/>
    </row>
    <row r="31" spans="1:131" ht="26.25" customHeight="1" x14ac:dyDescent="0.15">
      <c r="A31" s="240">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0"/>
      <c r="BK31" s="230"/>
      <c r="BL31" s="230"/>
      <c r="BM31" s="230"/>
      <c r="BN31" s="230"/>
      <c r="BO31" s="239"/>
      <c r="BP31" s="239"/>
      <c r="BQ31" s="236">
        <v>25</v>
      </c>
      <c r="BR31" s="237"/>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8"/>
    </row>
    <row r="32" spans="1:131" ht="26.25" customHeight="1" x14ac:dyDescent="0.15">
      <c r="A32" s="240">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0"/>
      <c r="BK32" s="230"/>
      <c r="BL32" s="230"/>
      <c r="BM32" s="230"/>
      <c r="BN32" s="230"/>
      <c r="BO32" s="239"/>
      <c r="BP32" s="239"/>
      <c r="BQ32" s="236">
        <v>26</v>
      </c>
      <c r="BR32" s="237"/>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8"/>
    </row>
    <row r="33" spans="1:131" ht="26.25" customHeight="1" x14ac:dyDescent="0.15">
      <c r="A33" s="240">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0"/>
      <c r="BK33" s="230"/>
      <c r="BL33" s="230"/>
      <c r="BM33" s="230"/>
      <c r="BN33" s="230"/>
      <c r="BO33" s="239"/>
      <c r="BP33" s="239"/>
      <c r="BQ33" s="236">
        <v>27</v>
      </c>
      <c r="BR33" s="237"/>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8"/>
    </row>
    <row r="34" spans="1:131" ht="26.25" customHeight="1" x14ac:dyDescent="0.15">
      <c r="A34" s="240">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0"/>
      <c r="BK34" s="230"/>
      <c r="BL34" s="230"/>
      <c r="BM34" s="230"/>
      <c r="BN34" s="230"/>
      <c r="BO34" s="239"/>
      <c r="BP34" s="239"/>
      <c r="BQ34" s="236">
        <v>28</v>
      </c>
      <c r="BR34" s="237"/>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8"/>
    </row>
    <row r="35" spans="1:131" ht="26.25" customHeight="1" x14ac:dyDescent="0.15">
      <c r="A35" s="240">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0"/>
      <c r="BK35" s="230"/>
      <c r="BL35" s="230"/>
      <c r="BM35" s="230"/>
      <c r="BN35" s="230"/>
      <c r="BO35" s="239"/>
      <c r="BP35" s="239"/>
      <c r="BQ35" s="236">
        <v>29</v>
      </c>
      <c r="BR35" s="237"/>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8"/>
    </row>
    <row r="36" spans="1:131" ht="26.25" customHeight="1" x14ac:dyDescent="0.15">
      <c r="A36" s="240">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0"/>
      <c r="BK36" s="230"/>
      <c r="BL36" s="230"/>
      <c r="BM36" s="230"/>
      <c r="BN36" s="230"/>
      <c r="BO36" s="239"/>
      <c r="BP36" s="239"/>
      <c r="BQ36" s="236">
        <v>30</v>
      </c>
      <c r="BR36" s="237"/>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8"/>
    </row>
    <row r="37" spans="1:131" ht="26.25" customHeight="1" x14ac:dyDescent="0.15">
      <c r="A37" s="240">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0"/>
      <c r="BK37" s="230"/>
      <c r="BL37" s="230"/>
      <c r="BM37" s="230"/>
      <c r="BN37" s="230"/>
      <c r="BO37" s="239"/>
      <c r="BP37" s="239"/>
      <c r="BQ37" s="236">
        <v>31</v>
      </c>
      <c r="BR37" s="237"/>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8"/>
    </row>
    <row r="38" spans="1:131" ht="26.25" customHeight="1" x14ac:dyDescent="0.15">
      <c r="A38" s="240">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0"/>
      <c r="BK38" s="230"/>
      <c r="BL38" s="230"/>
      <c r="BM38" s="230"/>
      <c r="BN38" s="230"/>
      <c r="BO38" s="239"/>
      <c r="BP38" s="239"/>
      <c r="BQ38" s="236">
        <v>32</v>
      </c>
      <c r="BR38" s="237"/>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8"/>
    </row>
    <row r="39" spans="1:131" ht="26.25" customHeight="1" x14ac:dyDescent="0.15">
      <c r="A39" s="240">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0"/>
      <c r="BK39" s="230"/>
      <c r="BL39" s="230"/>
      <c r="BM39" s="230"/>
      <c r="BN39" s="230"/>
      <c r="BO39" s="239"/>
      <c r="BP39" s="239"/>
      <c r="BQ39" s="236">
        <v>33</v>
      </c>
      <c r="BR39" s="237"/>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8"/>
    </row>
    <row r="40" spans="1:131" ht="26.25" customHeight="1" x14ac:dyDescent="0.15">
      <c r="A40" s="236">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0"/>
      <c r="BK40" s="230"/>
      <c r="BL40" s="230"/>
      <c r="BM40" s="230"/>
      <c r="BN40" s="230"/>
      <c r="BO40" s="239"/>
      <c r="BP40" s="239"/>
      <c r="BQ40" s="236">
        <v>34</v>
      </c>
      <c r="BR40" s="237"/>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8"/>
    </row>
    <row r="41" spans="1:131" ht="26.25" customHeight="1" x14ac:dyDescent="0.15">
      <c r="A41" s="236">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0"/>
      <c r="BK41" s="230"/>
      <c r="BL41" s="230"/>
      <c r="BM41" s="230"/>
      <c r="BN41" s="230"/>
      <c r="BO41" s="239"/>
      <c r="BP41" s="239"/>
      <c r="BQ41" s="236">
        <v>35</v>
      </c>
      <c r="BR41" s="237"/>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8"/>
    </row>
    <row r="42" spans="1:131" ht="26.25" customHeight="1" x14ac:dyDescent="0.15">
      <c r="A42" s="236">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0"/>
      <c r="BK42" s="230"/>
      <c r="BL42" s="230"/>
      <c r="BM42" s="230"/>
      <c r="BN42" s="230"/>
      <c r="BO42" s="239"/>
      <c r="BP42" s="239"/>
      <c r="BQ42" s="236">
        <v>36</v>
      </c>
      <c r="BR42" s="237"/>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8"/>
    </row>
    <row r="43" spans="1:131" ht="26.25" customHeight="1" x14ac:dyDescent="0.15">
      <c r="A43" s="236">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0"/>
      <c r="BK43" s="230"/>
      <c r="BL43" s="230"/>
      <c r="BM43" s="230"/>
      <c r="BN43" s="230"/>
      <c r="BO43" s="239"/>
      <c r="BP43" s="239"/>
      <c r="BQ43" s="236">
        <v>37</v>
      </c>
      <c r="BR43" s="237"/>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8"/>
    </row>
    <row r="44" spans="1:131" ht="26.25" customHeight="1" x14ac:dyDescent="0.15">
      <c r="A44" s="236">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0"/>
      <c r="BK44" s="230"/>
      <c r="BL44" s="230"/>
      <c r="BM44" s="230"/>
      <c r="BN44" s="230"/>
      <c r="BO44" s="239"/>
      <c r="BP44" s="239"/>
      <c r="BQ44" s="236">
        <v>38</v>
      </c>
      <c r="BR44" s="237"/>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8"/>
    </row>
    <row r="45" spans="1:131" ht="26.25" customHeight="1" x14ac:dyDescent="0.15">
      <c r="A45" s="236">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0"/>
      <c r="BK45" s="230"/>
      <c r="BL45" s="230"/>
      <c r="BM45" s="230"/>
      <c r="BN45" s="230"/>
      <c r="BO45" s="239"/>
      <c r="BP45" s="239"/>
      <c r="BQ45" s="236">
        <v>39</v>
      </c>
      <c r="BR45" s="237"/>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8"/>
    </row>
    <row r="46" spans="1:131" ht="26.25" customHeight="1" x14ac:dyDescent="0.15">
      <c r="A46" s="236">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0"/>
      <c r="BK46" s="230"/>
      <c r="BL46" s="230"/>
      <c r="BM46" s="230"/>
      <c r="BN46" s="230"/>
      <c r="BO46" s="239"/>
      <c r="BP46" s="239"/>
      <c r="BQ46" s="236">
        <v>40</v>
      </c>
      <c r="BR46" s="237"/>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8"/>
    </row>
    <row r="47" spans="1:131" ht="26.25" customHeight="1" x14ac:dyDescent="0.15">
      <c r="A47" s="236">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0"/>
      <c r="BK47" s="230"/>
      <c r="BL47" s="230"/>
      <c r="BM47" s="230"/>
      <c r="BN47" s="230"/>
      <c r="BO47" s="239"/>
      <c r="BP47" s="239"/>
      <c r="BQ47" s="236">
        <v>41</v>
      </c>
      <c r="BR47" s="237"/>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8"/>
    </row>
    <row r="48" spans="1:131" ht="26.25" customHeight="1" x14ac:dyDescent="0.15">
      <c r="A48" s="236">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0"/>
      <c r="BK48" s="230"/>
      <c r="BL48" s="230"/>
      <c r="BM48" s="230"/>
      <c r="BN48" s="230"/>
      <c r="BO48" s="239"/>
      <c r="BP48" s="239"/>
      <c r="BQ48" s="236">
        <v>42</v>
      </c>
      <c r="BR48" s="237"/>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8"/>
    </row>
    <row r="49" spans="1:131" ht="26.25" customHeight="1" x14ac:dyDescent="0.15">
      <c r="A49" s="236">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0"/>
      <c r="BK49" s="230"/>
      <c r="BL49" s="230"/>
      <c r="BM49" s="230"/>
      <c r="BN49" s="230"/>
      <c r="BO49" s="239"/>
      <c r="BP49" s="239"/>
      <c r="BQ49" s="236">
        <v>43</v>
      </c>
      <c r="BR49" s="237"/>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8"/>
    </row>
    <row r="50" spans="1:131" ht="26.25" customHeight="1" x14ac:dyDescent="0.15">
      <c r="A50" s="236">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0"/>
      <c r="BK50" s="230"/>
      <c r="BL50" s="230"/>
      <c r="BM50" s="230"/>
      <c r="BN50" s="230"/>
      <c r="BO50" s="239"/>
      <c r="BP50" s="239"/>
      <c r="BQ50" s="236">
        <v>44</v>
      </c>
      <c r="BR50" s="237"/>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8"/>
    </row>
    <row r="51" spans="1:131" ht="26.25" customHeight="1" x14ac:dyDescent="0.15">
      <c r="A51" s="236">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0"/>
      <c r="BK51" s="230"/>
      <c r="BL51" s="230"/>
      <c r="BM51" s="230"/>
      <c r="BN51" s="230"/>
      <c r="BO51" s="239"/>
      <c r="BP51" s="239"/>
      <c r="BQ51" s="236">
        <v>45</v>
      </c>
      <c r="BR51" s="237"/>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8"/>
    </row>
    <row r="52" spans="1:131" ht="26.25" customHeight="1" x14ac:dyDescent="0.15">
      <c r="A52" s="236">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0"/>
      <c r="BK52" s="230"/>
      <c r="BL52" s="230"/>
      <c r="BM52" s="230"/>
      <c r="BN52" s="230"/>
      <c r="BO52" s="239"/>
      <c r="BP52" s="239"/>
      <c r="BQ52" s="236">
        <v>46</v>
      </c>
      <c r="BR52" s="237"/>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8"/>
    </row>
    <row r="53" spans="1:131" ht="26.25" customHeight="1" x14ac:dyDescent="0.15">
      <c r="A53" s="236">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0"/>
      <c r="BK53" s="230"/>
      <c r="BL53" s="230"/>
      <c r="BM53" s="230"/>
      <c r="BN53" s="230"/>
      <c r="BO53" s="239"/>
      <c r="BP53" s="239"/>
      <c r="BQ53" s="236">
        <v>47</v>
      </c>
      <c r="BR53" s="237"/>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8"/>
    </row>
    <row r="54" spans="1:131" ht="26.25" customHeight="1" x14ac:dyDescent="0.15">
      <c r="A54" s="236">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0"/>
      <c r="BK54" s="230"/>
      <c r="BL54" s="230"/>
      <c r="BM54" s="230"/>
      <c r="BN54" s="230"/>
      <c r="BO54" s="239"/>
      <c r="BP54" s="239"/>
      <c r="BQ54" s="236">
        <v>48</v>
      </c>
      <c r="BR54" s="237"/>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8"/>
    </row>
    <row r="55" spans="1:131" ht="26.25" customHeight="1" x14ac:dyDescent="0.15">
      <c r="A55" s="236">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0"/>
      <c r="BK55" s="230"/>
      <c r="BL55" s="230"/>
      <c r="BM55" s="230"/>
      <c r="BN55" s="230"/>
      <c r="BO55" s="239"/>
      <c r="BP55" s="239"/>
      <c r="BQ55" s="236">
        <v>49</v>
      </c>
      <c r="BR55" s="237"/>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8"/>
    </row>
    <row r="56" spans="1:131" ht="26.25" customHeight="1" x14ac:dyDescent="0.15">
      <c r="A56" s="236">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0"/>
      <c r="BK56" s="230"/>
      <c r="BL56" s="230"/>
      <c r="BM56" s="230"/>
      <c r="BN56" s="230"/>
      <c r="BO56" s="239"/>
      <c r="BP56" s="239"/>
      <c r="BQ56" s="236">
        <v>50</v>
      </c>
      <c r="BR56" s="237"/>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8"/>
    </row>
    <row r="57" spans="1:131" ht="26.25" customHeight="1" x14ac:dyDescent="0.15">
      <c r="A57" s="236">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0"/>
      <c r="BK57" s="230"/>
      <c r="BL57" s="230"/>
      <c r="BM57" s="230"/>
      <c r="BN57" s="230"/>
      <c r="BO57" s="239"/>
      <c r="BP57" s="239"/>
      <c r="BQ57" s="236">
        <v>51</v>
      </c>
      <c r="BR57" s="237"/>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8"/>
    </row>
    <row r="58" spans="1:131" ht="26.25" customHeight="1" x14ac:dyDescent="0.15">
      <c r="A58" s="236">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0"/>
      <c r="BK58" s="230"/>
      <c r="BL58" s="230"/>
      <c r="BM58" s="230"/>
      <c r="BN58" s="230"/>
      <c r="BO58" s="239"/>
      <c r="BP58" s="239"/>
      <c r="BQ58" s="236">
        <v>52</v>
      </c>
      <c r="BR58" s="237"/>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8"/>
    </row>
    <row r="59" spans="1:131" ht="26.25" customHeight="1" x14ac:dyDescent="0.15">
      <c r="A59" s="236">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0"/>
      <c r="BK59" s="230"/>
      <c r="BL59" s="230"/>
      <c r="BM59" s="230"/>
      <c r="BN59" s="230"/>
      <c r="BO59" s="239"/>
      <c r="BP59" s="239"/>
      <c r="BQ59" s="236">
        <v>53</v>
      </c>
      <c r="BR59" s="237"/>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8"/>
    </row>
    <row r="60" spans="1:131" ht="26.25" customHeight="1" x14ac:dyDescent="0.15">
      <c r="A60" s="236">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0"/>
      <c r="BK60" s="230"/>
      <c r="BL60" s="230"/>
      <c r="BM60" s="230"/>
      <c r="BN60" s="230"/>
      <c r="BO60" s="239"/>
      <c r="BP60" s="239"/>
      <c r="BQ60" s="236">
        <v>54</v>
      </c>
      <c r="BR60" s="237"/>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8"/>
    </row>
    <row r="61" spans="1:131" ht="26.25" customHeight="1" thickBot="1" x14ac:dyDescent="0.2">
      <c r="A61" s="236">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0"/>
      <c r="BK61" s="230"/>
      <c r="BL61" s="230"/>
      <c r="BM61" s="230"/>
      <c r="BN61" s="230"/>
      <c r="BO61" s="239"/>
      <c r="BP61" s="239"/>
      <c r="BQ61" s="236">
        <v>55</v>
      </c>
      <c r="BR61" s="237"/>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8"/>
    </row>
    <row r="62" spans="1:131" ht="26.25" customHeight="1" x14ac:dyDescent="0.15">
      <c r="A62" s="236">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39"/>
      <c r="BP62" s="239"/>
      <c r="BQ62" s="236">
        <v>56</v>
      </c>
      <c r="BR62" s="237"/>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8"/>
    </row>
    <row r="63" spans="1:131" ht="26.25" customHeight="1" thickBot="1" x14ac:dyDescent="0.2">
      <c r="A63" s="238" t="s">
        <v>398</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341</v>
      </c>
      <c r="AG63" s="844"/>
      <c r="AH63" s="844"/>
      <c r="AI63" s="844"/>
      <c r="AJ63" s="845"/>
      <c r="AK63" s="846"/>
      <c r="AL63" s="841"/>
      <c r="AM63" s="841"/>
      <c r="AN63" s="841"/>
      <c r="AO63" s="841"/>
      <c r="AP63" s="844">
        <v>300</v>
      </c>
      <c r="AQ63" s="844"/>
      <c r="AR63" s="844"/>
      <c r="AS63" s="844"/>
      <c r="AT63" s="844"/>
      <c r="AU63" s="844">
        <v>63</v>
      </c>
      <c r="AV63" s="844"/>
      <c r="AW63" s="844"/>
      <c r="AX63" s="844"/>
      <c r="AY63" s="844"/>
      <c r="AZ63" s="848"/>
      <c r="BA63" s="848"/>
      <c r="BB63" s="848"/>
      <c r="BC63" s="848"/>
      <c r="BD63" s="848"/>
      <c r="BE63" s="849"/>
      <c r="BF63" s="849"/>
      <c r="BG63" s="849"/>
      <c r="BH63" s="849"/>
      <c r="BI63" s="850"/>
      <c r="BJ63" s="851" t="s">
        <v>179</v>
      </c>
      <c r="BK63" s="852"/>
      <c r="BL63" s="852"/>
      <c r="BM63" s="852"/>
      <c r="BN63" s="853"/>
      <c r="BO63" s="239"/>
      <c r="BP63" s="239"/>
      <c r="BQ63" s="236">
        <v>57</v>
      </c>
      <c r="BR63" s="237"/>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8"/>
    </row>
    <row r="65" spans="1:131" ht="26.25" customHeight="1" thickBot="1" x14ac:dyDescent="0.2">
      <c r="A65" s="230" t="s">
        <v>416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8"/>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402</v>
      </c>
      <c r="R66" s="734"/>
      <c r="S66" s="734"/>
      <c r="T66" s="734"/>
      <c r="U66" s="735"/>
      <c r="V66" s="733" t="s">
        <v>403</v>
      </c>
      <c r="W66" s="734"/>
      <c r="X66" s="734"/>
      <c r="Y66" s="734"/>
      <c r="Z66" s="735"/>
      <c r="AA66" s="733" t="s">
        <v>404</v>
      </c>
      <c r="AB66" s="734"/>
      <c r="AC66" s="734"/>
      <c r="AD66" s="734"/>
      <c r="AE66" s="735"/>
      <c r="AF66" s="854" t="s">
        <v>405</v>
      </c>
      <c r="AG66" s="815"/>
      <c r="AH66" s="815"/>
      <c r="AI66" s="815"/>
      <c r="AJ66" s="855"/>
      <c r="AK66" s="733" t="s">
        <v>406</v>
      </c>
      <c r="AL66" s="728"/>
      <c r="AM66" s="728"/>
      <c r="AN66" s="728"/>
      <c r="AO66" s="729"/>
      <c r="AP66" s="733" t="s">
        <v>418</v>
      </c>
      <c r="AQ66" s="734"/>
      <c r="AR66" s="734"/>
      <c r="AS66" s="734"/>
      <c r="AT66" s="735"/>
      <c r="AU66" s="733" t="s">
        <v>419</v>
      </c>
      <c r="AV66" s="734"/>
      <c r="AW66" s="734"/>
      <c r="AX66" s="734"/>
      <c r="AY66" s="735"/>
      <c r="AZ66" s="733" t="s">
        <v>384</v>
      </c>
      <c r="BA66" s="734"/>
      <c r="BB66" s="734"/>
      <c r="BC66" s="734"/>
      <c r="BD66" s="740"/>
      <c r="BE66" s="239"/>
      <c r="BF66" s="239"/>
      <c r="BG66" s="239"/>
      <c r="BH66" s="239"/>
      <c r="BI66" s="239"/>
      <c r="BJ66" s="239"/>
      <c r="BK66" s="239"/>
      <c r="BL66" s="239"/>
      <c r="BM66" s="239"/>
      <c r="BN66" s="239"/>
      <c r="BO66" s="239"/>
      <c r="BP66" s="239"/>
      <c r="BQ66" s="236">
        <v>60</v>
      </c>
      <c r="BR66" s="241"/>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8"/>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9"/>
      <c r="BF67" s="239"/>
      <c r="BG67" s="239"/>
      <c r="BH67" s="239"/>
      <c r="BI67" s="239"/>
      <c r="BJ67" s="239"/>
      <c r="BK67" s="239"/>
      <c r="BL67" s="239"/>
      <c r="BM67" s="239"/>
      <c r="BN67" s="239"/>
      <c r="BO67" s="239"/>
      <c r="BP67" s="239"/>
      <c r="BQ67" s="236">
        <v>61</v>
      </c>
      <c r="BR67" s="241"/>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8"/>
    </row>
    <row r="68" spans="1:131" ht="26.25" customHeight="1" thickTop="1" x14ac:dyDescent="0.15">
      <c r="A68" s="234">
        <v>1</v>
      </c>
      <c r="B68" s="869" t="s">
        <v>577</v>
      </c>
      <c r="C68" s="870"/>
      <c r="D68" s="870"/>
      <c r="E68" s="870"/>
      <c r="F68" s="870"/>
      <c r="G68" s="870"/>
      <c r="H68" s="870"/>
      <c r="I68" s="870"/>
      <c r="J68" s="870"/>
      <c r="K68" s="870"/>
      <c r="L68" s="870"/>
      <c r="M68" s="870"/>
      <c r="N68" s="870"/>
      <c r="O68" s="870"/>
      <c r="P68" s="871"/>
      <c r="Q68" s="872">
        <v>88</v>
      </c>
      <c r="R68" s="866"/>
      <c r="S68" s="866"/>
      <c r="T68" s="866"/>
      <c r="U68" s="866"/>
      <c r="V68" s="866">
        <v>86</v>
      </c>
      <c r="W68" s="866"/>
      <c r="X68" s="866"/>
      <c r="Y68" s="866"/>
      <c r="Z68" s="866"/>
      <c r="AA68" s="866">
        <v>3</v>
      </c>
      <c r="AB68" s="866"/>
      <c r="AC68" s="866"/>
      <c r="AD68" s="866"/>
      <c r="AE68" s="866"/>
      <c r="AF68" s="866">
        <f>AA68</f>
        <v>3</v>
      </c>
      <c r="AG68" s="866"/>
      <c r="AH68" s="866"/>
      <c r="AI68" s="866"/>
      <c r="AJ68" s="866"/>
      <c r="AK68" s="866" t="s">
        <v>570</v>
      </c>
      <c r="AL68" s="866"/>
      <c r="AM68" s="866"/>
      <c r="AN68" s="866"/>
      <c r="AO68" s="866"/>
      <c r="AP68" s="866" t="s">
        <v>591</v>
      </c>
      <c r="AQ68" s="866"/>
      <c r="AR68" s="866"/>
      <c r="AS68" s="866"/>
      <c r="AT68" s="866"/>
      <c r="AU68" s="866" t="s">
        <v>592</v>
      </c>
      <c r="AV68" s="866"/>
      <c r="AW68" s="866"/>
      <c r="AX68" s="866"/>
      <c r="AY68" s="866"/>
      <c r="AZ68" s="867"/>
      <c r="BA68" s="867"/>
      <c r="BB68" s="867"/>
      <c r="BC68" s="867"/>
      <c r="BD68" s="868"/>
      <c r="BE68" s="239"/>
      <c r="BF68" s="239"/>
      <c r="BG68" s="239"/>
      <c r="BH68" s="239"/>
      <c r="BI68" s="239"/>
      <c r="BJ68" s="239"/>
      <c r="BK68" s="239"/>
      <c r="BL68" s="239"/>
      <c r="BM68" s="239"/>
      <c r="BN68" s="239"/>
      <c r="BO68" s="239"/>
      <c r="BP68" s="239"/>
      <c r="BQ68" s="236">
        <v>62</v>
      </c>
      <c r="BR68" s="241"/>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8"/>
    </row>
    <row r="69" spans="1:131" ht="26.25" customHeight="1" x14ac:dyDescent="0.15">
      <c r="A69" s="236">
        <v>2</v>
      </c>
      <c r="B69" s="873" t="s">
        <v>578</v>
      </c>
      <c r="C69" s="874"/>
      <c r="D69" s="874"/>
      <c r="E69" s="874"/>
      <c r="F69" s="874"/>
      <c r="G69" s="874"/>
      <c r="H69" s="874"/>
      <c r="I69" s="874"/>
      <c r="J69" s="874"/>
      <c r="K69" s="874"/>
      <c r="L69" s="874"/>
      <c r="M69" s="874"/>
      <c r="N69" s="874"/>
      <c r="O69" s="874"/>
      <c r="P69" s="875"/>
      <c r="Q69" s="876">
        <v>7567</v>
      </c>
      <c r="R69" s="830"/>
      <c r="S69" s="830"/>
      <c r="T69" s="830"/>
      <c r="U69" s="830"/>
      <c r="V69" s="830">
        <v>7557</v>
      </c>
      <c r="W69" s="830"/>
      <c r="X69" s="830"/>
      <c r="Y69" s="830"/>
      <c r="Z69" s="830"/>
      <c r="AA69" s="877">
        <f t="shared" ref="AA69:AA81" si="0">Q69-V69</f>
        <v>10</v>
      </c>
      <c r="AB69" s="878"/>
      <c r="AC69" s="878"/>
      <c r="AD69" s="878"/>
      <c r="AE69" s="834"/>
      <c r="AF69" s="877">
        <f t="shared" ref="AF69:AF80" si="1">AA69</f>
        <v>10</v>
      </c>
      <c r="AG69" s="878"/>
      <c r="AH69" s="878"/>
      <c r="AI69" s="878"/>
      <c r="AJ69" s="834"/>
      <c r="AK69" s="877" t="s">
        <v>570</v>
      </c>
      <c r="AL69" s="878"/>
      <c r="AM69" s="878"/>
      <c r="AN69" s="878"/>
      <c r="AO69" s="834"/>
      <c r="AP69" s="877" t="s">
        <v>570</v>
      </c>
      <c r="AQ69" s="878"/>
      <c r="AR69" s="878"/>
      <c r="AS69" s="878"/>
      <c r="AT69" s="834"/>
      <c r="AU69" s="877" t="s">
        <v>570</v>
      </c>
      <c r="AV69" s="878"/>
      <c r="AW69" s="878"/>
      <c r="AX69" s="878"/>
      <c r="AY69" s="834"/>
      <c r="AZ69" s="832"/>
      <c r="BA69" s="832"/>
      <c r="BB69" s="832"/>
      <c r="BC69" s="832"/>
      <c r="BD69" s="833"/>
      <c r="BE69" s="239"/>
      <c r="BF69" s="239"/>
      <c r="BG69" s="239"/>
      <c r="BH69" s="239"/>
      <c r="BI69" s="239"/>
      <c r="BJ69" s="239"/>
      <c r="BK69" s="239"/>
      <c r="BL69" s="239"/>
      <c r="BM69" s="239"/>
      <c r="BN69" s="239"/>
      <c r="BO69" s="239"/>
      <c r="BP69" s="239"/>
      <c r="BQ69" s="236">
        <v>63</v>
      </c>
      <c r="BR69" s="241"/>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8"/>
    </row>
    <row r="70" spans="1:131" ht="26.25" customHeight="1" x14ac:dyDescent="0.15">
      <c r="A70" s="236">
        <v>3</v>
      </c>
      <c r="B70" s="873" t="s">
        <v>579</v>
      </c>
      <c r="C70" s="874"/>
      <c r="D70" s="874"/>
      <c r="E70" s="874"/>
      <c r="F70" s="874"/>
      <c r="G70" s="874"/>
      <c r="H70" s="874"/>
      <c r="I70" s="874"/>
      <c r="J70" s="874"/>
      <c r="K70" s="874"/>
      <c r="L70" s="874"/>
      <c r="M70" s="874"/>
      <c r="N70" s="874"/>
      <c r="O70" s="874"/>
      <c r="P70" s="875"/>
      <c r="Q70" s="876">
        <v>74</v>
      </c>
      <c r="R70" s="830"/>
      <c r="S70" s="830"/>
      <c r="T70" s="830"/>
      <c r="U70" s="830"/>
      <c r="V70" s="830">
        <v>74</v>
      </c>
      <c r="W70" s="830"/>
      <c r="X70" s="830"/>
      <c r="Y70" s="830"/>
      <c r="Z70" s="830"/>
      <c r="AA70" s="877">
        <f t="shared" si="0"/>
        <v>0</v>
      </c>
      <c r="AB70" s="878"/>
      <c r="AC70" s="878"/>
      <c r="AD70" s="878"/>
      <c r="AE70" s="834"/>
      <c r="AF70" s="877">
        <f t="shared" si="1"/>
        <v>0</v>
      </c>
      <c r="AG70" s="878"/>
      <c r="AH70" s="878"/>
      <c r="AI70" s="878"/>
      <c r="AJ70" s="834"/>
      <c r="AK70" s="877" t="s">
        <v>592</v>
      </c>
      <c r="AL70" s="878"/>
      <c r="AM70" s="878"/>
      <c r="AN70" s="878"/>
      <c r="AO70" s="834"/>
      <c r="AP70" s="877" t="s">
        <v>570</v>
      </c>
      <c r="AQ70" s="878"/>
      <c r="AR70" s="878"/>
      <c r="AS70" s="878"/>
      <c r="AT70" s="834"/>
      <c r="AU70" s="877" t="s">
        <v>570</v>
      </c>
      <c r="AV70" s="878"/>
      <c r="AW70" s="878"/>
      <c r="AX70" s="878"/>
      <c r="AY70" s="834"/>
      <c r="AZ70" s="832"/>
      <c r="BA70" s="832"/>
      <c r="BB70" s="832"/>
      <c r="BC70" s="832"/>
      <c r="BD70" s="833"/>
      <c r="BE70" s="239"/>
      <c r="BF70" s="239"/>
      <c r="BG70" s="239"/>
      <c r="BH70" s="239"/>
      <c r="BI70" s="239"/>
      <c r="BJ70" s="239"/>
      <c r="BK70" s="239"/>
      <c r="BL70" s="239"/>
      <c r="BM70" s="239"/>
      <c r="BN70" s="239"/>
      <c r="BO70" s="239"/>
      <c r="BP70" s="239"/>
      <c r="BQ70" s="236">
        <v>64</v>
      </c>
      <c r="BR70" s="241"/>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8"/>
    </row>
    <row r="71" spans="1:131" ht="26.25" customHeight="1" x14ac:dyDescent="0.15">
      <c r="A71" s="236">
        <v>4</v>
      </c>
      <c r="B71" s="873" t="s">
        <v>580</v>
      </c>
      <c r="C71" s="874"/>
      <c r="D71" s="874"/>
      <c r="E71" s="874"/>
      <c r="F71" s="874"/>
      <c r="G71" s="874"/>
      <c r="H71" s="874"/>
      <c r="I71" s="874"/>
      <c r="J71" s="874"/>
      <c r="K71" s="874"/>
      <c r="L71" s="874"/>
      <c r="M71" s="874"/>
      <c r="N71" s="874"/>
      <c r="O71" s="874"/>
      <c r="P71" s="875"/>
      <c r="Q71" s="876">
        <v>203</v>
      </c>
      <c r="R71" s="830"/>
      <c r="S71" s="830"/>
      <c r="T71" s="830"/>
      <c r="U71" s="830"/>
      <c r="V71" s="830">
        <v>193</v>
      </c>
      <c r="W71" s="830"/>
      <c r="X71" s="830"/>
      <c r="Y71" s="830"/>
      <c r="Z71" s="830"/>
      <c r="AA71" s="877">
        <v>11</v>
      </c>
      <c r="AB71" s="878"/>
      <c r="AC71" s="878"/>
      <c r="AD71" s="878"/>
      <c r="AE71" s="834"/>
      <c r="AF71" s="877">
        <f t="shared" si="1"/>
        <v>11</v>
      </c>
      <c r="AG71" s="878"/>
      <c r="AH71" s="878"/>
      <c r="AI71" s="878"/>
      <c r="AJ71" s="834"/>
      <c r="AK71" s="877" t="s">
        <v>592</v>
      </c>
      <c r="AL71" s="878"/>
      <c r="AM71" s="878"/>
      <c r="AN71" s="878"/>
      <c r="AO71" s="834"/>
      <c r="AP71" s="877" t="s">
        <v>592</v>
      </c>
      <c r="AQ71" s="878"/>
      <c r="AR71" s="878"/>
      <c r="AS71" s="878"/>
      <c r="AT71" s="834"/>
      <c r="AU71" s="877" t="s">
        <v>570</v>
      </c>
      <c r="AV71" s="878"/>
      <c r="AW71" s="878"/>
      <c r="AX71" s="878"/>
      <c r="AY71" s="834"/>
      <c r="AZ71" s="832"/>
      <c r="BA71" s="832"/>
      <c r="BB71" s="832"/>
      <c r="BC71" s="832"/>
      <c r="BD71" s="833"/>
      <c r="BE71" s="239"/>
      <c r="BF71" s="239"/>
      <c r="BG71" s="239"/>
      <c r="BH71" s="239"/>
      <c r="BI71" s="239"/>
      <c r="BJ71" s="239"/>
      <c r="BK71" s="239"/>
      <c r="BL71" s="239"/>
      <c r="BM71" s="239"/>
      <c r="BN71" s="239"/>
      <c r="BO71" s="239"/>
      <c r="BP71" s="239"/>
      <c r="BQ71" s="236">
        <v>65</v>
      </c>
      <c r="BR71" s="241"/>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8"/>
    </row>
    <row r="72" spans="1:131" ht="26.25" customHeight="1" x14ac:dyDescent="0.15">
      <c r="A72" s="236">
        <v>5</v>
      </c>
      <c r="B72" s="873" t="s">
        <v>581</v>
      </c>
      <c r="C72" s="874"/>
      <c r="D72" s="874"/>
      <c r="E72" s="874"/>
      <c r="F72" s="874"/>
      <c r="G72" s="874"/>
      <c r="H72" s="874"/>
      <c r="I72" s="874"/>
      <c r="J72" s="874"/>
      <c r="K72" s="874"/>
      <c r="L72" s="874"/>
      <c r="M72" s="874"/>
      <c r="N72" s="874"/>
      <c r="O72" s="874"/>
      <c r="P72" s="875"/>
      <c r="Q72" s="876">
        <v>1873</v>
      </c>
      <c r="R72" s="830"/>
      <c r="S72" s="830"/>
      <c r="T72" s="830"/>
      <c r="U72" s="830"/>
      <c r="V72" s="830">
        <v>1844</v>
      </c>
      <c r="W72" s="830"/>
      <c r="X72" s="830"/>
      <c r="Y72" s="830"/>
      <c r="Z72" s="830"/>
      <c r="AA72" s="877">
        <v>30</v>
      </c>
      <c r="AB72" s="878"/>
      <c r="AC72" s="878"/>
      <c r="AD72" s="878"/>
      <c r="AE72" s="834"/>
      <c r="AF72" s="877">
        <f t="shared" si="1"/>
        <v>30</v>
      </c>
      <c r="AG72" s="878"/>
      <c r="AH72" s="878"/>
      <c r="AI72" s="878"/>
      <c r="AJ72" s="834"/>
      <c r="AK72" s="830">
        <v>22</v>
      </c>
      <c r="AL72" s="830"/>
      <c r="AM72" s="830"/>
      <c r="AN72" s="830"/>
      <c r="AO72" s="830"/>
      <c r="AP72" s="830">
        <v>1281</v>
      </c>
      <c r="AQ72" s="830"/>
      <c r="AR72" s="830"/>
      <c r="AS72" s="830"/>
      <c r="AT72" s="830"/>
      <c r="AU72" s="877" t="s">
        <v>570</v>
      </c>
      <c r="AV72" s="878"/>
      <c r="AW72" s="878"/>
      <c r="AX72" s="878"/>
      <c r="AY72" s="834"/>
      <c r="AZ72" s="832"/>
      <c r="BA72" s="832"/>
      <c r="BB72" s="832"/>
      <c r="BC72" s="832"/>
      <c r="BD72" s="833"/>
      <c r="BE72" s="239"/>
      <c r="BF72" s="239"/>
      <c r="BG72" s="239"/>
      <c r="BH72" s="239"/>
      <c r="BI72" s="239"/>
      <c r="BJ72" s="239"/>
      <c r="BK72" s="239"/>
      <c r="BL72" s="239"/>
      <c r="BM72" s="239"/>
      <c r="BN72" s="239"/>
      <c r="BO72" s="239"/>
      <c r="BP72" s="239"/>
      <c r="BQ72" s="236">
        <v>66</v>
      </c>
      <c r="BR72" s="241"/>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8"/>
    </row>
    <row r="73" spans="1:131" ht="26.25" customHeight="1" x14ac:dyDescent="0.15">
      <c r="A73" s="236">
        <v>6</v>
      </c>
      <c r="B73" s="873" t="s">
        <v>582</v>
      </c>
      <c r="C73" s="874"/>
      <c r="D73" s="874"/>
      <c r="E73" s="874"/>
      <c r="F73" s="874"/>
      <c r="G73" s="874"/>
      <c r="H73" s="874"/>
      <c r="I73" s="874"/>
      <c r="J73" s="874"/>
      <c r="K73" s="874"/>
      <c r="L73" s="874"/>
      <c r="M73" s="874"/>
      <c r="N73" s="874"/>
      <c r="O73" s="874"/>
      <c r="P73" s="875"/>
      <c r="Q73" s="876">
        <v>286</v>
      </c>
      <c r="R73" s="830"/>
      <c r="S73" s="830"/>
      <c r="T73" s="830"/>
      <c r="U73" s="830"/>
      <c r="V73" s="830">
        <v>243</v>
      </c>
      <c r="W73" s="830"/>
      <c r="X73" s="830"/>
      <c r="Y73" s="830"/>
      <c r="Z73" s="830"/>
      <c r="AA73" s="877">
        <f t="shared" si="0"/>
        <v>43</v>
      </c>
      <c r="AB73" s="878"/>
      <c r="AC73" s="878"/>
      <c r="AD73" s="878"/>
      <c r="AE73" s="834"/>
      <c r="AF73" s="877">
        <v>27</v>
      </c>
      <c r="AG73" s="878"/>
      <c r="AH73" s="878"/>
      <c r="AI73" s="878"/>
      <c r="AJ73" s="834"/>
      <c r="AK73" s="830" t="s">
        <v>592</v>
      </c>
      <c r="AL73" s="830"/>
      <c r="AM73" s="830"/>
      <c r="AN73" s="830"/>
      <c r="AO73" s="830"/>
      <c r="AP73" s="830" t="s">
        <v>591</v>
      </c>
      <c r="AQ73" s="830"/>
      <c r="AR73" s="830"/>
      <c r="AS73" s="830"/>
      <c r="AT73" s="830"/>
      <c r="AU73" s="877" t="s">
        <v>570</v>
      </c>
      <c r="AV73" s="878"/>
      <c r="AW73" s="878"/>
      <c r="AX73" s="878"/>
      <c r="AY73" s="834"/>
      <c r="AZ73" s="832"/>
      <c r="BA73" s="832"/>
      <c r="BB73" s="832"/>
      <c r="BC73" s="832"/>
      <c r="BD73" s="833"/>
      <c r="BE73" s="239"/>
      <c r="BF73" s="239"/>
      <c r="BG73" s="239"/>
      <c r="BH73" s="239"/>
      <c r="BI73" s="239"/>
      <c r="BJ73" s="239"/>
      <c r="BK73" s="239"/>
      <c r="BL73" s="239"/>
      <c r="BM73" s="239"/>
      <c r="BN73" s="239"/>
      <c r="BO73" s="239"/>
      <c r="BP73" s="239"/>
      <c r="BQ73" s="236">
        <v>67</v>
      </c>
      <c r="BR73" s="241"/>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8"/>
    </row>
    <row r="74" spans="1:131" ht="26.25" customHeight="1" x14ac:dyDescent="0.15">
      <c r="A74" s="236">
        <v>7</v>
      </c>
      <c r="B74" s="873" t="s">
        <v>583</v>
      </c>
      <c r="C74" s="874"/>
      <c r="D74" s="874"/>
      <c r="E74" s="874"/>
      <c r="F74" s="874"/>
      <c r="G74" s="874"/>
      <c r="H74" s="874"/>
      <c r="I74" s="874"/>
      <c r="J74" s="874"/>
      <c r="K74" s="874"/>
      <c r="L74" s="874"/>
      <c r="M74" s="874"/>
      <c r="N74" s="874"/>
      <c r="O74" s="874"/>
      <c r="P74" s="875"/>
      <c r="Q74" s="876">
        <v>200</v>
      </c>
      <c r="R74" s="830"/>
      <c r="S74" s="830"/>
      <c r="T74" s="830"/>
      <c r="U74" s="830"/>
      <c r="V74" s="830">
        <v>183</v>
      </c>
      <c r="W74" s="830"/>
      <c r="X74" s="830"/>
      <c r="Y74" s="830"/>
      <c r="Z74" s="830"/>
      <c r="AA74" s="877">
        <f t="shared" si="0"/>
        <v>17</v>
      </c>
      <c r="AB74" s="878"/>
      <c r="AC74" s="878"/>
      <c r="AD74" s="878"/>
      <c r="AE74" s="834"/>
      <c r="AF74" s="877">
        <f t="shared" si="1"/>
        <v>17</v>
      </c>
      <c r="AG74" s="878"/>
      <c r="AH74" s="878"/>
      <c r="AI74" s="878"/>
      <c r="AJ74" s="834"/>
      <c r="AK74" s="830" t="s">
        <v>592</v>
      </c>
      <c r="AL74" s="830"/>
      <c r="AM74" s="830"/>
      <c r="AN74" s="830"/>
      <c r="AO74" s="830"/>
      <c r="AP74" s="830" t="s">
        <v>591</v>
      </c>
      <c r="AQ74" s="830"/>
      <c r="AR74" s="830"/>
      <c r="AS74" s="830"/>
      <c r="AT74" s="830"/>
      <c r="AU74" s="877" t="s">
        <v>592</v>
      </c>
      <c r="AV74" s="878"/>
      <c r="AW74" s="878"/>
      <c r="AX74" s="878"/>
      <c r="AY74" s="834"/>
      <c r="AZ74" s="832"/>
      <c r="BA74" s="832"/>
      <c r="BB74" s="832"/>
      <c r="BC74" s="832"/>
      <c r="BD74" s="833"/>
      <c r="BE74" s="239"/>
      <c r="BF74" s="239"/>
      <c r="BG74" s="239"/>
      <c r="BH74" s="239"/>
      <c r="BI74" s="239"/>
      <c r="BJ74" s="239"/>
      <c r="BK74" s="239"/>
      <c r="BL74" s="239"/>
      <c r="BM74" s="239"/>
      <c r="BN74" s="239"/>
      <c r="BO74" s="239"/>
      <c r="BP74" s="239"/>
      <c r="BQ74" s="236">
        <v>68</v>
      </c>
      <c r="BR74" s="241"/>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8"/>
    </row>
    <row r="75" spans="1:131" ht="26.25" customHeight="1" x14ac:dyDescent="0.15">
      <c r="A75" s="236">
        <v>8</v>
      </c>
      <c r="B75" s="873" t="s">
        <v>584</v>
      </c>
      <c r="C75" s="874"/>
      <c r="D75" s="874"/>
      <c r="E75" s="874"/>
      <c r="F75" s="874"/>
      <c r="G75" s="874"/>
      <c r="H75" s="874"/>
      <c r="I75" s="874"/>
      <c r="J75" s="874"/>
      <c r="K75" s="874"/>
      <c r="L75" s="874"/>
      <c r="M75" s="874"/>
      <c r="N75" s="874"/>
      <c r="O75" s="874"/>
      <c r="P75" s="875"/>
      <c r="Q75" s="879">
        <v>495</v>
      </c>
      <c r="R75" s="878"/>
      <c r="S75" s="878"/>
      <c r="T75" s="878"/>
      <c r="U75" s="834"/>
      <c r="V75" s="877">
        <v>493</v>
      </c>
      <c r="W75" s="878"/>
      <c r="X75" s="878"/>
      <c r="Y75" s="878"/>
      <c r="Z75" s="834"/>
      <c r="AA75" s="877">
        <v>1</v>
      </c>
      <c r="AB75" s="878"/>
      <c r="AC75" s="878"/>
      <c r="AD75" s="878"/>
      <c r="AE75" s="834"/>
      <c r="AF75" s="877">
        <f t="shared" si="1"/>
        <v>1</v>
      </c>
      <c r="AG75" s="878"/>
      <c r="AH75" s="878"/>
      <c r="AI75" s="878"/>
      <c r="AJ75" s="834"/>
      <c r="AK75" s="877">
        <v>298</v>
      </c>
      <c r="AL75" s="878"/>
      <c r="AM75" s="878"/>
      <c r="AN75" s="878"/>
      <c r="AO75" s="834"/>
      <c r="AP75" s="830" t="s">
        <v>592</v>
      </c>
      <c r="AQ75" s="830"/>
      <c r="AR75" s="830"/>
      <c r="AS75" s="830"/>
      <c r="AT75" s="830"/>
      <c r="AU75" s="877" t="s">
        <v>592</v>
      </c>
      <c r="AV75" s="878"/>
      <c r="AW75" s="878"/>
      <c r="AX75" s="878"/>
      <c r="AY75" s="834"/>
      <c r="AZ75" s="832"/>
      <c r="BA75" s="832"/>
      <c r="BB75" s="832"/>
      <c r="BC75" s="832"/>
      <c r="BD75" s="833"/>
      <c r="BE75" s="239"/>
      <c r="BF75" s="239"/>
      <c r="BG75" s="239"/>
      <c r="BH75" s="239"/>
      <c r="BI75" s="239"/>
      <c r="BJ75" s="239"/>
      <c r="BK75" s="239"/>
      <c r="BL75" s="239"/>
      <c r="BM75" s="239"/>
      <c r="BN75" s="239"/>
      <c r="BO75" s="239"/>
      <c r="BP75" s="239"/>
      <c r="BQ75" s="236">
        <v>69</v>
      </c>
      <c r="BR75" s="241"/>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8"/>
    </row>
    <row r="76" spans="1:131" ht="26.25" customHeight="1" x14ac:dyDescent="0.15">
      <c r="A76" s="236">
        <v>9</v>
      </c>
      <c r="B76" s="873" t="s">
        <v>585</v>
      </c>
      <c r="C76" s="874"/>
      <c r="D76" s="874"/>
      <c r="E76" s="874"/>
      <c r="F76" s="874"/>
      <c r="G76" s="874"/>
      <c r="H76" s="874"/>
      <c r="I76" s="874"/>
      <c r="J76" s="874"/>
      <c r="K76" s="874"/>
      <c r="L76" s="874"/>
      <c r="M76" s="874"/>
      <c r="N76" s="874"/>
      <c r="O76" s="874"/>
      <c r="P76" s="875"/>
      <c r="Q76" s="879">
        <v>68</v>
      </c>
      <c r="R76" s="878"/>
      <c r="S76" s="878"/>
      <c r="T76" s="878"/>
      <c r="U76" s="834"/>
      <c r="V76" s="877">
        <v>68</v>
      </c>
      <c r="W76" s="878"/>
      <c r="X76" s="878"/>
      <c r="Y76" s="878"/>
      <c r="Z76" s="834"/>
      <c r="AA76" s="877">
        <f t="shared" si="0"/>
        <v>0</v>
      </c>
      <c r="AB76" s="878"/>
      <c r="AC76" s="878"/>
      <c r="AD76" s="878"/>
      <c r="AE76" s="834"/>
      <c r="AF76" s="877">
        <f t="shared" si="1"/>
        <v>0</v>
      </c>
      <c r="AG76" s="878"/>
      <c r="AH76" s="878"/>
      <c r="AI76" s="878"/>
      <c r="AJ76" s="834"/>
      <c r="AK76" s="877" t="s">
        <v>591</v>
      </c>
      <c r="AL76" s="878"/>
      <c r="AM76" s="878"/>
      <c r="AN76" s="878"/>
      <c r="AO76" s="834"/>
      <c r="AP76" s="830" t="s">
        <v>570</v>
      </c>
      <c r="AQ76" s="830"/>
      <c r="AR76" s="830"/>
      <c r="AS76" s="830"/>
      <c r="AT76" s="830"/>
      <c r="AU76" s="877" t="s">
        <v>592</v>
      </c>
      <c r="AV76" s="878"/>
      <c r="AW76" s="878"/>
      <c r="AX76" s="878"/>
      <c r="AY76" s="834"/>
      <c r="AZ76" s="832"/>
      <c r="BA76" s="832"/>
      <c r="BB76" s="832"/>
      <c r="BC76" s="832"/>
      <c r="BD76" s="833"/>
      <c r="BE76" s="239"/>
      <c r="BF76" s="239"/>
      <c r="BG76" s="239"/>
      <c r="BH76" s="239"/>
      <c r="BI76" s="239"/>
      <c r="BJ76" s="239"/>
      <c r="BK76" s="239"/>
      <c r="BL76" s="239"/>
      <c r="BM76" s="239"/>
      <c r="BN76" s="239"/>
      <c r="BO76" s="239"/>
      <c r="BP76" s="239"/>
      <c r="BQ76" s="236">
        <v>70</v>
      </c>
      <c r="BR76" s="241"/>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8"/>
    </row>
    <row r="77" spans="1:131" ht="26.25" customHeight="1" x14ac:dyDescent="0.15">
      <c r="A77" s="236">
        <v>10</v>
      </c>
      <c r="B77" s="873" t="s">
        <v>586</v>
      </c>
      <c r="C77" s="874"/>
      <c r="D77" s="874"/>
      <c r="E77" s="874"/>
      <c r="F77" s="874"/>
      <c r="G77" s="874"/>
      <c r="H77" s="874"/>
      <c r="I77" s="874"/>
      <c r="J77" s="874"/>
      <c r="K77" s="874"/>
      <c r="L77" s="874"/>
      <c r="M77" s="874"/>
      <c r="N77" s="874"/>
      <c r="O77" s="874"/>
      <c r="P77" s="875"/>
      <c r="Q77" s="879">
        <v>1851</v>
      </c>
      <c r="R77" s="878"/>
      <c r="S77" s="878"/>
      <c r="T77" s="878"/>
      <c r="U77" s="834"/>
      <c r="V77" s="877">
        <v>1811</v>
      </c>
      <c r="W77" s="878"/>
      <c r="X77" s="878"/>
      <c r="Y77" s="878"/>
      <c r="Z77" s="834"/>
      <c r="AA77" s="877">
        <f t="shared" si="0"/>
        <v>40</v>
      </c>
      <c r="AB77" s="878"/>
      <c r="AC77" s="878"/>
      <c r="AD77" s="878"/>
      <c r="AE77" s="834"/>
      <c r="AF77" s="877">
        <f t="shared" si="1"/>
        <v>40</v>
      </c>
      <c r="AG77" s="878"/>
      <c r="AH77" s="878"/>
      <c r="AI77" s="878"/>
      <c r="AJ77" s="834"/>
      <c r="AK77" s="877" t="s">
        <v>570</v>
      </c>
      <c r="AL77" s="878"/>
      <c r="AM77" s="878"/>
      <c r="AN77" s="878"/>
      <c r="AO77" s="834"/>
      <c r="AP77" s="830" t="s">
        <v>570</v>
      </c>
      <c r="AQ77" s="830"/>
      <c r="AR77" s="830"/>
      <c r="AS77" s="830"/>
      <c r="AT77" s="830"/>
      <c r="AU77" s="877" t="s">
        <v>591</v>
      </c>
      <c r="AV77" s="878"/>
      <c r="AW77" s="878"/>
      <c r="AX77" s="878"/>
      <c r="AY77" s="834"/>
      <c r="AZ77" s="832"/>
      <c r="BA77" s="832"/>
      <c r="BB77" s="832"/>
      <c r="BC77" s="832"/>
      <c r="BD77" s="833"/>
      <c r="BE77" s="239"/>
      <c r="BF77" s="239"/>
      <c r="BG77" s="239"/>
      <c r="BH77" s="239"/>
      <c r="BI77" s="239"/>
      <c r="BJ77" s="239"/>
      <c r="BK77" s="239"/>
      <c r="BL77" s="239"/>
      <c r="BM77" s="239"/>
      <c r="BN77" s="239"/>
      <c r="BO77" s="239"/>
      <c r="BP77" s="239"/>
      <c r="BQ77" s="236">
        <v>71</v>
      </c>
      <c r="BR77" s="241"/>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8"/>
    </row>
    <row r="78" spans="1:131" ht="26.25" customHeight="1" x14ac:dyDescent="0.15">
      <c r="A78" s="236">
        <v>11</v>
      </c>
      <c r="B78" s="873" t="s">
        <v>587</v>
      </c>
      <c r="C78" s="874"/>
      <c r="D78" s="874"/>
      <c r="E78" s="874"/>
      <c r="F78" s="874"/>
      <c r="G78" s="874"/>
      <c r="H78" s="874"/>
      <c r="I78" s="874"/>
      <c r="J78" s="874"/>
      <c r="K78" s="874"/>
      <c r="L78" s="874"/>
      <c r="M78" s="874"/>
      <c r="N78" s="874"/>
      <c r="O78" s="874"/>
      <c r="P78" s="875"/>
      <c r="Q78" s="876">
        <v>72965</v>
      </c>
      <c r="R78" s="830"/>
      <c r="S78" s="830"/>
      <c r="T78" s="830"/>
      <c r="U78" s="830"/>
      <c r="V78" s="830">
        <v>69423</v>
      </c>
      <c r="W78" s="830"/>
      <c r="X78" s="830"/>
      <c r="Y78" s="830"/>
      <c r="Z78" s="830"/>
      <c r="AA78" s="877">
        <f t="shared" si="0"/>
        <v>3542</v>
      </c>
      <c r="AB78" s="878"/>
      <c r="AC78" s="878"/>
      <c r="AD78" s="878"/>
      <c r="AE78" s="834"/>
      <c r="AF78" s="877">
        <f t="shared" si="1"/>
        <v>3542</v>
      </c>
      <c r="AG78" s="878"/>
      <c r="AH78" s="878"/>
      <c r="AI78" s="878"/>
      <c r="AJ78" s="834"/>
      <c r="AK78" s="830">
        <v>1058</v>
      </c>
      <c r="AL78" s="830"/>
      <c r="AM78" s="830"/>
      <c r="AN78" s="830"/>
      <c r="AO78" s="830"/>
      <c r="AP78" s="830" t="s">
        <v>592</v>
      </c>
      <c r="AQ78" s="830"/>
      <c r="AR78" s="830"/>
      <c r="AS78" s="830"/>
      <c r="AT78" s="830"/>
      <c r="AU78" s="877" t="s">
        <v>591</v>
      </c>
      <c r="AV78" s="878"/>
      <c r="AW78" s="878"/>
      <c r="AX78" s="878"/>
      <c r="AY78" s="834"/>
      <c r="AZ78" s="832"/>
      <c r="BA78" s="832"/>
      <c r="BB78" s="832"/>
      <c r="BC78" s="832"/>
      <c r="BD78" s="833"/>
      <c r="BE78" s="239"/>
      <c r="BF78" s="239"/>
      <c r="BG78" s="239"/>
      <c r="BH78" s="239"/>
      <c r="BI78" s="239"/>
      <c r="BJ78" s="228"/>
      <c r="BK78" s="228"/>
      <c r="BL78" s="228"/>
      <c r="BM78" s="228"/>
      <c r="BN78" s="228"/>
      <c r="BO78" s="239"/>
      <c r="BP78" s="239"/>
      <c r="BQ78" s="236">
        <v>72</v>
      </c>
      <c r="BR78" s="241"/>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8"/>
    </row>
    <row r="79" spans="1:131" ht="26.25" customHeight="1" x14ac:dyDescent="0.15">
      <c r="A79" s="236">
        <v>12</v>
      </c>
      <c r="B79" s="873" t="s">
        <v>588</v>
      </c>
      <c r="C79" s="874"/>
      <c r="D79" s="874"/>
      <c r="E79" s="874"/>
      <c r="F79" s="874"/>
      <c r="G79" s="874"/>
      <c r="H79" s="874"/>
      <c r="I79" s="874"/>
      <c r="J79" s="874"/>
      <c r="K79" s="874"/>
      <c r="L79" s="874"/>
      <c r="M79" s="874"/>
      <c r="N79" s="874"/>
      <c r="O79" s="874"/>
      <c r="P79" s="875"/>
      <c r="Q79" s="876">
        <v>217</v>
      </c>
      <c r="R79" s="830"/>
      <c r="S79" s="830"/>
      <c r="T79" s="830"/>
      <c r="U79" s="830"/>
      <c r="V79" s="830">
        <v>191</v>
      </c>
      <c r="W79" s="830"/>
      <c r="X79" s="830"/>
      <c r="Y79" s="830"/>
      <c r="Z79" s="830"/>
      <c r="AA79" s="877">
        <v>25</v>
      </c>
      <c r="AB79" s="878"/>
      <c r="AC79" s="878"/>
      <c r="AD79" s="878"/>
      <c r="AE79" s="834"/>
      <c r="AF79" s="877">
        <f t="shared" si="1"/>
        <v>25</v>
      </c>
      <c r="AG79" s="878"/>
      <c r="AH79" s="878"/>
      <c r="AI79" s="878"/>
      <c r="AJ79" s="834"/>
      <c r="AK79" s="830" t="s">
        <v>570</v>
      </c>
      <c r="AL79" s="830"/>
      <c r="AM79" s="830"/>
      <c r="AN79" s="830"/>
      <c r="AO79" s="830"/>
      <c r="AP79" s="830" t="s">
        <v>570</v>
      </c>
      <c r="AQ79" s="830"/>
      <c r="AR79" s="830"/>
      <c r="AS79" s="830"/>
      <c r="AT79" s="830"/>
      <c r="AU79" s="877" t="s">
        <v>592</v>
      </c>
      <c r="AV79" s="878"/>
      <c r="AW79" s="878"/>
      <c r="AX79" s="878"/>
      <c r="AY79" s="834"/>
      <c r="AZ79" s="832"/>
      <c r="BA79" s="832"/>
      <c r="BB79" s="832"/>
      <c r="BC79" s="832"/>
      <c r="BD79" s="833"/>
      <c r="BE79" s="239"/>
      <c r="BF79" s="239"/>
      <c r="BG79" s="239"/>
      <c r="BH79" s="239"/>
      <c r="BI79" s="239"/>
      <c r="BJ79" s="228"/>
      <c r="BK79" s="228"/>
      <c r="BL79" s="228"/>
      <c r="BM79" s="228"/>
      <c r="BN79" s="228"/>
      <c r="BO79" s="239"/>
      <c r="BP79" s="239"/>
      <c r="BQ79" s="236">
        <v>73</v>
      </c>
      <c r="BR79" s="241"/>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8"/>
    </row>
    <row r="80" spans="1:131" ht="26.25" customHeight="1" x14ac:dyDescent="0.15">
      <c r="A80" s="236">
        <v>13</v>
      </c>
      <c r="B80" s="873" t="s">
        <v>589</v>
      </c>
      <c r="C80" s="874"/>
      <c r="D80" s="874"/>
      <c r="E80" s="874"/>
      <c r="F80" s="874"/>
      <c r="G80" s="874"/>
      <c r="H80" s="874"/>
      <c r="I80" s="874"/>
      <c r="J80" s="874"/>
      <c r="K80" s="874"/>
      <c r="L80" s="874"/>
      <c r="M80" s="874"/>
      <c r="N80" s="874"/>
      <c r="O80" s="874"/>
      <c r="P80" s="875"/>
      <c r="Q80" s="876">
        <v>823874</v>
      </c>
      <c r="R80" s="830"/>
      <c r="S80" s="830"/>
      <c r="T80" s="830"/>
      <c r="U80" s="830"/>
      <c r="V80" s="830">
        <v>808406</v>
      </c>
      <c r="W80" s="830"/>
      <c r="X80" s="830"/>
      <c r="Y80" s="830"/>
      <c r="Z80" s="830"/>
      <c r="AA80" s="877">
        <f t="shared" si="0"/>
        <v>15468</v>
      </c>
      <c r="AB80" s="878"/>
      <c r="AC80" s="878"/>
      <c r="AD80" s="878"/>
      <c r="AE80" s="834"/>
      <c r="AF80" s="877">
        <f t="shared" si="1"/>
        <v>15468</v>
      </c>
      <c r="AG80" s="878"/>
      <c r="AH80" s="878"/>
      <c r="AI80" s="878"/>
      <c r="AJ80" s="834"/>
      <c r="AK80" s="830" t="s">
        <v>570</v>
      </c>
      <c r="AL80" s="830"/>
      <c r="AM80" s="830"/>
      <c r="AN80" s="830"/>
      <c r="AO80" s="830"/>
      <c r="AP80" s="830" t="s">
        <v>592</v>
      </c>
      <c r="AQ80" s="830"/>
      <c r="AR80" s="830"/>
      <c r="AS80" s="830"/>
      <c r="AT80" s="830"/>
      <c r="AU80" s="877" t="s">
        <v>592</v>
      </c>
      <c r="AV80" s="878"/>
      <c r="AW80" s="878"/>
      <c r="AX80" s="878"/>
      <c r="AY80" s="834"/>
      <c r="AZ80" s="832"/>
      <c r="BA80" s="832"/>
      <c r="BB80" s="832"/>
      <c r="BC80" s="832"/>
      <c r="BD80" s="833"/>
      <c r="BE80" s="239"/>
      <c r="BF80" s="239"/>
      <c r="BG80" s="239"/>
      <c r="BH80" s="239"/>
      <c r="BI80" s="239"/>
      <c r="BJ80" s="239"/>
      <c r="BK80" s="239"/>
      <c r="BL80" s="239"/>
      <c r="BM80" s="239"/>
      <c r="BN80" s="239"/>
      <c r="BO80" s="239"/>
      <c r="BP80" s="239"/>
      <c r="BQ80" s="236">
        <v>74</v>
      </c>
      <c r="BR80" s="241"/>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8"/>
    </row>
    <row r="81" spans="1:131" ht="26.25" customHeight="1" x14ac:dyDescent="0.15">
      <c r="A81" s="236">
        <v>14</v>
      </c>
      <c r="B81" s="873" t="s">
        <v>590</v>
      </c>
      <c r="C81" s="874"/>
      <c r="D81" s="874"/>
      <c r="E81" s="874"/>
      <c r="F81" s="874"/>
      <c r="G81" s="874"/>
      <c r="H81" s="874"/>
      <c r="I81" s="874"/>
      <c r="J81" s="874"/>
      <c r="K81" s="874"/>
      <c r="L81" s="874"/>
      <c r="M81" s="874"/>
      <c r="N81" s="874"/>
      <c r="O81" s="874"/>
      <c r="P81" s="875"/>
      <c r="Q81" s="876">
        <v>529</v>
      </c>
      <c r="R81" s="830"/>
      <c r="S81" s="830"/>
      <c r="T81" s="830"/>
      <c r="U81" s="830"/>
      <c r="V81" s="830">
        <v>433</v>
      </c>
      <c r="W81" s="830"/>
      <c r="X81" s="830"/>
      <c r="Y81" s="830"/>
      <c r="Z81" s="830"/>
      <c r="AA81" s="877">
        <f t="shared" si="0"/>
        <v>96</v>
      </c>
      <c r="AB81" s="878"/>
      <c r="AC81" s="878"/>
      <c r="AD81" s="878"/>
      <c r="AE81" s="834"/>
      <c r="AF81" s="877">
        <v>74</v>
      </c>
      <c r="AG81" s="878"/>
      <c r="AH81" s="878"/>
      <c r="AI81" s="878"/>
      <c r="AJ81" s="834"/>
      <c r="AK81" s="830" t="s">
        <v>592</v>
      </c>
      <c r="AL81" s="830"/>
      <c r="AM81" s="830"/>
      <c r="AN81" s="830"/>
      <c r="AO81" s="830"/>
      <c r="AP81" s="830" t="s">
        <v>570</v>
      </c>
      <c r="AQ81" s="830"/>
      <c r="AR81" s="830"/>
      <c r="AS81" s="830"/>
      <c r="AT81" s="830"/>
      <c r="AU81" s="877" t="s">
        <v>570</v>
      </c>
      <c r="AV81" s="878"/>
      <c r="AW81" s="878"/>
      <c r="AX81" s="878"/>
      <c r="AY81" s="834"/>
      <c r="AZ81" s="832"/>
      <c r="BA81" s="832"/>
      <c r="BB81" s="832"/>
      <c r="BC81" s="832"/>
      <c r="BD81" s="833"/>
      <c r="BE81" s="239"/>
      <c r="BF81" s="239"/>
      <c r="BG81" s="239"/>
      <c r="BH81" s="239"/>
      <c r="BI81" s="239"/>
      <c r="BJ81" s="239"/>
      <c r="BK81" s="239"/>
      <c r="BL81" s="239"/>
      <c r="BM81" s="239"/>
      <c r="BN81" s="239"/>
      <c r="BO81" s="239"/>
      <c r="BP81" s="239"/>
      <c r="BQ81" s="236">
        <v>75</v>
      </c>
      <c r="BR81" s="241"/>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8"/>
    </row>
    <row r="82" spans="1:131" ht="26.25" customHeight="1" x14ac:dyDescent="0.15">
      <c r="A82" s="236">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9"/>
      <c r="BF82" s="239"/>
      <c r="BG82" s="239"/>
      <c r="BH82" s="239"/>
      <c r="BI82" s="239"/>
      <c r="BJ82" s="239"/>
      <c r="BK82" s="239"/>
      <c r="BL82" s="239"/>
      <c r="BM82" s="239"/>
      <c r="BN82" s="239"/>
      <c r="BO82" s="239"/>
      <c r="BP82" s="239"/>
      <c r="BQ82" s="236">
        <v>76</v>
      </c>
      <c r="BR82" s="241"/>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8"/>
    </row>
    <row r="83" spans="1:131" ht="26.25" customHeight="1" x14ac:dyDescent="0.15">
      <c r="A83" s="236">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9"/>
      <c r="BF83" s="239"/>
      <c r="BG83" s="239"/>
      <c r="BH83" s="239"/>
      <c r="BI83" s="239"/>
      <c r="BJ83" s="239"/>
      <c r="BK83" s="239"/>
      <c r="BL83" s="239"/>
      <c r="BM83" s="239"/>
      <c r="BN83" s="239"/>
      <c r="BO83" s="239"/>
      <c r="BP83" s="239"/>
      <c r="BQ83" s="236">
        <v>77</v>
      </c>
      <c r="BR83" s="241"/>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8"/>
    </row>
    <row r="84" spans="1:131" ht="26.25" customHeight="1" x14ac:dyDescent="0.15">
      <c r="A84" s="236">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9"/>
      <c r="BF84" s="239"/>
      <c r="BG84" s="239"/>
      <c r="BH84" s="239"/>
      <c r="BI84" s="239"/>
      <c r="BJ84" s="239"/>
      <c r="BK84" s="239"/>
      <c r="BL84" s="239"/>
      <c r="BM84" s="239"/>
      <c r="BN84" s="239"/>
      <c r="BO84" s="239"/>
      <c r="BP84" s="239"/>
      <c r="BQ84" s="236">
        <v>78</v>
      </c>
      <c r="BR84" s="241"/>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8"/>
    </row>
    <row r="85" spans="1:131" ht="26.25" customHeight="1" x14ac:dyDescent="0.15">
      <c r="A85" s="236">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9"/>
      <c r="BF85" s="239"/>
      <c r="BG85" s="239"/>
      <c r="BH85" s="239"/>
      <c r="BI85" s="239"/>
      <c r="BJ85" s="239"/>
      <c r="BK85" s="239"/>
      <c r="BL85" s="239"/>
      <c r="BM85" s="239"/>
      <c r="BN85" s="239"/>
      <c r="BO85" s="239"/>
      <c r="BP85" s="239"/>
      <c r="BQ85" s="236">
        <v>79</v>
      </c>
      <c r="BR85" s="241"/>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8"/>
    </row>
    <row r="86" spans="1:131" ht="26.25" customHeight="1" x14ac:dyDescent="0.15">
      <c r="A86" s="236">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9"/>
      <c r="BF86" s="239"/>
      <c r="BG86" s="239"/>
      <c r="BH86" s="239"/>
      <c r="BI86" s="239"/>
      <c r="BJ86" s="239"/>
      <c r="BK86" s="239"/>
      <c r="BL86" s="239"/>
      <c r="BM86" s="239"/>
      <c r="BN86" s="239"/>
      <c r="BO86" s="239"/>
      <c r="BP86" s="239"/>
      <c r="BQ86" s="236">
        <v>80</v>
      </c>
      <c r="BR86" s="241"/>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8"/>
    </row>
    <row r="87" spans="1:131" ht="26.25" customHeight="1" x14ac:dyDescent="0.15">
      <c r="A87" s="242">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9"/>
      <c r="BF87" s="239"/>
      <c r="BG87" s="239"/>
      <c r="BH87" s="239"/>
      <c r="BI87" s="239"/>
      <c r="BJ87" s="239"/>
      <c r="BK87" s="239"/>
      <c r="BL87" s="239"/>
      <c r="BM87" s="239"/>
      <c r="BN87" s="239"/>
      <c r="BO87" s="239"/>
      <c r="BP87" s="239"/>
      <c r="BQ87" s="236">
        <v>81</v>
      </c>
      <c r="BR87" s="241"/>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8"/>
    </row>
    <row r="88" spans="1:131" ht="26.25" customHeight="1" thickBot="1" x14ac:dyDescent="0.2">
      <c r="A88" s="238" t="s">
        <v>398</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19248</v>
      </c>
      <c r="AG88" s="844"/>
      <c r="AH88" s="844"/>
      <c r="AI88" s="844"/>
      <c r="AJ88" s="844"/>
      <c r="AK88" s="841"/>
      <c r="AL88" s="841"/>
      <c r="AM88" s="841"/>
      <c r="AN88" s="841"/>
      <c r="AO88" s="841"/>
      <c r="AP88" s="844">
        <v>1281</v>
      </c>
      <c r="AQ88" s="844"/>
      <c r="AR88" s="844"/>
      <c r="AS88" s="844"/>
      <c r="AT88" s="844"/>
      <c r="AU88" s="844" t="s">
        <v>507</v>
      </c>
      <c r="AV88" s="844"/>
      <c r="AW88" s="844"/>
      <c r="AX88" s="844"/>
      <c r="AY88" s="844"/>
      <c r="AZ88" s="849"/>
      <c r="BA88" s="849"/>
      <c r="BB88" s="849"/>
      <c r="BC88" s="849"/>
      <c r="BD88" s="850"/>
      <c r="BE88" s="239"/>
      <c r="BF88" s="239"/>
      <c r="BG88" s="239"/>
      <c r="BH88" s="239"/>
      <c r="BI88" s="239"/>
      <c r="BJ88" s="239"/>
      <c r="BK88" s="239"/>
      <c r="BL88" s="239"/>
      <c r="BM88" s="239"/>
      <c r="BN88" s="239"/>
      <c r="BO88" s="239"/>
      <c r="BP88" s="239"/>
      <c r="BQ88" s="236">
        <v>82</v>
      </c>
      <c r="BR88" s="241"/>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398</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23</v>
      </c>
      <c r="CS102" s="852"/>
      <c r="CT102" s="852"/>
      <c r="CU102" s="852"/>
      <c r="CV102" s="891"/>
      <c r="CW102" s="890" t="s">
        <v>570</v>
      </c>
      <c r="CX102" s="852"/>
      <c r="CY102" s="852"/>
      <c r="CZ102" s="852"/>
      <c r="DA102" s="891"/>
      <c r="DB102" s="890">
        <v>85</v>
      </c>
      <c r="DC102" s="852"/>
      <c r="DD102" s="852"/>
      <c r="DE102" s="852"/>
      <c r="DF102" s="891"/>
      <c r="DG102" s="890" t="s">
        <v>570</v>
      </c>
      <c r="DH102" s="852"/>
      <c r="DI102" s="852"/>
      <c r="DJ102" s="852"/>
      <c r="DK102" s="891"/>
      <c r="DL102" s="890" t="s">
        <v>570</v>
      </c>
      <c r="DM102" s="852"/>
      <c r="DN102" s="852"/>
      <c r="DO102" s="852"/>
      <c r="DP102" s="891"/>
      <c r="DQ102" s="890" t="s">
        <v>570</v>
      </c>
      <c r="DR102" s="852"/>
      <c r="DS102" s="852"/>
      <c r="DT102" s="852"/>
      <c r="DU102" s="891"/>
      <c r="DV102" s="789"/>
      <c r="DW102" s="790"/>
      <c r="DX102" s="790"/>
      <c r="DY102" s="790"/>
      <c r="DZ102" s="914"/>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424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8"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314</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314</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314</v>
      </c>
      <c r="DR109" s="893"/>
      <c r="DS109" s="893"/>
      <c r="DT109" s="893"/>
      <c r="DU109" s="894"/>
      <c r="DV109" s="892" t="s">
        <v>431</v>
      </c>
      <c r="DW109" s="893"/>
      <c r="DX109" s="893"/>
      <c r="DY109" s="893"/>
      <c r="DZ109" s="895"/>
    </row>
    <row r="110" spans="1:131" s="228"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674329</v>
      </c>
      <c r="AB110" s="900"/>
      <c r="AC110" s="900"/>
      <c r="AD110" s="900"/>
      <c r="AE110" s="901"/>
      <c r="AF110" s="902">
        <v>699226</v>
      </c>
      <c r="AG110" s="900"/>
      <c r="AH110" s="900"/>
      <c r="AI110" s="900"/>
      <c r="AJ110" s="901"/>
      <c r="AK110" s="902">
        <v>737374</v>
      </c>
      <c r="AL110" s="900"/>
      <c r="AM110" s="900"/>
      <c r="AN110" s="900"/>
      <c r="AO110" s="901"/>
      <c r="AP110" s="903">
        <v>23.2</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6099105</v>
      </c>
      <c r="BR110" s="931"/>
      <c r="BS110" s="931"/>
      <c r="BT110" s="931"/>
      <c r="BU110" s="931"/>
      <c r="BV110" s="931">
        <v>6329224</v>
      </c>
      <c r="BW110" s="931"/>
      <c r="BX110" s="931"/>
      <c r="BY110" s="931"/>
      <c r="BZ110" s="931"/>
      <c r="CA110" s="931">
        <v>6392667</v>
      </c>
      <c r="CB110" s="931"/>
      <c r="CC110" s="931"/>
      <c r="CD110" s="931"/>
      <c r="CE110" s="931"/>
      <c r="CF110" s="944">
        <v>201.5</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179</v>
      </c>
      <c r="DH110" s="931"/>
      <c r="DI110" s="931"/>
      <c r="DJ110" s="931"/>
      <c r="DK110" s="931"/>
      <c r="DL110" s="931" t="s">
        <v>179</v>
      </c>
      <c r="DM110" s="931"/>
      <c r="DN110" s="931"/>
      <c r="DO110" s="931"/>
      <c r="DP110" s="931"/>
      <c r="DQ110" s="931" t="s">
        <v>179</v>
      </c>
      <c r="DR110" s="931"/>
      <c r="DS110" s="931"/>
      <c r="DT110" s="931"/>
      <c r="DU110" s="931"/>
      <c r="DV110" s="932" t="s">
        <v>179</v>
      </c>
      <c r="DW110" s="932"/>
      <c r="DX110" s="932"/>
      <c r="DY110" s="932"/>
      <c r="DZ110" s="933"/>
    </row>
    <row r="111" spans="1:131" s="228"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179</v>
      </c>
      <c r="AB111" s="938"/>
      <c r="AC111" s="938"/>
      <c r="AD111" s="938"/>
      <c r="AE111" s="939"/>
      <c r="AF111" s="940" t="s">
        <v>179</v>
      </c>
      <c r="AG111" s="938"/>
      <c r="AH111" s="938"/>
      <c r="AI111" s="938"/>
      <c r="AJ111" s="939"/>
      <c r="AK111" s="940" t="s">
        <v>179</v>
      </c>
      <c r="AL111" s="938"/>
      <c r="AM111" s="938"/>
      <c r="AN111" s="938"/>
      <c r="AO111" s="939"/>
      <c r="AP111" s="941" t="s">
        <v>179</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179</v>
      </c>
      <c r="BR111" s="926"/>
      <c r="BS111" s="926"/>
      <c r="BT111" s="926"/>
      <c r="BU111" s="926"/>
      <c r="BV111" s="926" t="s">
        <v>179</v>
      </c>
      <c r="BW111" s="926"/>
      <c r="BX111" s="926"/>
      <c r="BY111" s="926"/>
      <c r="BZ111" s="926"/>
      <c r="CA111" s="926" t="s">
        <v>179</v>
      </c>
      <c r="CB111" s="926"/>
      <c r="CC111" s="926"/>
      <c r="CD111" s="926"/>
      <c r="CE111" s="926"/>
      <c r="CF111" s="920" t="s">
        <v>179</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179</v>
      </c>
      <c r="DH111" s="926"/>
      <c r="DI111" s="926"/>
      <c r="DJ111" s="926"/>
      <c r="DK111" s="926"/>
      <c r="DL111" s="926" t="s">
        <v>179</v>
      </c>
      <c r="DM111" s="926"/>
      <c r="DN111" s="926"/>
      <c r="DO111" s="926"/>
      <c r="DP111" s="926"/>
      <c r="DQ111" s="926" t="s">
        <v>179</v>
      </c>
      <c r="DR111" s="926"/>
      <c r="DS111" s="926"/>
      <c r="DT111" s="926"/>
      <c r="DU111" s="926"/>
      <c r="DV111" s="927" t="s">
        <v>179</v>
      </c>
      <c r="DW111" s="927"/>
      <c r="DX111" s="927"/>
      <c r="DY111" s="927"/>
      <c r="DZ111" s="928"/>
    </row>
    <row r="112" spans="1:131" s="228"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179</v>
      </c>
      <c r="AB112" s="959"/>
      <c r="AC112" s="959"/>
      <c r="AD112" s="959"/>
      <c r="AE112" s="960"/>
      <c r="AF112" s="961" t="s">
        <v>179</v>
      </c>
      <c r="AG112" s="959"/>
      <c r="AH112" s="959"/>
      <c r="AI112" s="959"/>
      <c r="AJ112" s="960"/>
      <c r="AK112" s="961" t="s">
        <v>179</v>
      </c>
      <c r="AL112" s="959"/>
      <c r="AM112" s="959"/>
      <c r="AN112" s="959"/>
      <c r="AO112" s="960"/>
      <c r="AP112" s="962" t="s">
        <v>179</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4635</v>
      </c>
      <c r="BR112" s="926"/>
      <c r="BS112" s="926"/>
      <c r="BT112" s="926"/>
      <c r="BU112" s="926"/>
      <c r="BV112" s="926">
        <v>66008</v>
      </c>
      <c r="BW112" s="926"/>
      <c r="BX112" s="926"/>
      <c r="BY112" s="926"/>
      <c r="BZ112" s="926"/>
      <c r="CA112" s="926">
        <v>63374</v>
      </c>
      <c r="CB112" s="926"/>
      <c r="CC112" s="926"/>
      <c r="CD112" s="926"/>
      <c r="CE112" s="926"/>
      <c r="CF112" s="920">
        <v>2</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179</v>
      </c>
      <c r="DH112" s="926"/>
      <c r="DI112" s="926"/>
      <c r="DJ112" s="926"/>
      <c r="DK112" s="926"/>
      <c r="DL112" s="926" t="s">
        <v>179</v>
      </c>
      <c r="DM112" s="926"/>
      <c r="DN112" s="926"/>
      <c r="DO112" s="926"/>
      <c r="DP112" s="926"/>
      <c r="DQ112" s="926" t="s">
        <v>179</v>
      </c>
      <c r="DR112" s="926"/>
      <c r="DS112" s="926"/>
      <c r="DT112" s="926"/>
      <c r="DU112" s="926"/>
      <c r="DV112" s="927" t="s">
        <v>179</v>
      </c>
      <c r="DW112" s="927"/>
      <c r="DX112" s="927"/>
      <c r="DY112" s="927"/>
      <c r="DZ112" s="928"/>
    </row>
    <row r="113" spans="1:130" s="228"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316</v>
      </c>
      <c r="AB113" s="938"/>
      <c r="AC113" s="938"/>
      <c r="AD113" s="938"/>
      <c r="AE113" s="939"/>
      <c r="AF113" s="940">
        <v>285</v>
      </c>
      <c r="AG113" s="938"/>
      <c r="AH113" s="938"/>
      <c r="AI113" s="938"/>
      <c r="AJ113" s="939"/>
      <c r="AK113" s="940">
        <v>178</v>
      </c>
      <c r="AL113" s="938"/>
      <c r="AM113" s="938"/>
      <c r="AN113" s="938"/>
      <c r="AO113" s="939"/>
      <c r="AP113" s="941">
        <v>0</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155638</v>
      </c>
      <c r="BR113" s="926"/>
      <c r="BS113" s="926"/>
      <c r="BT113" s="926"/>
      <c r="BU113" s="926"/>
      <c r="BV113" s="926">
        <v>131915</v>
      </c>
      <c r="BW113" s="926"/>
      <c r="BX113" s="926"/>
      <c r="BY113" s="926"/>
      <c r="BZ113" s="926"/>
      <c r="CA113" s="926">
        <v>110179</v>
      </c>
      <c r="CB113" s="926"/>
      <c r="CC113" s="926"/>
      <c r="CD113" s="926"/>
      <c r="CE113" s="926"/>
      <c r="CF113" s="920">
        <v>3.5</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179</v>
      </c>
      <c r="DH113" s="959"/>
      <c r="DI113" s="959"/>
      <c r="DJ113" s="959"/>
      <c r="DK113" s="960"/>
      <c r="DL113" s="961" t="s">
        <v>179</v>
      </c>
      <c r="DM113" s="959"/>
      <c r="DN113" s="959"/>
      <c r="DO113" s="959"/>
      <c r="DP113" s="960"/>
      <c r="DQ113" s="961" t="s">
        <v>179</v>
      </c>
      <c r="DR113" s="959"/>
      <c r="DS113" s="959"/>
      <c r="DT113" s="959"/>
      <c r="DU113" s="960"/>
      <c r="DV113" s="962" t="s">
        <v>179</v>
      </c>
      <c r="DW113" s="963"/>
      <c r="DX113" s="963"/>
      <c r="DY113" s="963"/>
      <c r="DZ113" s="964"/>
    </row>
    <row r="114" spans="1:130" s="228"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21083</v>
      </c>
      <c r="AB114" s="959"/>
      <c r="AC114" s="959"/>
      <c r="AD114" s="959"/>
      <c r="AE114" s="960"/>
      <c r="AF114" s="961">
        <v>21569</v>
      </c>
      <c r="AG114" s="959"/>
      <c r="AH114" s="959"/>
      <c r="AI114" s="959"/>
      <c r="AJ114" s="960"/>
      <c r="AK114" s="961">
        <v>25774</v>
      </c>
      <c r="AL114" s="959"/>
      <c r="AM114" s="959"/>
      <c r="AN114" s="959"/>
      <c r="AO114" s="960"/>
      <c r="AP114" s="962">
        <v>0.8</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1606180</v>
      </c>
      <c r="BR114" s="926"/>
      <c r="BS114" s="926"/>
      <c r="BT114" s="926"/>
      <c r="BU114" s="926"/>
      <c r="BV114" s="926">
        <v>1591898</v>
      </c>
      <c r="BW114" s="926"/>
      <c r="BX114" s="926"/>
      <c r="BY114" s="926"/>
      <c r="BZ114" s="926"/>
      <c r="CA114" s="926">
        <v>1612853</v>
      </c>
      <c r="CB114" s="926"/>
      <c r="CC114" s="926"/>
      <c r="CD114" s="926"/>
      <c r="CE114" s="926"/>
      <c r="CF114" s="920">
        <v>50.8</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179</v>
      </c>
      <c r="DH114" s="959"/>
      <c r="DI114" s="959"/>
      <c r="DJ114" s="959"/>
      <c r="DK114" s="960"/>
      <c r="DL114" s="961" t="s">
        <v>179</v>
      </c>
      <c r="DM114" s="959"/>
      <c r="DN114" s="959"/>
      <c r="DO114" s="959"/>
      <c r="DP114" s="960"/>
      <c r="DQ114" s="961" t="s">
        <v>179</v>
      </c>
      <c r="DR114" s="959"/>
      <c r="DS114" s="959"/>
      <c r="DT114" s="959"/>
      <c r="DU114" s="960"/>
      <c r="DV114" s="962" t="s">
        <v>179</v>
      </c>
      <c r="DW114" s="963"/>
      <c r="DX114" s="963"/>
      <c r="DY114" s="963"/>
      <c r="DZ114" s="964"/>
    </row>
    <row r="115" spans="1:130" s="228"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179</v>
      </c>
      <c r="AB115" s="938"/>
      <c r="AC115" s="938"/>
      <c r="AD115" s="938"/>
      <c r="AE115" s="939"/>
      <c r="AF115" s="940" t="s">
        <v>179</v>
      </c>
      <c r="AG115" s="938"/>
      <c r="AH115" s="938"/>
      <c r="AI115" s="938"/>
      <c r="AJ115" s="939"/>
      <c r="AK115" s="940" t="s">
        <v>179</v>
      </c>
      <c r="AL115" s="938"/>
      <c r="AM115" s="938"/>
      <c r="AN115" s="938"/>
      <c r="AO115" s="939"/>
      <c r="AP115" s="941" t="s">
        <v>179</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179</v>
      </c>
      <c r="BR115" s="926"/>
      <c r="BS115" s="926"/>
      <c r="BT115" s="926"/>
      <c r="BU115" s="926"/>
      <c r="BV115" s="926" t="s">
        <v>179</v>
      </c>
      <c r="BW115" s="926"/>
      <c r="BX115" s="926"/>
      <c r="BY115" s="926"/>
      <c r="BZ115" s="926"/>
      <c r="CA115" s="926" t="s">
        <v>179</v>
      </c>
      <c r="CB115" s="926"/>
      <c r="CC115" s="926"/>
      <c r="CD115" s="926"/>
      <c r="CE115" s="926"/>
      <c r="CF115" s="920" t="s">
        <v>179</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179</v>
      </c>
      <c r="DH115" s="959"/>
      <c r="DI115" s="959"/>
      <c r="DJ115" s="959"/>
      <c r="DK115" s="960"/>
      <c r="DL115" s="961" t="s">
        <v>179</v>
      </c>
      <c r="DM115" s="959"/>
      <c r="DN115" s="959"/>
      <c r="DO115" s="959"/>
      <c r="DP115" s="960"/>
      <c r="DQ115" s="961" t="s">
        <v>179</v>
      </c>
      <c r="DR115" s="959"/>
      <c r="DS115" s="959"/>
      <c r="DT115" s="959"/>
      <c r="DU115" s="960"/>
      <c r="DV115" s="962" t="s">
        <v>179</v>
      </c>
      <c r="DW115" s="963"/>
      <c r="DX115" s="963"/>
      <c r="DY115" s="963"/>
      <c r="DZ115" s="964"/>
    </row>
    <row r="116" spans="1:130" s="228"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v>
      </c>
      <c r="AB116" s="959"/>
      <c r="AC116" s="959"/>
      <c r="AD116" s="959"/>
      <c r="AE116" s="960"/>
      <c r="AF116" s="961" t="s">
        <v>179</v>
      </c>
      <c r="AG116" s="959"/>
      <c r="AH116" s="959"/>
      <c r="AI116" s="959"/>
      <c r="AJ116" s="960"/>
      <c r="AK116" s="961" t="s">
        <v>179</v>
      </c>
      <c r="AL116" s="959"/>
      <c r="AM116" s="959"/>
      <c r="AN116" s="959"/>
      <c r="AO116" s="960"/>
      <c r="AP116" s="962" t="s">
        <v>179</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179</v>
      </c>
      <c r="BR116" s="926"/>
      <c r="BS116" s="926"/>
      <c r="BT116" s="926"/>
      <c r="BU116" s="926"/>
      <c r="BV116" s="926" t="s">
        <v>179</v>
      </c>
      <c r="BW116" s="926"/>
      <c r="BX116" s="926"/>
      <c r="BY116" s="926"/>
      <c r="BZ116" s="926"/>
      <c r="CA116" s="926" t="s">
        <v>179</v>
      </c>
      <c r="CB116" s="926"/>
      <c r="CC116" s="926"/>
      <c r="CD116" s="926"/>
      <c r="CE116" s="926"/>
      <c r="CF116" s="920" t="s">
        <v>179</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179</v>
      </c>
      <c r="DH116" s="959"/>
      <c r="DI116" s="959"/>
      <c r="DJ116" s="959"/>
      <c r="DK116" s="960"/>
      <c r="DL116" s="961" t="s">
        <v>179</v>
      </c>
      <c r="DM116" s="959"/>
      <c r="DN116" s="959"/>
      <c r="DO116" s="959"/>
      <c r="DP116" s="960"/>
      <c r="DQ116" s="961" t="s">
        <v>179</v>
      </c>
      <c r="DR116" s="959"/>
      <c r="DS116" s="959"/>
      <c r="DT116" s="959"/>
      <c r="DU116" s="960"/>
      <c r="DV116" s="962" t="s">
        <v>179</v>
      </c>
      <c r="DW116" s="963"/>
      <c r="DX116" s="963"/>
      <c r="DY116" s="963"/>
      <c r="DZ116" s="964"/>
    </row>
    <row r="117" spans="1:130" s="228"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695731</v>
      </c>
      <c r="AB117" s="979"/>
      <c r="AC117" s="979"/>
      <c r="AD117" s="979"/>
      <c r="AE117" s="980"/>
      <c r="AF117" s="981">
        <v>721080</v>
      </c>
      <c r="AG117" s="979"/>
      <c r="AH117" s="979"/>
      <c r="AI117" s="979"/>
      <c r="AJ117" s="980"/>
      <c r="AK117" s="981">
        <v>763326</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179</v>
      </c>
      <c r="BR117" s="926"/>
      <c r="BS117" s="926"/>
      <c r="BT117" s="926"/>
      <c r="BU117" s="926"/>
      <c r="BV117" s="926" t="s">
        <v>179</v>
      </c>
      <c r="BW117" s="926"/>
      <c r="BX117" s="926"/>
      <c r="BY117" s="926"/>
      <c r="BZ117" s="926"/>
      <c r="CA117" s="926" t="s">
        <v>179</v>
      </c>
      <c r="CB117" s="926"/>
      <c r="CC117" s="926"/>
      <c r="CD117" s="926"/>
      <c r="CE117" s="926"/>
      <c r="CF117" s="920" t="s">
        <v>179</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179</v>
      </c>
      <c r="DH117" s="959"/>
      <c r="DI117" s="959"/>
      <c r="DJ117" s="959"/>
      <c r="DK117" s="960"/>
      <c r="DL117" s="961" t="s">
        <v>179</v>
      </c>
      <c r="DM117" s="959"/>
      <c r="DN117" s="959"/>
      <c r="DO117" s="959"/>
      <c r="DP117" s="960"/>
      <c r="DQ117" s="961" t="s">
        <v>179</v>
      </c>
      <c r="DR117" s="959"/>
      <c r="DS117" s="959"/>
      <c r="DT117" s="959"/>
      <c r="DU117" s="960"/>
      <c r="DV117" s="962" t="s">
        <v>179</v>
      </c>
      <c r="DW117" s="963"/>
      <c r="DX117" s="963"/>
      <c r="DY117" s="963"/>
      <c r="DZ117" s="964"/>
    </row>
    <row r="118" spans="1:130" s="228"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314</v>
      </c>
      <c r="AL118" s="893"/>
      <c r="AM118" s="893"/>
      <c r="AN118" s="893"/>
      <c r="AO118" s="894"/>
      <c r="AP118" s="970" t="s">
        <v>431</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179</v>
      </c>
      <c r="BR118" s="1000"/>
      <c r="BS118" s="1000"/>
      <c r="BT118" s="1000"/>
      <c r="BU118" s="1000"/>
      <c r="BV118" s="1000" t="s">
        <v>179</v>
      </c>
      <c r="BW118" s="1000"/>
      <c r="BX118" s="1000"/>
      <c r="BY118" s="1000"/>
      <c r="BZ118" s="1000"/>
      <c r="CA118" s="1000" t="s">
        <v>179</v>
      </c>
      <c r="CB118" s="1000"/>
      <c r="CC118" s="1000"/>
      <c r="CD118" s="1000"/>
      <c r="CE118" s="1000"/>
      <c r="CF118" s="920" t="s">
        <v>179</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179</v>
      </c>
      <c r="DH118" s="959"/>
      <c r="DI118" s="959"/>
      <c r="DJ118" s="959"/>
      <c r="DK118" s="960"/>
      <c r="DL118" s="961" t="s">
        <v>179</v>
      </c>
      <c r="DM118" s="959"/>
      <c r="DN118" s="959"/>
      <c r="DO118" s="959"/>
      <c r="DP118" s="960"/>
      <c r="DQ118" s="961" t="s">
        <v>179</v>
      </c>
      <c r="DR118" s="959"/>
      <c r="DS118" s="959"/>
      <c r="DT118" s="959"/>
      <c r="DU118" s="960"/>
      <c r="DV118" s="962" t="s">
        <v>179</v>
      </c>
      <c r="DW118" s="963"/>
      <c r="DX118" s="963"/>
      <c r="DY118" s="963"/>
      <c r="DZ118" s="964"/>
    </row>
    <row r="119" spans="1:130" s="228"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179</v>
      </c>
      <c r="AB119" s="900"/>
      <c r="AC119" s="900"/>
      <c r="AD119" s="900"/>
      <c r="AE119" s="901"/>
      <c r="AF119" s="902" t="s">
        <v>179</v>
      </c>
      <c r="AG119" s="900"/>
      <c r="AH119" s="900"/>
      <c r="AI119" s="900"/>
      <c r="AJ119" s="901"/>
      <c r="AK119" s="902" t="s">
        <v>179</v>
      </c>
      <c r="AL119" s="900"/>
      <c r="AM119" s="900"/>
      <c r="AN119" s="900"/>
      <c r="AO119" s="901"/>
      <c r="AP119" s="903" t="s">
        <v>179</v>
      </c>
      <c r="AQ119" s="904"/>
      <c r="AR119" s="904"/>
      <c r="AS119" s="904"/>
      <c r="AT119" s="905"/>
      <c r="AU119" s="910"/>
      <c r="AV119" s="911"/>
      <c r="AW119" s="911"/>
      <c r="AX119" s="911"/>
      <c r="AY119" s="911"/>
      <c r="AZ119" s="249" t="s">
        <v>191</v>
      </c>
      <c r="BA119" s="249"/>
      <c r="BB119" s="249"/>
      <c r="BC119" s="249"/>
      <c r="BD119" s="249"/>
      <c r="BE119" s="249"/>
      <c r="BF119" s="249"/>
      <c r="BG119" s="249"/>
      <c r="BH119" s="249"/>
      <c r="BI119" s="249"/>
      <c r="BJ119" s="249"/>
      <c r="BK119" s="249"/>
      <c r="BL119" s="249"/>
      <c r="BM119" s="249"/>
      <c r="BN119" s="249"/>
      <c r="BO119" s="977" t="s">
        <v>461</v>
      </c>
      <c r="BP119" s="1005"/>
      <c r="BQ119" s="999">
        <v>7865558</v>
      </c>
      <c r="BR119" s="1000"/>
      <c r="BS119" s="1000"/>
      <c r="BT119" s="1000"/>
      <c r="BU119" s="1000"/>
      <c r="BV119" s="1000">
        <v>8119045</v>
      </c>
      <c r="BW119" s="1000"/>
      <c r="BX119" s="1000"/>
      <c r="BY119" s="1000"/>
      <c r="BZ119" s="1000"/>
      <c r="CA119" s="1000">
        <v>8179073</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179</v>
      </c>
      <c r="DH119" s="986"/>
      <c r="DI119" s="986"/>
      <c r="DJ119" s="986"/>
      <c r="DK119" s="987"/>
      <c r="DL119" s="985" t="s">
        <v>179</v>
      </c>
      <c r="DM119" s="986"/>
      <c r="DN119" s="986"/>
      <c r="DO119" s="986"/>
      <c r="DP119" s="987"/>
      <c r="DQ119" s="985" t="s">
        <v>179</v>
      </c>
      <c r="DR119" s="986"/>
      <c r="DS119" s="986"/>
      <c r="DT119" s="986"/>
      <c r="DU119" s="987"/>
      <c r="DV119" s="988" t="s">
        <v>179</v>
      </c>
      <c r="DW119" s="989"/>
      <c r="DX119" s="989"/>
      <c r="DY119" s="989"/>
      <c r="DZ119" s="990"/>
    </row>
    <row r="120" spans="1:130" s="228"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179</v>
      </c>
      <c r="AB120" s="959"/>
      <c r="AC120" s="959"/>
      <c r="AD120" s="959"/>
      <c r="AE120" s="960"/>
      <c r="AF120" s="961" t="s">
        <v>179</v>
      </c>
      <c r="AG120" s="959"/>
      <c r="AH120" s="959"/>
      <c r="AI120" s="959"/>
      <c r="AJ120" s="960"/>
      <c r="AK120" s="961" t="s">
        <v>179</v>
      </c>
      <c r="AL120" s="959"/>
      <c r="AM120" s="959"/>
      <c r="AN120" s="959"/>
      <c r="AO120" s="960"/>
      <c r="AP120" s="962" t="s">
        <v>179</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4627405</v>
      </c>
      <c r="BR120" s="931"/>
      <c r="BS120" s="931"/>
      <c r="BT120" s="931"/>
      <c r="BU120" s="931"/>
      <c r="BV120" s="931">
        <v>5200155</v>
      </c>
      <c r="BW120" s="931"/>
      <c r="BX120" s="931"/>
      <c r="BY120" s="931"/>
      <c r="BZ120" s="931"/>
      <c r="CA120" s="931">
        <v>5714693</v>
      </c>
      <c r="CB120" s="931"/>
      <c r="CC120" s="931"/>
      <c r="CD120" s="931"/>
      <c r="CE120" s="931"/>
      <c r="CF120" s="944">
        <v>180.1</v>
      </c>
      <c r="CG120" s="945"/>
      <c r="CH120" s="945"/>
      <c r="CI120" s="945"/>
      <c r="CJ120" s="945"/>
      <c r="CK120" s="1006" t="s">
        <v>465</v>
      </c>
      <c r="CL120" s="1007"/>
      <c r="CM120" s="1007"/>
      <c r="CN120" s="1007"/>
      <c r="CO120" s="1008"/>
      <c r="CP120" s="1014" t="s">
        <v>466</v>
      </c>
      <c r="CQ120" s="1015"/>
      <c r="CR120" s="1015"/>
      <c r="CS120" s="1015"/>
      <c r="CT120" s="1015"/>
      <c r="CU120" s="1015"/>
      <c r="CV120" s="1015"/>
      <c r="CW120" s="1015"/>
      <c r="CX120" s="1015"/>
      <c r="CY120" s="1015"/>
      <c r="CZ120" s="1015"/>
      <c r="DA120" s="1015"/>
      <c r="DB120" s="1015"/>
      <c r="DC120" s="1015"/>
      <c r="DD120" s="1015"/>
      <c r="DE120" s="1015"/>
      <c r="DF120" s="1016"/>
      <c r="DG120" s="930">
        <v>4635</v>
      </c>
      <c r="DH120" s="931"/>
      <c r="DI120" s="931"/>
      <c r="DJ120" s="931"/>
      <c r="DK120" s="931"/>
      <c r="DL120" s="931">
        <v>66008</v>
      </c>
      <c r="DM120" s="931"/>
      <c r="DN120" s="931"/>
      <c r="DO120" s="931"/>
      <c r="DP120" s="931"/>
      <c r="DQ120" s="931">
        <v>63374</v>
      </c>
      <c r="DR120" s="931"/>
      <c r="DS120" s="931"/>
      <c r="DT120" s="931"/>
      <c r="DU120" s="931"/>
      <c r="DV120" s="932">
        <v>2</v>
      </c>
      <c r="DW120" s="932"/>
      <c r="DX120" s="932"/>
      <c r="DY120" s="932"/>
      <c r="DZ120" s="933"/>
    </row>
    <row r="121" spans="1:130" s="228" customFormat="1" ht="26.25" customHeight="1" x14ac:dyDescent="0.15">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179</v>
      </c>
      <c r="AB121" s="959"/>
      <c r="AC121" s="959"/>
      <c r="AD121" s="959"/>
      <c r="AE121" s="960"/>
      <c r="AF121" s="961" t="s">
        <v>179</v>
      </c>
      <c r="AG121" s="959"/>
      <c r="AH121" s="959"/>
      <c r="AI121" s="959"/>
      <c r="AJ121" s="960"/>
      <c r="AK121" s="961" t="s">
        <v>179</v>
      </c>
      <c r="AL121" s="959"/>
      <c r="AM121" s="959"/>
      <c r="AN121" s="959"/>
      <c r="AO121" s="960"/>
      <c r="AP121" s="962" t="s">
        <v>179</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1017751</v>
      </c>
      <c r="BR121" s="926"/>
      <c r="BS121" s="926"/>
      <c r="BT121" s="926"/>
      <c r="BU121" s="926"/>
      <c r="BV121" s="926">
        <v>1207744</v>
      </c>
      <c r="BW121" s="926"/>
      <c r="BX121" s="926"/>
      <c r="BY121" s="926"/>
      <c r="BZ121" s="926"/>
      <c r="CA121" s="926">
        <v>1105970</v>
      </c>
      <c r="CB121" s="926"/>
      <c r="CC121" s="926"/>
      <c r="CD121" s="926"/>
      <c r="CE121" s="926"/>
      <c r="CF121" s="920">
        <v>34.9</v>
      </c>
      <c r="CG121" s="921"/>
      <c r="CH121" s="921"/>
      <c r="CI121" s="921"/>
      <c r="CJ121" s="921"/>
      <c r="CK121" s="1009"/>
      <c r="CL121" s="1010"/>
      <c r="CM121" s="1010"/>
      <c r="CN121" s="1010"/>
      <c r="CO121" s="1011"/>
      <c r="CP121" s="1019"/>
      <c r="CQ121" s="1020"/>
      <c r="CR121" s="1020"/>
      <c r="CS121" s="1020"/>
      <c r="CT121" s="1020"/>
      <c r="CU121" s="1020"/>
      <c r="CV121" s="1020"/>
      <c r="CW121" s="1020"/>
      <c r="CX121" s="1020"/>
      <c r="CY121" s="1020"/>
      <c r="CZ121" s="1020"/>
      <c r="DA121" s="1020"/>
      <c r="DB121" s="1020"/>
      <c r="DC121" s="1020"/>
      <c r="DD121" s="1020"/>
      <c r="DE121" s="1020"/>
      <c r="DF121" s="1021"/>
      <c r="DG121" s="925"/>
      <c r="DH121" s="926"/>
      <c r="DI121" s="926"/>
      <c r="DJ121" s="926"/>
      <c r="DK121" s="926"/>
      <c r="DL121" s="926"/>
      <c r="DM121" s="926"/>
      <c r="DN121" s="926"/>
      <c r="DO121" s="926"/>
      <c r="DP121" s="926"/>
      <c r="DQ121" s="926"/>
      <c r="DR121" s="926"/>
      <c r="DS121" s="926"/>
      <c r="DT121" s="926"/>
      <c r="DU121" s="926"/>
      <c r="DV121" s="927"/>
      <c r="DW121" s="927"/>
      <c r="DX121" s="927"/>
      <c r="DY121" s="927"/>
      <c r="DZ121" s="928"/>
    </row>
    <row r="122" spans="1:130" s="228"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179</v>
      </c>
      <c r="AB122" s="959"/>
      <c r="AC122" s="959"/>
      <c r="AD122" s="959"/>
      <c r="AE122" s="960"/>
      <c r="AF122" s="961" t="s">
        <v>179</v>
      </c>
      <c r="AG122" s="959"/>
      <c r="AH122" s="959"/>
      <c r="AI122" s="959"/>
      <c r="AJ122" s="960"/>
      <c r="AK122" s="961" t="s">
        <v>179</v>
      </c>
      <c r="AL122" s="959"/>
      <c r="AM122" s="959"/>
      <c r="AN122" s="959"/>
      <c r="AO122" s="960"/>
      <c r="AP122" s="962" t="s">
        <v>179</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4692079</v>
      </c>
      <c r="BR122" s="1000"/>
      <c r="BS122" s="1000"/>
      <c r="BT122" s="1000"/>
      <c r="BU122" s="1000"/>
      <c r="BV122" s="1000">
        <v>4565384</v>
      </c>
      <c r="BW122" s="1000"/>
      <c r="BX122" s="1000"/>
      <c r="BY122" s="1000"/>
      <c r="BZ122" s="1000"/>
      <c r="CA122" s="1000">
        <v>4625522</v>
      </c>
      <c r="CB122" s="1000"/>
      <c r="CC122" s="1000"/>
      <c r="CD122" s="1000"/>
      <c r="CE122" s="1000"/>
      <c r="CF122" s="1017">
        <v>145.80000000000001</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28" customFormat="1" ht="26.25" customHeight="1" x14ac:dyDescent="0.15">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179</v>
      </c>
      <c r="AB123" s="959"/>
      <c r="AC123" s="959"/>
      <c r="AD123" s="959"/>
      <c r="AE123" s="960"/>
      <c r="AF123" s="961" t="s">
        <v>179</v>
      </c>
      <c r="AG123" s="959"/>
      <c r="AH123" s="959"/>
      <c r="AI123" s="959"/>
      <c r="AJ123" s="960"/>
      <c r="AK123" s="961" t="s">
        <v>179</v>
      </c>
      <c r="AL123" s="959"/>
      <c r="AM123" s="959"/>
      <c r="AN123" s="959"/>
      <c r="AO123" s="960"/>
      <c r="AP123" s="962" t="s">
        <v>179</v>
      </c>
      <c r="AQ123" s="963"/>
      <c r="AR123" s="963"/>
      <c r="AS123" s="963"/>
      <c r="AT123" s="964"/>
      <c r="AU123" s="997"/>
      <c r="AV123" s="998"/>
      <c r="AW123" s="998"/>
      <c r="AX123" s="998"/>
      <c r="AY123" s="998"/>
      <c r="AZ123" s="249" t="s">
        <v>191</v>
      </c>
      <c r="BA123" s="249"/>
      <c r="BB123" s="249"/>
      <c r="BC123" s="249"/>
      <c r="BD123" s="249"/>
      <c r="BE123" s="249"/>
      <c r="BF123" s="249"/>
      <c r="BG123" s="249"/>
      <c r="BH123" s="249"/>
      <c r="BI123" s="249"/>
      <c r="BJ123" s="249"/>
      <c r="BK123" s="249"/>
      <c r="BL123" s="249"/>
      <c r="BM123" s="249"/>
      <c r="BN123" s="249"/>
      <c r="BO123" s="977" t="s">
        <v>470</v>
      </c>
      <c r="BP123" s="1005"/>
      <c r="BQ123" s="1063">
        <v>10337235</v>
      </c>
      <c r="BR123" s="1064"/>
      <c r="BS123" s="1064"/>
      <c r="BT123" s="1064"/>
      <c r="BU123" s="1064"/>
      <c r="BV123" s="1064">
        <v>10973283</v>
      </c>
      <c r="BW123" s="1064"/>
      <c r="BX123" s="1064"/>
      <c r="BY123" s="1064"/>
      <c r="BZ123" s="1064"/>
      <c r="CA123" s="1064">
        <v>11446185</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28" customFormat="1" ht="26.25" customHeight="1" thickBot="1" x14ac:dyDescent="0.2">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179</v>
      </c>
      <c r="AG124" s="959"/>
      <c r="AH124" s="959"/>
      <c r="AI124" s="959"/>
      <c r="AJ124" s="960"/>
      <c r="AK124" s="961" t="s">
        <v>179</v>
      </c>
      <c r="AL124" s="959"/>
      <c r="AM124" s="959"/>
      <c r="AN124" s="959"/>
      <c r="AO124" s="960"/>
      <c r="AP124" s="962" t="s">
        <v>179</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179</v>
      </c>
      <c r="BR124" s="1027"/>
      <c r="BS124" s="1027"/>
      <c r="BT124" s="1027"/>
      <c r="BU124" s="1027"/>
      <c r="BV124" s="1027" t="s">
        <v>179</v>
      </c>
      <c r="BW124" s="1027"/>
      <c r="BX124" s="1027"/>
      <c r="BY124" s="1027"/>
      <c r="BZ124" s="1027"/>
      <c r="CA124" s="1027" t="s">
        <v>179</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179</v>
      </c>
      <c r="DM124" s="986"/>
      <c r="DN124" s="986"/>
      <c r="DO124" s="986"/>
      <c r="DP124" s="987"/>
      <c r="DQ124" s="985" t="s">
        <v>179</v>
      </c>
      <c r="DR124" s="986"/>
      <c r="DS124" s="986"/>
      <c r="DT124" s="986"/>
      <c r="DU124" s="987"/>
      <c r="DV124" s="988" t="s">
        <v>179</v>
      </c>
      <c r="DW124" s="989"/>
      <c r="DX124" s="989"/>
      <c r="DY124" s="989"/>
      <c r="DZ124" s="990"/>
    </row>
    <row r="125" spans="1:130" s="228" customFormat="1" ht="26.25" customHeight="1" x14ac:dyDescent="0.15">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179</v>
      </c>
      <c r="AB125" s="959"/>
      <c r="AC125" s="959"/>
      <c r="AD125" s="959"/>
      <c r="AE125" s="960"/>
      <c r="AF125" s="961" t="s">
        <v>179</v>
      </c>
      <c r="AG125" s="959"/>
      <c r="AH125" s="959"/>
      <c r="AI125" s="959"/>
      <c r="AJ125" s="960"/>
      <c r="AK125" s="961" t="s">
        <v>179</v>
      </c>
      <c r="AL125" s="959"/>
      <c r="AM125" s="959"/>
      <c r="AN125" s="959"/>
      <c r="AO125" s="960"/>
      <c r="AP125" s="962" t="s">
        <v>179</v>
      </c>
      <c r="AQ125" s="963"/>
      <c r="AR125" s="963"/>
      <c r="AS125" s="963"/>
      <c r="AT125" s="96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179</v>
      </c>
      <c r="DH125" s="931"/>
      <c r="DI125" s="931"/>
      <c r="DJ125" s="931"/>
      <c r="DK125" s="931"/>
      <c r="DL125" s="931" t="s">
        <v>179</v>
      </c>
      <c r="DM125" s="931"/>
      <c r="DN125" s="931"/>
      <c r="DO125" s="931"/>
      <c r="DP125" s="931"/>
      <c r="DQ125" s="931" t="s">
        <v>179</v>
      </c>
      <c r="DR125" s="931"/>
      <c r="DS125" s="931"/>
      <c r="DT125" s="931"/>
      <c r="DU125" s="931"/>
      <c r="DV125" s="932" t="s">
        <v>179</v>
      </c>
      <c r="DW125" s="932"/>
      <c r="DX125" s="932"/>
      <c r="DY125" s="932"/>
      <c r="DZ125" s="933"/>
    </row>
    <row r="126" spans="1:130" s="228" customFormat="1" ht="26.25" customHeight="1" thickBot="1" x14ac:dyDescent="0.2">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179</v>
      </c>
      <c r="AB126" s="959"/>
      <c r="AC126" s="959"/>
      <c r="AD126" s="959"/>
      <c r="AE126" s="960"/>
      <c r="AF126" s="961" t="s">
        <v>179</v>
      </c>
      <c r="AG126" s="959"/>
      <c r="AH126" s="959"/>
      <c r="AI126" s="959"/>
      <c r="AJ126" s="960"/>
      <c r="AK126" s="961" t="s">
        <v>179</v>
      </c>
      <c r="AL126" s="959"/>
      <c r="AM126" s="959"/>
      <c r="AN126" s="959"/>
      <c r="AO126" s="960"/>
      <c r="AP126" s="962" t="s">
        <v>179</v>
      </c>
      <c r="AQ126" s="963"/>
      <c r="AR126" s="963"/>
      <c r="AS126" s="963"/>
      <c r="AT126" s="96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179</v>
      </c>
      <c r="DH126" s="926"/>
      <c r="DI126" s="926"/>
      <c r="DJ126" s="926"/>
      <c r="DK126" s="926"/>
      <c r="DL126" s="926" t="s">
        <v>179</v>
      </c>
      <c r="DM126" s="926"/>
      <c r="DN126" s="926"/>
      <c r="DO126" s="926"/>
      <c r="DP126" s="926"/>
      <c r="DQ126" s="926" t="s">
        <v>179</v>
      </c>
      <c r="DR126" s="926"/>
      <c r="DS126" s="926"/>
      <c r="DT126" s="926"/>
      <c r="DU126" s="926"/>
      <c r="DV126" s="927" t="s">
        <v>179</v>
      </c>
      <c r="DW126" s="927"/>
      <c r="DX126" s="927"/>
      <c r="DY126" s="927"/>
      <c r="DZ126" s="928"/>
    </row>
    <row r="127" spans="1:130" s="228" customFormat="1" ht="26.25" customHeight="1" x14ac:dyDescent="0.15">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179</v>
      </c>
      <c r="AB127" s="959"/>
      <c r="AC127" s="959"/>
      <c r="AD127" s="959"/>
      <c r="AE127" s="960"/>
      <c r="AF127" s="961" t="s">
        <v>179</v>
      </c>
      <c r="AG127" s="959"/>
      <c r="AH127" s="959"/>
      <c r="AI127" s="959"/>
      <c r="AJ127" s="960"/>
      <c r="AK127" s="961" t="s">
        <v>179</v>
      </c>
      <c r="AL127" s="959"/>
      <c r="AM127" s="959"/>
      <c r="AN127" s="959"/>
      <c r="AO127" s="960"/>
      <c r="AP127" s="962" t="s">
        <v>179</v>
      </c>
      <c r="AQ127" s="963"/>
      <c r="AR127" s="963"/>
      <c r="AS127" s="963"/>
      <c r="AT127" s="964"/>
      <c r="AU127" s="230"/>
      <c r="AV127" s="230"/>
      <c r="AW127" s="230"/>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30"/>
      <c r="CB127" s="230"/>
      <c r="CC127" s="230"/>
      <c r="CD127" s="253"/>
      <c r="CE127" s="253"/>
      <c r="CF127" s="253"/>
      <c r="CG127" s="230"/>
      <c r="CH127" s="230"/>
      <c r="CI127" s="230"/>
      <c r="CJ127" s="252"/>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179</v>
      </c>
      <c r="DM127" s="926"/>
      <c r="DN127" s="926"/>
      <c r="DO127" s="926"/>
      <c r="DP127" s="926"/>
      <c r="DQ127" s="926" t="s">
        <v>179</v>
      </c>
      <c r="DR127" s="926"/>
      <c r="DS127" s="926"/>
      <c r="DT127" s="926"/>
      <c r="DU127" s="926"/>
      <c r="DV127" s="927" t="s">
        <v>179</v>
      </c>
      <c r="DW127" s="927"/>
      <c r="DX127" s="927"/>
      <c r="DY127" s="927"/>
      <c r="DZ127" s="928"/>
    </row>
    <row r="128" spans="1:130" s="228" customFormat="1" ht="26.25" customHeight="1" thickBot="1" x14ac:dyDescent="0.2">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v>27520</v>
      </c>
      <c r="AB128" s="1046"/>
      <c r="AC128" s="1046"/>
      <c r="AD128" s="1046"/>
      <c r="AE128" s="1047"/>
      <c r="AF128" s="1048">
        <v>33484</v>
      </c>
      <c r="AG128" s="1046"/>
      <c r="AH128" s="1046"/>
      <c r="AI128" s="1046"/>
      <c r="AJ128" s="1047"/>
      <c r="AK128" s="1048">
        <v>39269</v>
      </c>
      <c r="AL128" s="1046"/>
      <c r="AM128" s="1046"/>
      <c r="AN128" s="1046"/>
      <c r="AO128" s="1047"/>
      <c r="AP128" s="1049"/>
      <c r="AQ128" s="1050"/>
      <c r="AR128" s="1050"/>
      <c r="AS128" s="1050"/>
      <c r="AT128" s="1051"/>
      <c r="AU128" s="230"/>
      <c r="AV128" s="230"/>
      <c r="AW128" s="230"/>
      <c r="AX128" s="896" t="s">
        <v>484</v>
      </c>
      <c r="AY128" s="897"/>
      <c r="AZ128" s="897"/>
      <c r="BA128" s="897"/>
      <c r="BB128" s="897"/>
      <c r="BC128" s="897"/>
      <c r="BD128" s="897"/>
      <c r="BE128" s="898"/>
      <c r="BF128" s="1052" t="s">
        <v>179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3"/>
      <c r="CB128" s="253"/>
      <c r="CC128" s="253"/>
      <c r="CD128" s="253"/>
      <c r="CE128" s="253"/>
      <c r="CF128" s="253"/>
      <c r="CG128" s="230"/>
      <c r="CH128" s="230"/>
      <c r="CI128" s="230"/>
      <c r="CJ128" s="252"/>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179</v>
      </c>
      <c r="DH128" s="1038"/>
      <c r="DI128" s="1038"/>
      <c r="DJ128" s="1038"/>
      <c r="DK128" s="1038"/>
      <c r="DL128" s="1038" t="s">
        <v>179</v>
      </c>
      <c r="DM128" s="1038"/>
      <c r="DN128" s="1038"/>
      <c r="DO128" s="1038"/>
      <c r="DP128" s="1038"/>
      <c r="DQ128" s="1038" t="s">
        <v>179</v>
      </c>
      <c r="DR128" s="1038"/>
      <c r="DS128" s="1038"/>
      <c r="DT128" s="1038"/>
      <c r="DU128" s="1038"/>
      <c r="DV128" s="1039" t="s">
        <v>179</v>
      </c>
      <c r="DW128" s="1039"/>
      <c r="DX128" s="1039"/>
      <c r="DY128" s="1039"/>
      <c r="DZ128" s="1040"/>
    </row>
    <row r="129" spans="1:131" s="228"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3641454</v>
      </c>
      <c r="AB129" s="959"/>
      <c r="AC129" s="959"/>
      <c r="AD129" s="959"/>
      <c r="AE129" s="960"/>
      <c r="AF129" s="961">
        <v>3868133</v>
      </c>
      <c r="AG129" s="959"/>
      <c r="AH129" s="959"/>
      <c r="AI129" s="959"/>
      <c r="AJ129" s="960"/>
      <c r="AK129" s="961">
        <v>3696187</v>
      </c>
      <c r="AL129" s="959"/>
      <c r="AM129" s="959"/>
      <c r="AN129" s="959"/>
      <c r="AO129" s="960"/>
      <c r="AP129" s="1073"/>
      <c r="AQ129" s="1074"/>
      <c r="AR129" s="1074"/>
      <c r="AS129" s="1074"/>
      <c r="AT129" s="1075"/>
      <c r="AU129" s="231"/>
      <c r="AV129" s="231"/>
      <c r="AW129" s="231"/>
      <c r="AX129" s="1065" t="s">
        <v>487</v>
      </c>
      <c r="AY129" s="923"/>
      <c r="AZ129" s="923"/>
      <c r="BA129" s="923"/>
      <c r="BB129" s="923"/>
      <c r="BC129" s="923"/>
      <c r="BD129" s="923"/>
      <c r="BE129" s="924"/>
      <c r="BF129" s="1066" t="s">
        <v>179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545254</v>
      </c>
      <c r="AB130" s="959"/>
      <c r="AC130" s="959"/>
      <c r="AD130" s="959"/>
      <c r="AE130" s="960"/>
      <c r="AF130" s="961">
        <v>541800</v>
      </c>
      <c r="AG130" s="959"/>
      <c r="AH130" s="959"/>
      <c r="AI130" s="959"/>
      <c r="AJ130" s="960"/>
      <c r="AK130" s="961">
        <v>523191</v>
      </c>
      <c r="AL130" s="959"/>
      <c r="AM130" s="959"/>
      <c r="AN130" s="959"/>
      <c r="AO130" s="960"/>
      <c r="AP130" s="1073"/>
      <c r="AQ130" s="1074"/>
      <c r="AR130" s="1074"/>
      <c r="AS130" s="1074"/>
      <c r="AT130" s="1075"/>
      <c r="AU130" s="231"/>
      <c r="AV130" s="231"/>
      <c r="AW130" s="231"/>
      <c r="AX130" s="1065" t="s">
        <v>490</v>
      </c>
      <c r="AY130" s="923"/>
      <c r="AZ130" s="923"/>
      <c r="BA130" s="923"/>
      <c r="BB130" s="923"/>
      <c r="BC130" s="923"/>
      <c r="BD130" s="923"/>
      <c r="BE130" s="924"/>
      <c r="BF130" s="1101">
        <v>4.8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3096200</v>
      </c>
      <c r="AB131" s="986"/>
      <c r="AC131" s="986"/>
      <c r="AD131" s="986"/>
      <c r="AE131" s="987"/>
      <c r="AF131" s="985">
        <v>3326333</v>
      </c>
      <c r="AG131" s="986"/>
      <c r="AH131" s="986"/>
      <c r="AI131" s="986"/>
      <c r="AJ131" s="987"/>
      <c r="AK131" s="985">
        <v>3172996</v>
      </c>
      <c r="AL131" s="986"/>
      <c r="AM131" s="986"/>
      <c r="AN131" s="986"/>
      <c r="AO131" s="987"/>
      <c r="AP131" s="1110"/>
      <c r="AQ131" s="1111"/>
      <c r="AR131" s="1111"/>
      <c r="AS131" s="1111"/>
      <c r="AT131" s="1112"/>
      <c r="AU131" s="231"/>
      <c r="AV131" s="231"/>
      <c r="AW131" s="231"/>
      <c r="AX131" s="1083" t="s">
        <v>492</v>
      </c>
      <c r="AY131" s="726"/>
      <c r="AZ131" s="726"/>
      <c r="BA131" s="726"/>
      <c r="BB131" s="726"/>
      <c r="BC131" s="726"/>
      <c r="BD131" s="726"/>
      <c r="BE131" s="1036"/>
      <c r="BF131" s="1084" t="s">
        <v>179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3.971222789</v>
      </c>
      <c r="AB132" s="1097"/>
      <c r="AC132" s="1097"/>
      <c r="AD132" s="1097"/>
      <c r="AE132" s="1098"/>
      <c r="AF132" s="1099">
        <v>4.3830849169999997</v>
      </c>
      <c r="AG132" s="1097"/>
      <c r="AH132" s="1097"/>
      <c r="AI132" s="1097"/>
      <c r="AJ132" s="1098"/>
      <c r="AK132" s="1099">
        <v>6.3304838710000002</v>
      </c>
      <c r="AL132" s="1097"/>
      <c r="AM132" s="1097"/>
      <c r="AN132" s="1097"/>
      <c r="AO132" s="1098"/>
      <c r="AP132" s="1001"/>
      <c r="AQ132" s="1002"/>
      <c r="AR132" s="1002"/>
      <c r="AS132" s="1002"/>
      <c r="AT132" s="110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3.8</v>
      </c>
      <c r="AB133" s="1080"/>
      <c r="AC133" s="1080"/>
      <c r="AD133" s="1080"/>
      <c r="AE133" s="1081"/>
      <c r="AF133" s="1079">
        <v>4</v>
      </c>
      <c r="AG133" s="1080"/>
      <c r="AH133" s="1080"/>
      <c r="AI133" s="1080"/>
      <c r="AJ133" s="1081"/>
      <c r="AK133" s="1079">
        <v>4.8</v>
      </c>
      <c r="AL133" s="1080"/>
      <c r="AM133" s="1080"/>
      <c r="AN133" s="1080"/>
      <c r="AO133" s="1081"/>
      <c r="AP133" s="1028"/>
      <c r="AQ133" s="1029"/>
      <c r="AR133" s="1029"/>
      <c r="AS133" s="1029"/>
      <c r="AT133" s="1082"/>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CPpoc1ZWqQKIkCLt9WKSJzlinsljLTRSdEFvNWQgs1qmr4HcJEuLsxlYi++RS49WxfT8wdUFXwEPLGK1XYDEZw==" saltValue="3/eAuON4QD/KnRa1HKq7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8" zoomScaleNormal="85" zoomScaleSheetLayoutView="78"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496</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WeA+aXxMrMatci79IRc9wZEAHQCy5PCpcxHS06oFwGUa+nCtCmWYRA2IVc/y1Nyg8+ZX3IbfsHXgUgu0+2NQoQ==" saltValue="AQV1+A3cbd01UkSTuYvE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p8fk2IPaaaO0gUYe16d8iGA7AvifTtvSjH0la2tD3hpnU3HZoavA9QBe3muYWchtnxB5/Xy/uNKICFCAqfMtw==" saltValue="M8DesVpz02YeORl9XD2O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497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498</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4" t="s">
        <v>499</v>
      </c>
      <c r="AP7" s="270"/>
      <c r="AQ7" s="271" t="s">
        <v>500</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5"/>
      <c r="AP8" s="276" t="s">
        <v>501</v>
      </c>
      <c r="AQ8" s="277" t="s">
        <v>502</v>
      </c>
      <c r="AR8" s="278" t="s">
        <v>503</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6" t="s">
        <v>504</v>
      </c>
      <c r="AL9" s="1117"/>
      <c r="AM9" s="1117"/>
      <c r="AN9" s="1118"/>
      <c r="AO9" s="279">
        <v>1042035</v>
      </c>
      <c r="AP9" s="279">
        <v>118037</v>
      </c>
      <c r="AQ9" s="280">
        <v>139150</v>
      </c>
      <c r="AR9" s="281">
        <v>-15.2</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6" t="s">
        <v>505</v>
      </c>
      <c r="AL10" s="1117"/>
      <c r="AM10" s="1117"/>
      <c r="AN10" s="1118"/>
      <c r="AO10" s="282">
        <v>143777</v>
      </c>
      <c r="AP10" s="282">
        <v>16286</v>
      </c>
      <c r="AQ10" s="283">
        <v>19663</v>
      </c>
      <c r="AR10" s="284">
        <v>-17.2</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6" t="s">
        <v>506</v>
      </c>
      <c r="AL11" s="1117"/>
      <c r="AM11" s="1117"/>
      <c r="AN11" s="1118"/>
      <c r="AO11" s="282" t="s">
        <v>507</v>
      </c>
      <c r="AP11" s="282" t="s">
        <v>507</v>
      </c>
      <c r="AQ11" s="283">
        <v>1097</v>
      </c>
      <c r="AR11" s="284" t="s">
        <v>507</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6" t="s">
        <v>508</v>
      </c>
      <c r="AL12" s="1117"/>
      <c r="AM12" s="1117"/>
      <c r="AN12" s="1118"/>
      <c r="AO12" s="282" t="s">
        <v>507</v>
      </c>
      <c r="AP12" s="282" t="s">
        <v>507</v>
      </c>
      <c r="AQ12" s="283" t="s">
        <v>507</v>
      </c>
      <c r="AR12" s="284" t="s">
        <v>507</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6" t="s">
        <v>509</v>
      </c>
      <c r="AL13" s="1117"/>
      <c r="AM13" s="1117"/>
      <c r="AN13" s="1118"/>
      <c r="AO13" s="282">
        <v>21823</v>
      </c>
      <c r="AP13" s="282">
        <v>2472</v>
      </c>
      <c r="AQ13" s="283">
        <v>5184</v>
      </c>
      <c r="AR13" s="284">
        <v>-52.3</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6" t="s">
        <v>510</v>
      </c>
      <c r="AL14" s="1117"/>
      <c r="AM14" s="1117"/>
      <c r="AN14" s="1118"/>
      <c r="AO14" s="282">
        <v>52434</v>
      </c>
      <c r="AP14" s="282">
        <v>5940</v>
      </c>
      <c r="AQ14" s="283">
        <v>3143</v>
      </c>
      <c r="AR14" s="284">
        <v>89</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9" t="s">
        <v>511</v>
      </c>
      <c r="AL15" s="1120"/>
      <c r="AM15" s="1120"/>
      <c r="AN15" s="1121"/>
      <c r="AO15" s="282">
        <v>-60760</v>
      </c>
      <c r="AP15" s="282">
        <v>-6883</v>
      </c>
      <c r="AQ15" s="283">
        <v>-11320</v>
      </c>
      <c r="AR15" s="284">
        <v>-39.200000000000003</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19" t="s">
        <v>191</v>
      </c>
      <c r="AL16" s="1120"/>
      <c r="AM16" s="1120"/>
      <c r="AN16" s="1121"/>
      <c r="AO16" s="282">
        <v>1199309</v>
      </c>
      <c r="AP16" s="282">
        <v>135853</v>
      </c>
      <c r="AQ16" s="283">
        <v>156916</v>
      </c>
      <c r="AR16" s="284">
        <v>-13.4</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512</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513</v>
      </c>
      <c r="AP20" s="291" t="s">
        <v>514</v>
      </c>
      <c r="AQ20" s="292" t="s">
        <v>515</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2" t="s">
        <v>516</v>
      </c>
      <c r="AL21" s="1123"/>
      <c r="AM21" s="1123"/>
      <c r="AN21" s="1124"/>
      <c r="AO21" s="295">
        <v>13.71</v>
      </c>
      <c r="AP21" s="296">
        <v>13.85</v>
      </c>
      <c r="AQ21" s="297">
        <v>-0.14000000000000001</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2" t="s">
        <v>517</v>
      </c>
      <c r="AL22" s="1123"/>
      <c r="AM22" s="1123"/>
      <c r="AN22" s="1124"/>
      <c r="AO22" s="300">
        <v>95.8</v>
      </c>
      <c r="AP22" s="301">
        <v>95.5</v>
      </c>
      <c r="AQ22" s="302">
        <v>0.3</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5"/>
    </row>
    <row r="27" spans="1:46" x14ac:dyDescent="0.15">
      <c r="A27" s="307"/>
      <c r="AO27" s="260"/>
      <c r="AP27" s="260"/>
      <c r="AQ27" s="260"/>
      <c r="AR27" s="260"/>
      <c r="AS27" s="260"/>
      <c r="AT27" s="260"/>
    </row>
    <row r="28" spans="1:46" ht="17.25" x14ac:dyDescent="0.15">
      <c r="A28" s="261" t="s">
        <v>519</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520</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4" t="s">
        <v>499</v>
      </c>
      <c r="AP30" s="270"/>
      <c r="AQ30" s="271" t="s">
        <v>500</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5"/>
      <c r="AP31" s="276" t="s">
        <v>501</v>
      </c>
      <c r="AQ31" s="277" t="s">
        <v>502</v>
      </c>
      <c r="AR31" s="278" t="s">
        <v>503</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0" t="s">
        <v>521</v>
      </c>
      <c r="AL32" s="1131"/>
      <c r="AM32" s="1131"/>
      <c r="AN32" s="1132"/>
      <c r="AO32" s="310">
        <v>737374</v>
      </c>
      <c r="AP32" s="310">
        <v>83527</v>
      </c>
      <c r="AQ32" s="311">
        <v>83132</v>
      </c>
      <c r="AR32" s="312">
        <v>0.5</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0" t="s">
        <v>522</v>
      </c>
      <c r="AL33" s="1131"/>
      <c r="AM33" s="1131"/>
      <c r="AN33" s="1132"/>
      <c r="AO33" s="310" t="s">
        <v>507</v>
      </c>
      <c r="AP33" s="310" t="s">
        <v>507</v>
      </c>
      <c r="AQ33" s="311" t="s">
        <v>507</v>
      </c>
      <c r="AR33" s="312" t="s">
        <v>507</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0" t="s">
        <v>523</v>
      </c>
      <c r="AL34" s="1131"/>
      <c r="AM34" s="1131"/>
      <c r="AN34" s="1132"/>
      <c r="AO34" s="310" t="s">
        <v>507</v>
      </c>
      <c r="AP34" s="310" t="s">
        <v>507</v>
      </c>
      <c r="AQ34" s="311" t="s">
        <v>507</v>
      </c>
      <c r="AR34" s="312" t="s">
        <v>507</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0" t="s">
        <v>524</v>
      </c>
      <c r="AL35" s="1131"/>
      <c r="AM35" s="1131"/>
      <c r="AN35" s="1132"/>
      <c r="AO35" s="310">
        <v>178</v>
      </c>
      <c r="AP35" s="310">
        <v>20</v>
      </c>
      <c r="AQ35" s="311">
        <v>18852</v>
      </c>
      <c r="AR35" s="312">
        <v>-99.9</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0" t="s">
        <v>525</v>
      </c>
      <c r="AL36" s="1131"/>
      <c r="AM36" s="1131"/>
      <c r="AN36" s="1132"/>
      <c r="AO36" s="310">
        <v>25774</v>
      </c>
      <c r="AP36" s="310">
        <v>2920</v>
      </c>
      <c r="AQ36" s="311">
        <v>4344</v>
      </c>
      <c r="AR36" s="312">
        <v>-32.799999999999997</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0" t="s">
        <v>526</v>
      </c>
      <c r="AL37" s="1131"/>
      <c r="AM37" s="1131"/>
      <c r="AN37" s="1132"/>
      <c r="AO37" s="310" t="s">
        <v>507</v>
      </c>
      <c r="AP37" s="310" t="s">
        <v>507</v>
      </c>
      <c r="AQ37" s="311">
        <v>1642</v>
      </c>
      <c r="AR37" s="312" t="s">
        <v>507</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3" t="s">
        <v>527</v>
      </c>
      <c r="AL38" s="1134"/>
      <c r="AM38" s="1134"/>
      <c r="AN38" s="1135"/>
      <c r="AO38" s="313" t="s">
        <v>507</v>
      </c>
      <c r="AP38" s="313" t="s">
        <v>507</v>
      </c>
      <c r="AQ38" s="314">
        <v>19</v>
      </c>
      <c r="AR38" s="302" t="s">
        <v>507</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3" t="s">
        <v>528</v>
      </c>
      <c r="AL39" s="1134"/>
      <c r="AM39" s="1134"/>
      <c r="AN39" s="1135"/>
      <c r="AO39" s="310">
        <v>-39269</v>
      </c>
      <c r="AP39" s="310">
        <v>-4448</v>
      </c>
      <c r="AQ39" s="311">
        <v>-4399</v>
      </c>
      <c r="AR39" s="312">
        <v>1.1000000000000001</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0" t="s">
        <v>529</v>
      </c>
      <c r="AL40" s="1131"/>
      <c r="AM40" s="1131"/>
      <c r="AN40" s="1132"/>
      <c r="AO40" s="310">
        <v>-523191</v>
      </c>
      <c r="AP40" s="310">
        <v>-59265</v>
      </c>
      <c r="AQ40" s="311">
        <v>-69608</v>
      </c>
      <c r="AR40" s="312">
        <v>-14.9</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6" t="s">
        <v>306</v>
      </c>
      <c r="AL41" s="1137"/>
      <c r="AM41" s="1137"/>
      <c r="AN41" s="1138"/>
      <c r="AO41" s="310">
        <v>200866</v>
      </c>
      <c r="AP41" s="310">
        <v>22753</v>
      </c>
      <c r="AQ41" s="311">
        <v>33982</v>
      </c>
      <c r="AR41" s="312">
        <v>-33</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530</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531</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532</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5" t="s">
        <v>499</v>
      </c>
      <c r="AN49" s="1127" t="s">
        <v>533</v>
      </c>
      <c r="AO49" s="1128"/>
      <c r="AP49" s="1128"/>
      <c r="AQ49" s="1128"/>
      <c r="AR49" s="1129"/>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6"/>
      <c r="AN50" s="326" t="s">
        <v>534</v>
      </c>
      <c r="AO50" s="327" t="s">
        <v>535</v>
      </c>
      <c r="AP50" s="328" t="s">
        <v>536</v>
      </c>
      <c r="AQ50" s="329" t="s">
        <v>537</v>
      </c>
      <c r="AR50" s="330" t="s">
        <v>538</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539</v>
      </c>
      <c r="AL51" s="323"/>
      <c r="AM51" s="331">
        <v>1039228</v>
      </c>
      <c r="AN51" s="332">
        <v>105079</v>
      </c>
      <c r="AO51" s="333">
        <v>9.1</v>
      </c>
      <c r="AP51" s="334">
        <v>121449</v>
      </c>
      <c r="AQ51" s="335">
        <v>4.5999999999999996</v>
      </c>
      <c r="AR51" s="336">
        <v>4.5</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540</v>
      </c>
      <c r="AM52" s="339">
        <v>449652</v>
      </c>
      <c r="AN52" s="340">
        <v>45465</v>
      </c>
      <c r="AO52" s="341">
        <v>5.8</v>
      </c>
      <c r="AP52" s="342">
        <v>62922</v>
      </c>
      <c r="AQ52" s="343">
        <v>2.2000000000000002</v>
      </c>
      <c r="AR52" s="344">
        <v>3.6</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541</v>
      </c>
      <c r="AL53" s="323"/>
      <c r="AM53" s="331">
        <v>1340622</v>
      </c>
      <c r="AN53" s="332">
        <v>139040</v>
      </c>
      <c r="AO53" s="333">
        <v>32.299999999999997</v>
      </c>
      <c r="AP53" s="334">
        <v>145139</v>
      </c>
      <c r="AQ53" s="335">
        <v>19.5</v>
      </c>
      <c r="AR53" s="336">
        <v>12.8</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540</v>
      </c>
      <c r="AM54" s="339">
        <v>598147</v>
      </c>
      <c r="AN54" s="340">
        <v>62036</v>
      </c>
      <c r="AO54" s="341">
        <v>36.4</v>
      </c>
      <c r="AP54" s="342">
        <v>83762</v>
      </c>
      <c r="AQ54" s="343">
        <v>33.1</v>
      </c>
      <c r="AR54" s="344">
        <v>3.3</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542</v>
      </c>
      <c r="AL55" s="323"/>
      <c r="AM55" s="331">
        <v>1039258</v>
      </c>
      <c r="AN55" s="332">
        <v>111032</v>
      </c>
      <c r="AO55" s="333">
        <v>-20.100000000000001</v>
      </c>
      <c r="AP55" s="334">
        <v>125391</v>
      </c>
      <c r="AQ55" s="335">
        <v>-13.6</v>
      </c>
      <c r="AR55" s="336">
        <v>-6.5</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540</v>
      </c>
      <c r="AM56" s="339">
        <v>487973</v>
      </c>
      <c r="AN56" s="340">
        <v>52134</v>
      </c>
      <c r="AO56" s="341">
        <v>-16</v>
      </c>
      <c r="AP56" s="342">
        <v>68516</v>
      </c>
      <c r="AQ56" s="343">
        <v>-18.2</v>
      </c>
      <c r="AR56" s="344">
        <v>2.2000000000000002</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543</v>
      </c>
      <c r="AL57" s="323"/>
      <c r="AM57" s="331">
        <v>1414971</v>
      </c>
      <c r="AN57" s="332">
        <v>156402</v>
      </c>
      <c r="AO57" s="333">
        <v>40.9</v>
      </c>
      <c r="AP57" s="334">
        <v>138402</v>
      </c>
      <c r="AQ57" s="335">
        <v>10.4</v>
      </c>
      <c r="AR57" s="336">
        <v>30.5</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540</v>
      </c>
      <c r="AM58" s="339">
        <v>733466</v>
      </c>
      <c r="AN58" s="340">
        <v>81073</v>
      </c>
      <c r="AO58" s="341">
        <v>55.5</v>
      </c>
      <c r="AP58" s="342">
        <v>70652</v>
      </c>
      <c r="AQ58" s="343">
        <v>3.1</v>
      </c>
      <c r="AR58" s="344">
        <v>52.4</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544</v>
      </c>
      <c r="AL59" s="323"/>
      <c r="AM59" s="331">
        <v>1424875</v>
      </c>
      <c r="AN59" s="332">
        <v>161404</v>
      </c>
      <c r="AO59" s="333">
        <v>3.2</v>
      </c>
      <c r="AP59" s="334">
        <v>146367</v>
      </c>
      <c r="AQ59" s="335">
        <v>5.8</v>
      </c>
      <c r="AR59" s="336">
        <v>-2.6</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540</v>
      </c>
      <c r="AM60" s="339">
        <v>977095</v>
      </c>
      <c r="AN60" s="340">
        <v>110681</v>
      </c>
      <c r="AO60" s="341">
        <v>36.5</v>
      </c>
      <c r="AP60" s="342">
        <v>79441</v>
      </c>
      <c r="AQ60" s="343">
        <v>12.4</v>
      </c>
      <c r="AR60" s="344">
        <v>24.1</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545</v>
      </c>
      <c r="AL61" s="345"/>
      <c r="AM61" s="346">
        <v>1251791</v>
      </c>
      <c r="AN61" s="347">
        <v>134591</v>
      </c>
      <c r="AO61" s="348">
        <v>13.1</v>
      </c>
      <c r="AP61" s="349">
        <v>135350</v>
      </c>
      <c r="AQ61" s="350">
        <v>5.3</v>
      </c>
      <c r="AR61" s="336">
        <v>7.8</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540</v>
      </c>
      <c r="AM62" s="339">
        <v>649267</v>
      </c>
      <c r="AN62" s="340">
        <v>70278</v>
      </c>
      <c r="AO62" s="341">
        <v>23.6</v>
      </c>
      <c r="AP62" s="342">
        <v>73059</v>
      </c>
      <c r="AQ62" s="343">
        <v>6.5</v>
      </c>
      <c r="AR62" s="344">
        <v>17.100000000000001</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34sdUfEBh6S3OjuPJ7q+Q+L9lshXU6Z9YBZyuOw7deAHgjEQ649ELQtNrdEwArmRhdn8xypAOmI22hLm/CwL5w==" saltValue="+Fx8NTG9EyTBlEnTWfgy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547</v>
      </c>
    </row>
    <row r="120" spans="125:125" ht="13.5" hidden="1" customHeight="1" x14ac:dyDescent="0.15"/>
    <row r="121" spans="125:125" ht="13.5" hidden="1" customHeight="1" x14ac:dyDescent="0.15">
      <c r="DU121" s="257"/>
    </row>
  </sheetData>
  <sheetProtection algorithmName="SHA-512" hashValue="nH4Bdujy1ebhMX0MeJpf2Uir+cep9vAJHQnGGXkCqXcDQBd6NBxLEwwrYpdNlyVfUAH2/HCiBj/pr5Qn+9QqMQ==" saltValue="+ypzlMiPZ2j3LKWq9zId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548</v>
      </c>
    </row>
  </sheetData>
  <sheetProtection algorithmName="SHA-512" hashValue="wT1VDPTKvMlfFcuSdfOleDS18UtzLwQQgVGAePvB8xLxXk5WIeOamRSbVohz6aIsZKf6Y5b9+8Hljln1G+U1gA==" saltValue="z0TjqP2b9/pWDRsP3R2x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87.61</v>
      </c>
      <c r="G47" s="12">
        <v>94.1</v>
      </c>
      <c r="H47" s="12">
        <v>94.62</v>
      </c>
      <c r="I47" s="12">
        <v>97.33</v>
      </c>
      <c r="J47" s="13">
        <v>112.04</v>
      </c>
    </row>
    <row r="48" spans="2:10" ht="57.75" customHeight="1" x14ac:dyDescent="0.15">
      <c r="B48" s="14"/>
      <c r="C48" s="1141" t="s">
        <v>4</v>
      </c>
      <c r="D48" s="1141"/>
      <c r="E48" s="1142"/>
      <c r="F48" s="15">
        <v>4.03</v>
      </c>
      <c r="G48" s="16">
        <v>9.06</v>
      </c>
      <c r="H48" s="16">
        <v>8.75</v>
      </c>
      <c r="I48" s="16">
        <v>13</v>
      </c>
      <c r="J48" s="17">
        <v>10.44</v>
      </c>
    </row>
    <row r="49" spans="2:10" ht="57.75" customHeight="1" thickBot="1" x14ac:dyDescent="0.2">
      <c r="B49" s="18"/>
      <c r="C49" s="1143" t="s">
        <v>5</v>
      </c>
      <c r="D49" s="1143"/>
      <c r="E49" s="1144"/>
      <c r="F49" s="19" t="s">
        <v>554</v>
      </c>
      <c r="G49" s="20">
        <v>7.02</v>
      </c>
      <c r="H49" s="20">
        <v>0.5</v>
      </c>
      <c r="I49" s="20">
        <v>7.85</v>
      </c>
      <c r="J49" s="21" t="s">
        <v>555</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W4L/p/nIX7OdUMa7fOh8pcZapGDqmQkrWevLwhE2SFOJ5TpaS6QX5kxb9kaZOE3m26H1WQksS1mI4fnzxkrDwg==" saltValue="ZVAnKpfT9FWmuw/c5lXl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2024-03-12T05:16:10Z</cp:lastPrinted>
  <dcterms:created xsi:type="dcterms:W3CDTF">2024-02-05T03:26:40Z</dcterms:created>
  <dcterms:modified xsi:type="dcterms:W3CDTF">2024-03-28T11:22:05Z</dcterms:modified>
  <cp:category/>
</cp:coreProperties>
</file>