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A82" i="12"/>
  <c r="V82" i="12"/>
  <c r="Q82" i="12"/>
  <c r="AA81" i="12"/>
  <c r="V81" i="12"/>
  <c r="Q81" i="12"/>
  <c r="V80" i="12"/>
  <c r="Q80" i="12"/>
  <c r="AA79" i="12"/>
  <c r="V79" i="12"/>
  <c r="Q79" i="12"/>
  <c r="V78" i="12"/>
  <c r="Q78" i="12"/>
  <c r="V76" i="12"/>
  <c r="Q76" i="12"/>
  <c r="V75" i="12"/>
  <c r="Q75" i="12"/>
  <c r="AA74" i="12"/>
  <c r="V74" i="12"/>
  <c r="Q74" i="12"/>
  <c r="AA73" i="12"/>
  <c r="V73" i="12"/>
  <c r="Q73" i="12"/>
  <c r="AA72" i="12"/>
  <c r="V72" i="12"/>
  <c r="Q72" i="12"/>
  <c r="AF71" i="12"/>
  <c r="AA71" i="12"/>
  <c r="V71" i="12"/>
  <c r="Q71" i="12"/>
  <c r="AA70" i="12"/>
  <c r="V70" i="12"/>
  <c r="Q70" i="12"/>
  <c r="V69" i="12"/>
  <c r="Q69"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<sst xmlns="http://schemas.openxmlformats.org/spreadsheetml/2006/main" count="1091" uniqueCount="545">
  <si>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</si>
  <si>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</si>
  <si>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</si>
  <si>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</si>
  <si>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第2次</t>
    <rPh sb="0" eb="1">
      <t>ダイ</t>
    </rPh>
    <rPh sb="2" eb="3">
      <t>ジ</t>
    </rPh>
    <phoneticPr fontId="5"/>
  </si>
  <si>
    <t>(Ｂ)</t>
  </si>
  <si>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</si>
  <si>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</si>
  <si>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</si>
  <si>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</si>
  <si>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</si>
  <si>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</si>
  <si>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</si>
  <si>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</si>
  <si>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</si>
  <si>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</si>
  <si>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</si>
  <si>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</si>
  <si>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</si>
  <si>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</si>
  <si>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</si>
  <si>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</si>
  <si>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</si>
  <si>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</si>
  <si>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</si>
  <si>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</si>
  <si>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福岡県介護保険広域連合（介護保険事業特別会計）</t>
    <rPh sb="12" eb="14">
      <t>カイゴ</t>
    </rPh>
    <rPh sb="14" eb="16">
      <t>ホケン</t>
    </rPh>
    <rPh sb="16" eb="18">
      <t>ジギョウ</t>
    </rPh>
    <rPh sb="18" eb="20">
      <t>トクベツ</t>
    </rPh>
    <rPh sb="20" eb="22">
      <t>カイケイ</t>
    </rPh>
    <phoneticPr fontId="5"/>
  </si>
  <si>
    <t>（百万円）</t>
  </si>
  <si>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</si>
  <si>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</si>
  <si>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</si>
  <si>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</si>
  <si>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</si>
  <si>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</si>
  <si>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</si>
  <si>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</si>
  <si>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</si>
  <si>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</si>
  <si>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</si>
  <si>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ふるさとづくり基金</t>
    <rPh sb="7" eb="9">
      <t>キキン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</si>
  <si>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</si>
  <si>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</si>
  <si>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</si>
  <si>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</si>
  <si>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</si>
  <si>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</si>
  <si>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</si>
  <si>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</si>
  <si>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</si>
  <si>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</si>
  <si>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</si>
  <si>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</si>
  <si>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</si>
  <si>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</si>
  <si>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</si>
  <si>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</si>
  <si>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</si>
  <si>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</si>
  <si>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</si>
  <si>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</si>
  <si>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</si>
  <si>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</si>
  <si>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</si>
  <si>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</si>
  <si>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</si>
  <si>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</si>
  <si>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</si>
  <si>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</si>
  <si>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</si>
  <si>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</si>
  <si>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</si>
  <si>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</si>
  <si>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</si>
  <si>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</si>
  <si>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</si>
  <si>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</si>
  <si>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</si>
  <si>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</si>
  <si>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</si>
  <si>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</si>
  <si>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</si>
  <si>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</si>
  <si>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</si>
  <si>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</si>
  <si>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</si>
  <si>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</si>
  <si>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</si>
  <si>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</si>
  <si>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</si>
  <si>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</si>
  <si>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</si>
  <si>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</si>
  <si>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</si>
  <si>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</si>
  <si>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</si>
  <si>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</si>
  <si>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</si>
  <si>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</si>
  <si>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</si>
  <si>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</si>
  <si>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</si>
  <si>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</si>
  <si>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</si>
  <si>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</si>
  <si>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</si>
  <si>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</si>
  <si>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</si>
  <si>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</si>
  <si>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</si>
  <si>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</si>
  <si>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</si>
  <si>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</si>
  <si>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</si>
  <si>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</si>
  <si>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</si>
  <si>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</si>
  <si>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</si>
  <si>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</si>
  <si>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</si>
  <si>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</si>
  <si>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</si>
  <si>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</si>
  <si>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</si>
  <si>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</si>
  <si>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</si>
  <si>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</si>
  <si>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</si>
  <si>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</si>
  <si>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福岡県後期高齢者医療広域連合（後期高齢者医療特別会計）</t>
    <rPh sb="10" eb="12">
      <t>コウイキ</t>
    </rPh>
    <rPh sb="12" eb="14">
      <t>レンゴウ</t>
    </rPh>
    <rPh sb="15" eb="17">
      <t>コウキ</t>
    </rPh>
    <rPh sb="17" eb="20">
      <t>コウレイシャ</t>
    </rPh>
    <rPh sb="20" eb="22">
      <t>イリョウ</t>
    </rPh>
    <rPh sb="22" eb="24">
      <t>トクベツ</t>
    </rPh>
    <rPh sb="24" eb="26">
      <t>カイケイ</t>
    </rPh>
    <phoneticPr fontId="5"/>
  </si>
  <si>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</si>
  <si>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</si>
  <si>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</si>
  <si>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</si>
  <si>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</si>
  <si>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</si>
  <si>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</si>
  <si>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</si>
  <si>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</si>
  <si>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</si>
  <si>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</si>
  <si>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</si>
  <si>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福岡県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</si>
  <si>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</si>
  <si>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</si>
  <si>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令和3年度(千円)</t>
    <rPh sb="0" eb="2">
      <t>レイワ</t>
    </rPh>
    <rPh sb="4" eb="5">
      <t>ド</t>
    </rPh>
    <rPh sb="6" eb="8">
      <t>センエン</t>
    </rPh>
    <phoneticPr fontId="5"/>
  </si>
  <si>
    <t>準元利償還金</t>
    <rPh sb="0" eb="1">
      <t>ジュン</t>
    </rPh>
    <rPh sb="1" eb="3">
      <t>ガンリ</t>
    </rPh>
    <rPh sb="3" eb="6">
      <t>ショウカンキン</t>
    </rPh>
    <phoneticPr fontId="33"/>
  </si>
  <si>
    <t>Ⅳ－２</t>
  </si>
  <si>
    <t>実質収支比率</t>
    <rPh sb="0" eb="2">
      <t>ジッシツ</t>
    </rPh>
    <rPh sb="2" eb="4">
      <t>シュウシ</t>
    </rPh>
    <rPh sb="4" eb="6">
      <t>ヒリツ</t>
    </rPh>
    <phoneticPr fontId="5"/>
  </si>
  <si>
    <t>指定団体等の指定状況</t>
  </si>
  <si>
    <t>歳出総額</t>
  </si>
  <si>
    <t>ゴルフ場利用税交付金</t>
  </si>
  <si>
    <t>寄附金</t>
  </si>
  <si>
    <t>最終処分場対策基金</t>
    <rPh sb="0" eb="2">
      <t>サイシュウ</t>
    </rPh>
    <rPh sb="2" eb="5">
      <t>ショブンジョウ</t>
    </rPh>
    <rPh sb="5" eb="7">
      <t>タイサク</t>
    </rPh>
    <rPh sb="7" eb="9">
      <t>キキン</t>
    </rPh>
    <phoneticPr fontId="5"/>
  </si>
  <si>
    <t>令和4年度(千円)</t>
    <rPh sb="0" eb="2">
      <t>レイワ</t>
    </rPh>
    <rPh sb="3" eb="5">
      <t>ネンド</t>
    </rPh>
    <rPh sb="6" eb="8">
      <t>センエン</t>
    </rPh>
    <phoneticPr fontId="5"/>
  </si>
  <si>
    <t>八女西部広域事務組合（一般会計）</t>
    <rPh sb="11" eb="15">
      <t>イッパンカイケイ</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</si>
  <si>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</si>
  <si>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</si>
  <si>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</si>
  <si>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</si>
  <si>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</si>
  <si>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</si>
  <si>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</si>
  <si>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</si>
  <si>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広川町</t>
  </si>
  <si>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</si>
  <si>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</si>
  <si>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</si>
  <si>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</si>
  <si>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</si>
  <si>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</si>
  <si>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</si>
  <si>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広川防災ダム管理特別会計</t>
  </si>
  <si>
    <t>翌年度に繰越すべき財源</t>
  </si>
  <si>
    <t>福岡県南広域水道企業団（用水供給事業会計）</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</si>
  <si>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</si>
  <si>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</si>
  <si>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</si>
  <si>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</si>
  <si>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</si>
  <si>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</si>
  <si>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</si>
  <si>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</si>
  <si>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</si>
  <si>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</si>
  <si>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</si>
  <si>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</si>
  <si>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</si>
  <si>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</si>
  <si>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</si>
  <si>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</si>
  <si>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</si>
  <si>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</si>
  <si>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</si>
  <si>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</si>
  <si>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他会計等
からの
繰入金</t>
    <rPh sb="9" eb="11">
      <t>クリイレ</t>
    </rPh>
    <rPh sb="11" eb="12">
      <t>キン</t>
    </rPh>
    <phoneticPr fontId="33"/>
  </si>
  <si>
    <t>-1.1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</si>
  <si>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</si>
  <si>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</si>
  <si>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</si>
  <si>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</si>
  <si>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</si>
  <si>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</si>
  <si>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</si>
  <si>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福岡県自治振興組合(一般会計)</t>
    <rPh sb="10" eb="12">
      <t>イッパン</t>
    </rPh>
    <rPh sb="12" eb="14">
      <t>カイケイ</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</si>
  <si>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</si>
  <si>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</si>
  <si>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</si>
  <si>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</si>
  <si>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</si>
  <si>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</si>
  <si>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参考</t>
    <rPh sb="0" eb="2">
      <t>サンコウ</t>
    </rPh>
    <phoneticPr fontId="5"/>
  </si>
  <si>
    <t>○</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</si>
  <si>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</si>
  <si>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</si>
  <si>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</si>
  <si>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</si>
  <si>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</si>
  <si>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</si>
  <si>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</si>
  <si>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</si>
  <si>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</si>
  <si>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</si>
  <si>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</si>
  <si>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</si>
  <si>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</si>
  <si>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</si>
  <si>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</si>
  <si>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</si>
  <si>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</si>
  <si>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</si>
  <si>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</si>
  <si>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歳出の状況（単位 千円・％）</t>
  </si>
  <si>
    <t>上水道</t>
  </si>
  <si>
    <t>実質赤字比率</t>
    <rPh sb="0" eb="2">
      <t>ジッシツ</t>
    </rPh>
    <rPh sb="2" eb="4">
      <t>アカジ</t>
    </rPh>
    <rPh sb="4" eb="6">
      <t>ヒリツ</t>
    </rPh>
    <phoneticPr fontId="34"/>
  </si>
  <si>
    <t>-0.3</t>
  </si>
  <si>
    <t>-0.8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</si>
  <si>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</si>
  <si>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</si>
  <si>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</si>
  <si>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</si>
  <si>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</si>
  <si>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</si>
  <si>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</si>
  <si>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</si>
  <si>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</si>
  <si>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</si>
  <si>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</si>
  <si>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</si>
  <si>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</si>
  <si>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</si>
  <si>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</si>
  <si>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</si>
  <si>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</si>
  <si>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</si>
  <si>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</si>
  <si>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</si>
  <si>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</si>
  <si>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</si>
  <si>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</si>
  <si>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</si>
  <si>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</si>
  <si>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福岡県自治会館管理組合（一般会計）</t>
    <rPh sb="12" eb="16">
      <t>イッパンカイケイ</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</si>
  <si>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</si>
  <si>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</si>
  <si>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</si>
  <si>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</si>
  <si>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</si>
  <si>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</si>
  <si>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</si>
  <si>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</si>
  <si>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</si>
  <si>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</si>
  <si>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</si>
  <si>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</si>
  <si>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</si>
  <si>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</si>
  <si>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</si>
  <si>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</si>
  <si>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</si>
  <si>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</si>
  <si>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</si>
  <si>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</si>
  <si>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</si>
  <si>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</si>
  <si>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</si>
  <si>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</si>
  <si>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</si>
  <si>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</si>
  <si>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</si>
  <si>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</si>
  <si>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</si>
  <si>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</si>
  <si>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</si>
  <si>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</si>
  <si>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</si>
  <si>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</si>
  <si>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</si>
  <si>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</si>
  <si>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</si>
  <si>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</si>
  <si>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</si>
  <si>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</si>
  <si>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</si>
  <si>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</si>
  <si>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</si>
  <si>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</si>
  <si>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</si>
  <si>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</si>
  <si>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福岡県広川町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</si>
  <si>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</si>
  <si>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</si>
  <si>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</si>
  <si>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</si>
  <si>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</si>
  <si>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</si>
  <si>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</si>
  <si>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</si>
  <si>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</si>
  <si>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</si>
  <si>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</si>
  <si>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</si>
  <si>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</si>
  <si>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</si>
  <si>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</si>
  <si>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</si>
  <si>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</si>
  <si>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</si>
  <si>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</si>
  <si>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</si>
  <si>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</si>
  <si>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</si>
  <si>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</si>
  <si>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</si>
  <si>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</si>
  <si>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</si>
  <si>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</si>
  <si>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</si>
  <si>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</si>
  <si>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</si>
  <si>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</si>
  <si>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</si>
  <si>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</si>
  <si>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</si>
  <si>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</si>
  <si>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</si>
  <si>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</si>
  <si>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</si>
  <si>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</si>
  <si>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</si>
  <si>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</si>
  <si>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</si>
  <si>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</si>
  <si>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</si>
  <si>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</si>
  <si>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</si>
  <si>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</si>
  <si>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</si>
  <si>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</si>
  <si>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</si>
  <si>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</si>
  <si>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</si>
  <si>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</si>
  <si>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</si>
  <si>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</si>
  <si>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</si>
  <si>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</si>
  <si>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</si>
  <si>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</si>
  <si>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</si>
  <si>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</si>
  <si>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</si>
  <si>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</si>
  <si>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</si>
  <si>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</si>
  <si>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</si>
  <si>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</si>
  <si>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</si>
  <si>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</si>
  <si>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</si>
  <si>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</si>
  <si>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</si>
  <si>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</si>
  <si>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</si>
  <si>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</si>
  <si>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</si>
  <si>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</si>
  <si>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</si>
  <si>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</si>
  <si>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</si>
  <si>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</si>
  <si>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</si>
  <si>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</si>
  <si>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</si>
  <si>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</si>
  <si>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</si>
  <si>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</si>
  <si>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</si>
  <si>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</si>
  <si>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</si>
  <si>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</si>
  <si>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</si>
  <si>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</si>
  <si>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</si>
  <si>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</si>
  <si>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</si>
  <si>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</si>
  <si>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</si>
  <si>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</si>
  <si>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</si>
  <si>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</si>
  <si>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</si>
  <si>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</si>
  <si>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</si>
  <si>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</si>
  <si>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</si>
  <si>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</si>
  <si>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</si>
  <si>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36"/>
  </si>
  <si>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</si>
  <si>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</si>
  <si>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</si>
  <si>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</si>
  <si>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</si>
  <si>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</si>
  <si>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</si>
  <si>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</si>
  <si>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 4.65</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</si>
  <si>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</si>
  <si>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</si>
  <si>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</si>
  <si>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</si>
  <si>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</si>
  <si>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</si>
  <si>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</si>
  <si>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</si>
  <si>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</si>
  <si>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</si>
  <si>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</si>
  <si>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</si>
  <si>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</si>
  <si>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</si>
  <si>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</si>
  <si>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</si>
  <si>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</si>
  <si>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</si>
  <si>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</si>
  <si>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</si>
  <si>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</si>
  <si>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</si>
  <si>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</si>
  <si>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</si>
  <si>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</si>
  <si>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</si>
  <si>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</si>
  <si>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</si>
  <si>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</si>
  <si>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</si>
  <si>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</si>
  <si>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</si>
  <si>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</si>
  <si>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</si>
  <si>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</si>
  <si>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</si>
  <si>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</si>
  <si>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</si>
  <si>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</si>
  <si>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</si>
  <si>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</si>
  <si>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</si>
  <si>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</si>
  <si>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</si>
  <si>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</si>
  <si>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</si>
  <si>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</si>
  <si>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</si>
  <si>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</si>
  <si>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</si>
  <si>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</si>
  <si>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</si>
  <si>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</si>
  <si>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</si>
  <si>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</si>
  <si>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</si>
  <si>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</si>
  <si>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</si>
  <si>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</si>
  <si>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</si>
  <si>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</si>
  <si>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</si>
  <si>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</si>
  <si>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</si>
  <si>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</si>
  <si>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</si>
  <si>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</si>
  <si>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</si>
  <si>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</si>
  <si>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</si>
  <si>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</si>
  <si>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</si>
  <si>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</si>
  <si>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</si>
  <si>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</si>
  <si>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</si>
  <si>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</si>
  <si>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</si>
  <si>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</si>
  <si>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</si>
  <si>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</si>
  <si>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</si>
  <si>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</si>
  <si>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</si>
  <si>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</si>
  <si>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</si>
  <si>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</si>
  <si>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</si>
  <si>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</si>
  <si>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</si>
  <si>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</si>
  <si>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</si>
  <si>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</si>
  <si>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</si>
  <si>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</si>
  <si>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</si>
  <si>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</si>
  <si>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</si>
  <si>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</si>
  <si>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八女中部衛生施設事務組合（一般会計）</t>
    <rPh sb="13" eb="17">
      <t>イッパンカイケイ</t>
    </rPh>
    <phoneticPr fontId="5"/>
  </si>
  <si>
    <t>R01</t>
  </si>
  <si>
    <t>八女地区消防組合（一般会計）</t>
    <rPh sb="9" eb="13">
      <t>イッパンカイケイ</t>
    </rPh>
    <phoneticPr fontId="5"/>
  </si>
  <si>
    <t>R02</t>
  </si>
  <si>
    <t>R03</t>
  </si>
  <si>
    <t>R04</t>
  </si>
  <si>
    <t>▲ 5.28</t>
  </si>
  <si>
    <t>▲ 2.40</t>
  </si>
  <si>
    <t>その他会計（赤字）</t>
  </si>
  <si>
    <t>公共施設整備基金</t>
    <rPh sb="0" eb="2">
      <t>コウキョウ</t>
    </rPh>
    <rPh sb="2" eb="4">
      <t>シセツ</t>
    </rPh>
    <rPh sb="4" eb="6">
      <t>セイビ</t>
    </rPh>
    <rPh sb="6" eb="8">
      <t>キキン</t>
    </rPh>
    <phoneticPr fontId="5"/>
  </si>
  <si>
    <t>学校建設基金</t>
    <rPh sb="0" eb="2">
      <t>ガッコウ</t>
    </rPh>
    <rPh sb="2" eb="4">
      <t>ケンセツ</t>
    </rPh>
    <rPh sb="4" eb="6">
      <t>キキン</t>
    </rPh>
    <phoneticPr fontId="5"/>
  </si>
  <si>
    <t>ふるさと創生基金</t>
    <rPh sb="4" eb="6">
      <t>ソウセイ</t>
    </rPh>
    <rPh sb="6" eb="8">
      <t>キキン</t>
    </rPh>
    <phoneticPr fontId="5"/>
  </si>
  <si>
    <t>福岡県自治振興組合(公文書館事業特別会計)</t>
    <rPh sb="10" eb="14">
      <t>コウブンショカン</t>
    </rPh>
    <rPh sb="14" eb="16">
      <t>ジギョウ</t>
    </rPh>
    <rPh sb="16" eb="18">
      <t>トクベツ</t>
    </rPh>
    <rPh sb="18" eb="20">
      <t>カイケイ</t>
    </rPh>
    <phoneticPr fontId="5"/>
  </si>
  <si>
    <t>福岡県介護保険広域連合（一般会計）</t>
    <rPh sb="12" eb="16">
      <t>イッパンカイケイ</t>
    </rPh>
    <phoneticPr fontId="5"/>
  </si>
  <si>
    <t>福岡県市町村職員退職手当組合（一般会計）</t>
    <rPh sb="15" eb="19">
      <t>イッパンカイケイ</t>
    </rPh>
    <phoneticPr fontId="5"/>
  </si>
  <si>
    <t>福岡県市町村職員退職手当組合（基金特別会計）</t>
    <rPh sb="15" eb="17">
      <t>キキン</t>
    </rPh>
    <rPh sb="17" eb="19">
      <t>トクベツ</t>
    </rPh>
    <rPh sb="19" eb="21">
      <t>カイケイ</t>
    </rPh>
    <phoneticPr fontId="5"/>
  </si>
  <si>
    <t>福岡県市町村消防団員等公務災害補償組合（一般会計）</t>
    <rPh sb="20" eb="24">
      <t>イッパンカイケイ</t>
    </rPh>
    <phoneticPr fontId="5"/>
  </si>
  <si>
    <t>公立八女総合病院企業団（病院事業及び介護老人保健施設事業会計）</t>
  </si>
  <si>
    <t>福岡県後期高齢者医療広域連合（一般会計）</t>
    <rPh sb="10" eb="12">
      <t>コウイキ</t>
    </rPh>
    <rPh sb="12" eb="14">
      <t>レンゴウ</t>
    </rPh>
    <rPh sb="15" eb="19">
      <t>イッパンカイケイ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</si>
</sst>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10" applyFont="1">
      <alignment vertical="center"/>
    </xf>
    <xf numFmtId="49" fontId="2" fillId="0" borderId="0" xfId="10" applyNumberFormat="1" applyFont="1">
      <alignment vertical="center"/>
    </xf>
    <xf numFmtId="0" fontId="7" fillId="0" borderId="0" xfId="10" applyFont="1">
      <alignment vertical="center"/>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0" xfId="10" applyFont="1" applyAlignment="1">
      <alignment horizontal="center" vertical="center" wrapText="1"/>
    </xf>
    <xf numFmtId="49" fontId="2" fillId="0" borderId="0" xfId="10" applyNumberFormat="1" applyFont="1" applyAlignment="1">
      <alignment horizontal="center" vertical="center"/>
    </xf>
    <xf numFmtId="0" fontId="2" fillId="0" borderId="20" xfId="10" applyFont="1" applyBorder="1">
      <alignment vertical="center"/>
    </xf>
    <xf numFmtId="0" fontId="8" fillId="0" borderId="0" xfId="10" applyFont="1">
      <alignment vertical="center"/>
    </xf>
    <xf numFmtId="0" fontId="2" fillId="0" borderId="30" xfId="10" applyFont="1" applyBorder="1" applyAlignment="1">
      <alignment horizontal="center" vertical="center"/>
    </xf>
    <xf numFmtId="0" fontId="2" fillId="0" borderId="0" xfId="10" applyFont="1" applyAlignment="1">
      <alignment horizontal="center" vertical="center"/>
    </xf>
    <xf numFmtId="0" fontId="2" fillId="0" borderId="23" xfId="10"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10" applyFont="1" applyBorder="1" applyAlignment="1">
      <alignment horizontal="center" vertical="center"/>
    </xf>
    <xf numFmtId="0" fontId="2" fillId="0" borderId="8" xfId="10" applyFont="1" applyBorder="1" applyAlignment="1">
      <alignment horizontal="center" vertical="center"/>
    </xf>
    <xf numFmtId="0" fontId="2" fillId="0" borderId="9" xfId="10" applyFont="1" applyBorder="1" applyAlignment="1">
      <alignment horizontal="center" vertical="center"/>
    </xf>
    <xf numFmtId="0" fontId="2" fillId="0" borderId="58" xfId="10" applyFont="1" applyBorder="1" applyAlignment="1">
      <alignment horizontal="center" vertical="center"/>
    </xf>
    <xf numFmtId="0" fontId="2" fillId="0" borderId="34" xfId="10" applyFont="1" applyBorder="1" applyAlignment="1">
      <alignment horizontal="center" vertical="center" wrapText="1"/>
    </xf>
    <xf numFmtId="0" fontId="2" fillId="0" borderId="8" xfId="10" applyFont="1" applyBorder="1" applyAlignment="1">
      <alignment horizontal="left" vertical="center"/>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60" xfId="10" applyFont="1" applyBorder="1" applyAlignment="1">
      <alignment vertical="center" wrapText="1"/>
    </xf>
    <xf numFmtId="182" fontId="2" fillId="0" borderId="7"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2" fontId="2" fillId="0" borderId="19"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2" fontId="2" fillId="0" borderId="53"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10"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4" fillId="0" borderId="34" xfId="5" applyFont="1" applyBorder="1" applyAlignment="1">
      <alignment horizontal="center" vertical="center"/>
    </xf>
    <xf numFmtId="0" fontId="14" fillId="0" borderId="34" xfId="5" applyFont="1" applyBorder="1">
      <alignment vertical="center"/>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3"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3"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78" fontId="14" fillId="0" borderId="32" xfId="20" applyNumberFormat="1" applyFont="1" applyFill="1" applyBorder="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78" fontId="14" fillId="0" borderId="35" xfId="20" applyNumberFormat="1" applyFont="1" applyFill="1" applyBorder="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78" fontId="14" fillId="0" borderId="37" xfId="20" applyNumberFormat="1" applyFont="1" applyFill="1" applyBorder="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6" borderId="64" xfId="7" applyFont="1" applyFill="1" applyBorder="1" applyAlignment="1">
      <alignment horizontal="right" vertical="top"/>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0" xfId="9" applyFont="1" applyAlignment="1"/>
    <xf numFmtId="0" fontId="25" fillId="0" borderId="0" xfId="9" applyFont="1" applyAlignment="1"/>
    <xf numFmtId="0" fontId="25" fillId="8" borderId="6" xfId="9" applyFont="1" applyFill="1" applyBorder="1" applyAlignment="1"/>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5" fillId="0" borderId="0" xfId="9" applyFont="1">
      <alignment vertical="center"/>
    </xf>
    <xf numFmtId="0" fontId="25" fillId="8" borderId="18" xfId="9" applyFont="1" applyFill="1" applyBorder="1" applyAlignment="1"/>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5" fillId="8" borderId="18" xfId="9" applyFont="1" applyFill="1" applyBorder="1" applyAlignment="1">
      <alignment horizontal="right" vertical="center"/>
    </xf>
    <xf numFmtId="0" fontId="28" fillId="0" borderId="0" xfId="9" applyFont="1">
      <alignment vertical="center"/>
    </xf>
    <xf numFmtId="0" fontId="24" fillId="6" borderId="64" xfId="9" applyFont="1" applyFill="1" applyBorder="1" applyAlignment="1">
      <alignment horizontal="right" vertical="top"/>
    </xf>
    <xf numFmtId="0" fontId="25" fillId="8" borderId="64" xfId="9" applyFont="1" applyFill="1" applyBorder="1" applyAlignment="1">
      <alignment horizontal="right" vertical="top"/>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0" xfId="8" applyFont="1" applyFill="1" applyBorder="1" applyAlignment="1"/>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0"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10" applyNumberFormat="1" applyFont="1" applyAlignment="1">
      <alignment horizontal="center" vertical="center"/>
    </xf>
    <xf numFmtId="0" fontId="2" fillId="0" borderId="6" xfId="10" applyFont="1" applyBorder="1" applyAlignment="1">
      <alignment horizontal="center" vertical="center"/>
    </xf>
    <xf numFmtId="0" fontId="2" fillId="0" borderId="18" xfId="10" applyFont="1" applyBorder="1" applyAlignment="1">
      <alignment horizontal="center" vertical="center"/>
    </xf>
    <xf numFmtId="0" fontId="2" fillId="0" borderId="64" xfId="10" applyFont="1" applyBorder="1" applyAlignment="1">
      <alignment horizontal="center" vertical="center"/>
    </xf>
    <xf numFmtId="0" fontId="2" fillId="0" borderId="7" xfId="10" applyFont="1" applyBorder="1" applyAlignment="1">
      <alignment horizontal="center" vertical="center"/>
    </xf>
    <xf numFmtId="0" fontId="2" fillId="0" borderId="19" xfId="10" applyFont="1" applyBorder="1" applyAlignment="1">
      <alignment horizontal="center" vertical="center"/>
    </xf>
    <xf numFmtId="0" fontId="2" fillId="0" borderId="53" xfId="10"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2" fillId="0" borderId="53" xfId="10" applyFont="1" applyBorder="1" applyAlignment="1">
      <alignment horizontal="left" vertical="center"/>
    </xf>
    <xf numFmtId="180" fontId="2" fillId="0" borderId="7" xfId="10" applyNumberFormat="1" applyFont="1" applyBorder="1" applyAlignment="1">
      <alignment horizontal="right" vertical="center" shrinkToFit="1"/>
    </xf>
    <xf numFmtId="180" fontId="2" fillId="0" borderId="19" xfId="10" applyNumberFormat="1" applyFont="1" applyBorder="1" applyAlignment="1">
      <alignment horizontal="right" vertical="center" shrinkToFit="1"/>
    </xf>
    <xf numFmtId="180" fontId="2" fillId="0" borderId="53" xfId="10" applyNumberFormat="1" applyFont="1" applyBorder="1" applyAlignment="1">
      <alignment horizontal="right" vertical="center" shrinkToFit="1"/>
    </xf>
    <xf numFmtId="0" fontId="2" fillId="0" borderId="57" xfId="10" applyFont="1" applyBorder="1">
      <alignment vertical="center"/>
    </xf>
    <xf numFmtId="0" fontId="2" fillId="0" borderId="35" xfId="10" applyFont="1" applyBorder="1">
      <alignment vertical="center"/>
    </xf>
    <xf numFmtId="0" fontId="2" fillId="0" borderId="37" xfId="10" applyFont="1" applyBorder="1">
      <alignment vertical="center"/>
    </xf>
    <xf numFmtId="0" fontId="2" fillId="0" borderId="32" xfId="10" applyFont="1" applyBorder="1" applyAlignment="1">
      <alignment horizontal="center" vertical="center"/>
    </xf>
    <xf numFmtId="0" fontId="2" fillId="0" borderId="35" xfId="10"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58" xfId="10" applyNumberFormat="1" applyFont="1" applyBorder="1" applyAlignment="1">
      <alignment horizontal="right" vertical="center" shrinkToFit="1"/>
    </xf>
    <xf numFmtId="0" fontId="2" fillId="0" borderId="8" xfId="10" applyFont="1" applyBorder="1" applyAlignment="1">
      <alignment horizontal="left" vertical="center"/>
    </xf>
    <xf numFmtId="0" fontId="2" fillId="0" borderId="0" xfId="10" applyFont="1" applyAlignment="1">
      <alignment horizontal="left" vertical="center"/>
    </xf>
    <xf numFmtId="0" fontId="2" fillId="0" borderId="58" xfId="10" applyFont="1" applyBorder="1" applyAlignment="1">
      <alignment horizontal="left" vertical="center"/>
    </xf>
    <xf numFmtId="180" fontId="2" fillId="0" borderId="8"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0" fontId="2" fillId="0" borderId="5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81" fontId="2" fillId="0" borderId="0" xfId="10" applyNumberFormat="1" applyFont="1" applyAlignment="1">
      <alignment horizontal="right" vertical="center" shrinkToFit="1"/>
    </xf>
    <xf numFmtId="181" fontId="2" fillId="0" borderId="5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77" fontId="2" fillId="0" borderId="0" xfId="10" applyNumberFormat="1" applyFont="1" applyAlignment="1">
      <alignment horizontal="right" vertical="center" shrinkToFit="1"/>
    </xf>
    <xf numFmtId="177" fontId="2" fillId="0" borderId="58" xfId="10" applyNumberFormat="1" applyFont="1" applyBorder="1" applyAlignment="1">
      <alignment horizontal="right" vertical="center" shrinkToFit="1"/>
    </xf>
    <xf numFmtId="0" fontId="2" fillId="0" borderId="39" xfId="10" applyFont="1" applyBorder="1">
      <alignment vertical="center"/>
    </xf>
    <xf numFmtId="0" fontId="2" fillId="0" borderId="22" xfId="10" applyFont="1" applyBorder="1">
      <alignment vertical="center"/>
    </xf>
    <xf numFmtId="0" fontId="2" fillId="0" borderId="41" xfId="10" applyFont="1" applyBorder="1">
      <alignment vertical="center"/>
    </xf>
    <xf numFmtId="178" fontId="2" fillId="0" borderId="39" xfId="10" applyNumberFormat="1" applyFont="1" applyBorder="1" applyAlignment="1">
      <alignment horizontal="right" vertical="center" shrinkToFit="1"/>
    </xf>
    <xf numFmtId="178" fontId="2" fillId="0" borderId="22" xfId="10" applyNumberFormat="1" applyFont="1" applyBorder="1" applyAlignment="1">
      <alignment horizontal="right" vertical="center" shrinkToFit="1"/>
    </xf>
    <xf numFmtId="178" fontId="2" fillId="0" borderId="50" xfId="10" applyNumberFormat="1" applyFont="1" applyBorder="1" applyAlignment="1">
      <alignment horizontal="right" vertical="center" shrinkToFit="1"/>
    </xf>
    <xf numFmtId="0" fontId="2" fillId="0" borderId="32" xfId="10" applyFont="1" applyBorder="1">
      <alignment vertical="center"/>
    </xf>
    <xf numFmtId="178" fontId="2" fillId="0" borderId="32" xfId="10" applyNumberFormat="1" applyFont="1" applyBorder="1" applyAlignment="1">
      <alignment horizontal="right" vertical="center" shrinkToFit="1"/>
    </xf>
    <xf numFmtId="178" fontId="2" fillId="0" borderId="35"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0" fontId="2" fillId="0" borderId="33" xfId="10" applyFont="1" applyBorder="1">
      <alignment vertical="center"/>
    </xf>
    <xf numFmtId="0" fontId="2" fillId="0" borderId="36" xfId="10" applyFont="1" applyBorder="1">
      <alignment vertical="center"/>
    </xf>
    <xf numFmtId="0" fontId="2" fillId="0" borderId="38" xfId="10" applyFont="1" applyBorder="1">
      <alignment vertical="center"/>
    </xf>
    <xf numFmtId="179" fontId="2" fillId="0" borderId="33"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0" fontId="10" fillId="0" borderId="40" xfId="10" applyFont="1" applyBorder="1">
      <alignment vertical="center"/>
    </xf>
    <xf numFmtId="0" fontId="10" fillId="0" borderId="22" xfId="10" applyFont="1" applyBorder="1">
      <alignment vertical="center"/>
    </xf>
    <xf numFmtId="0" fontId="10" fillId="0" borderId="41" xfId="10" applyFont="1" applyBorder="1">
      <alignment vertical="center"/>
    </xf>
    <xf numFmtId="178" fontId="10" fillId="0" borderId="40"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0" fontId="2" fillId="0" borderId="57" xfId="10" applyFont="1" applyBorder="1" applyAlignment="1">
      <alignment horizontal="center" vertical="center"/>
    </xf>
    <xf numFmtId="0" fontId="2" fillId="0" borderId="37" xfId="10" applyFont="1" applyBorder="1" applyAlignment="1">
      <alignment horizontal="center" vertical="center"/>
    </xf>
    <xf numFmtId="0" fontId="2" fillId="0" borderId="32" xfId="10" applyFont="1" applyBorder="1" applyAlignment="1">
      <alignment horizontal="center" vertical="center" shrinkToFit="1"/>
    </xf>
    <xf numFmtId="0" fontId="2" fillId="0" borderId="35" xfId="10" applyFont="1" applyBorder="1" applyAlignment="1">
      <alignment horizontal="center" vertical="center" shrinkToFit="1"/>
    </xf>
    <xf numFmtId="0" fontId="2" fillId="0" borderId="37" xfId="10" applyFont="1" applyBorder="1" applyAlignment="1">
      <alignment horizontal="center" vertical="center" shrinkToFit="1"/>
    </xf>
    <xf numFmtId="0" fontId="2" fillId="0" borderId="51" xfId="10" applyFont="1" applyBorder="1" applyAlignment="1">
      <alignment horizontal="center"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78" fontId="10" fillId="0" borderId="32"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178" fontId="2" fillId="0" borderId="37" xfId="10" applyNumberFormat="1" applyFont="1" applyBorder="1" applyAlignment="1">
      <alignment horizontal="right" vertical="center" shrinkToFit="1"/>
    </xf>
    <xf numFmtId="0" fontId="10" fillId="0" borderId="30" xfId="10" applyFont="1" applyBorder="1">
      <alignment vertical="center"/>
    </xf>
    <xf numFmtId="0" fontId="10" fillId="0" borderId="35" xfId="10" applyFont="1" applyBorder="1">
      <alignment vertical="center"/>
    </xf>
    <xf numFmtId="0" fontId="10" fillId="0" borderId="37" xfId="10" applyFont="1" applyBorder="1">
      <alignment vertical="center"/>
    </xf>
    <xf numFmtId="180" fontId="2" fillId="0" borderId="32" xfId="10" applyNumberFormat="1" applyFont="1" applyBorder="1" applyAlignment="1">
      <alignment horizontal="right" vertical="center" shrinkToFit="1"/>
    </xf>
    <xf numFmtId="180" fontId="2" fillId="0" borderId="35" xfId="10" applyNumberFormat="1" applyFont="1" applyBorder="1" applyAlignment="1">
      <alignment horizontal="right" vertical="center" shrinkToFit="1"/>
    </xf>
    <xf numFmtId="180" fontId="2" fillId="0" borderId="37" xfId="10" applyNumberFormat="1" applyFont="1" applyBorder="1" applyAlignment="1">
      <alignment horizontal="right" vertical="center" shrinkToFit="1"/>
    </xf>
    <xf numFmtId="180" fontId="2" fillId="0" borderId="51" xfId="10" applyNumberFormat="1" applyFont="1" applyBorder="1" applyAlignment="1">
      <alignment horizontal="right" vertical="center" shrinkToFit="1"/>
    </xf>
    <xf numFmtId="0" fontId="2" fillId="0" borderId="9" xfId="10" applyFont="1" applyBorder="1" applyAlignment="1">
      <alignment horizontal="left" vertical="center"/>
    </xf>
    <xf numFmtId="0" fontId="2" fillId="0" borderId="20" xfId="10" applyFont="1" applyBorder="1" applyAlignment="1">
      <alignment horizontal="left" vertical="center"/>
    </xf>
    <xf numFmtId="0" fontId="2" fillId="0" borderId="60" xfId="10" applyFont="1" applyBorder="1" applyAlignment="1">
      <alignment horizontal="left" vertical="center"/>
    </xf>
    <xf numFmtId="180" fontId="2" fillId="0" borderId="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0" fontId="10" fillId="0" borderId="23" xfId="10" applyFont="1" applyBorder="1">
      <alignment vertical="center"/>
    </xf>
    <xf numFmtId="0" fontId="10" fillId="0" borderId="16" xfId="10" applyFont="1" applyBorder="1">
      <alignment vertical="center"/>
    </xf>
    <xf numFmtId="179" fontId="10" fillId="0" borderId="30"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0" fontId="2" fillId="0" borderId="10" xfId="10" applyFont="1" applyBorder="1" applyAlignment="1">
      <alignment horizontal="center" vertical="center"/>
    </xf>
    <xf numFmtId="0" fontId="2" fillId="0" borderId="21" xfId="10" applyFont="1" applyBorder="1" applyAlignment="1">
      <alignment horizontal="center" vertical="center"/>
    </xf>
    <xf numFmtId="0" fontId="2" fillId="0" borderId="29" xfId="10" applyFont="1" applyBorder="1" applyAlignment="1">
      <alignment horizontal="center" vertical="center"/>
    </xf>
    <xf numFmtId="177" fontId="2" fillId="0" borderId="29"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78" fontId="2" fillId="0" borderId="53" xfId="10" applyNumberFormat="1" applyFont="1" applyBorder="1" applyAlignment="1">
      <alignment horizontal="right" vertical="center"/>
    </xf>
    <xf numFmtId="180" fontId="2" fillId="0" borderId="20"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61" xfId="10" applyFont="1" applyBorder="1">
      <alignment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11" xfId="10" applyFont="1" applyBorder="1" applyAlignment="1">
      <alignment horizontal="center" vertical="center"/>
    </xf>
    <xf numFmtId="0" fontId="2" fillId="0" borderId="22" xfId="10" applyFont="1" applyBorder="1" applyAlignment="1">
      <alignment horizontal="center" vertical="center"/>
    </xf>
    <xf numFmtId="0" fontId="2" fillId="0" borderId="50" xfId="10"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0" applyNumberFormat="1" applyFont="1" applyBorder="1" applyAlignment="1">
      <alignment horizontal="right" vertical="center" shrinkToFit="1"/>
    </xf>
    <xf numFmtId="178" fontId="2" fillId="0" borderId="20"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11" fillId="0" borderId="35" xfId="10" applyFont="1" applyBorder="1">
      <alignment vertical="center"/>
    </xf>
    <xf numFmtId="0" fontId="11" fillId="0" borderId="37" xfId="10" applyFont="1" applyBorder="1">
      <alignment vertical="center"/>
    </xf>
    <xf numFmtId="178" fontId="2" fillId="0" borderId="33" xfId="10" applyNumberFormat="1" applyFont="1" applyBorder="1" applyAlignment="1">
      <alignment horizontal="right" vertical="center"/>
    </xf>
    <xf numFmtId="178" fontId="2" fillId="0" borderId="36" xfId="10" applyNumberFormat="1" applyFont="1" applyBorder="1" applyAlignment="1">
      <alignment horizontal="right" vertical="center"/>
    </xf>
    <xf numFmtId="178" fontId="2" fillId="0" borderId="38" xfId="10" applyNumberFormat="1" applyFont="1" applyBorder="1" applyAlignment="1">
      <alignment horizontal="right" vertical="center"/>
    </xf>
    <xf numFmtId="0" fontId="2" fillId="0" borderId="43" xfId="10" applyFont="1" applyBorder="1" applyAlignment="1">
      <alignment horizontal="center" vertical="center" shrinkToFit="1"/>
    </xf>
    <xf numFmtId="0" fontId="2" fillId="0" borderId="20" xfId="10" applyFont="1" applyBorder="1" applyAlignment="1">
      <alignment horizontal="center" vertical="center" shrinkToFit="1"/>
    </xf>
    <xf numFmtId="0" fontId="2" fillId="0" borderId="17" xfId="10" applyFont="1" applyBorder="1" applyAlignment="1">
      <alignment horizontal="center" vertical="center" shrinkToFit="1"/>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0" fontId="2" fillId="0" borderId="0" xfId="10" applyFont="1" applyAlignment="1">
      <alignment horizontal="center" vertical="center"/>
    </xf>
    <xf numFmtId="0" fontId="2" fillId="0" borderId="0" xfId="10" applyFont="1" applyAlignment="1">
      <alignment horizontal="center" vertical="center" shrinkToFit="1"/>
    </xf>
    <xf numFmtId="176" fontId="2" fillId="0" borderId="0" xfId="10" applyNumberFormat="1" applyFont="1" applyAlignment="1" applyProtection="1">
      <alignment horizontal="center" vertical="center" shrinkToFit="1"/>
      <protection hidden="1"/>
    </xf>
    <xf numFmtId="0" fontId="9" fillId="0" borderId="0" xfId="10" applyFont="1" applyAlignment="1" applyProtection="1">
      <alignment horizontal="left" vertical="center" wrapText="1"/>
      <protection hidden="1"/>
    </xf>
    <xf numFmtId="0" fontId="2" fillId="0" borderId="0" xfId="10" applyFont="1" applyAlignment="1" applyProtection="1">
      <alignment horizontal="center" vertical="center" shrinkToFit="1"/>
      <protection hidden="1"/>
    </xf>
    <xf numFmtId="0" fontId="2" fillId="0" borderId="0" xfId="10" applyFont="1">
      <alignment vertical="center"/>
    </xf>
    <xf numFmtId="0" fontId="2" fillId="0" borderId="1" xfId="10" applyFont="1" applyBorder="1" applyAlignment="1">
      <alignment horizontal="center" vertical="center"/>
    </xf>
    <xf numFmtId="0" fontId="2" fillId="0" borderId="13" xfId="10" applyFont="1" applyBorder="1" applyAlignment="1">
      <alignment horizontal="center" vertical="center"/>
    </xf>
    <xf numFmtId="0" fontId="2" fillId="0" borderId="24" xfId="10" applyFont="1" applyBorder="1" applyAlignment="1">
      <alignment horizontal="center" vertical="center"/>
    </xf>
    <xf numFmtId="0" fontId="2" fillId="0" borderId="2" xfId="10" applyFont="1" applyBorder="1" applyAlignment="1">
      <alignment horizontal="center" vertical="center"/>
    </xf>
    <xf numFmtId="0" fontId="2" fillId="0" borderId="14" xfId="10" applyFont="1" applyBorder="1" applyAlignment="1">
      <alignment horizontal="center" vertical="center"/>
    </xf>
    <xf numFmtId="0" fontId="2" fillId="0" borderId="25" xfId="10" applyFont="1" applyBorder="1" applyAlignment="1">
      <alignment horizontal="center" vertical="center"/>
    </xf>
    <xf numFmtId="0" fontId="2" fillId="0" borderId="3" xfId="10" applyFont="1" applyBorder="1" applyAlignment="1">
      <alignment horizontal="center" vertical="center"/>
    </xf>
    <xf numFmtId="0" fontId="2" fillId="0" borderId="15" xfId="10" applyFont="1" applyBorder="1" applyAlignment="1">
      <alignment horizontal="center" vertical="center"/>
    </xf>
    <xf numFmtId="0" fontId="2" fillId="0" borderId="26" xfId="10" applyFont="1" applyBorder="1" applyAlignment="1">
      <alignment horizontal="center" vertical="center"/>
    </xf>
    <xf numFmtId="0" fontId="2" fillId="0" borderId="40" xfId="10" applyFont="1" applyBorder="1" applyAlignment="1">
      <alignment horizontal="center" vertical="center"/>
    </xf>
    <xf numFmtId="0" fontId="2" fillId="0" borderId="45" xfId="10" applyFont="1" applyBorder="1" applyAlignment="1">
      <alignment horizontal="center" vertical="center"/>
    </xf>
    <xf numFmtId="0" fontId="2" fillId="0" borderId="42" xfId="10" applyFont="1" applyBorder="1" applyAlignment="1">
      <alignment horizontal="center" vertical="center"/>
    </xf>
    <xf numFmtId="0" fontId="2" fillId="0" borderId="46" xfId="10" applyFont="1" applyBorder="1" applyAlignment="1">
      <alignment horizontal="center" vertical="center"/>
    </xf>
    <xf numFmtId="0" fontId="2" fillId="0" borderId="31" xfId="10" applyFont="1" applyBorder="1" applyAlignment="1">
      <alignment horizontal="center" vertical="center"/>
    </xf>
    <xf numFmtId="0" fontId="2" fillId="0" borderId="4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34"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0" fontId="2" fillId="0" borderId="4" xfId="10" applyFont="1" applyBorder="1" applyAlignment="1">
      <alignment horizontal="center" vertical="center"/>
    </xf>
    <xf numFmtId="0" fontId="2" fillId="0" borderId="16" xfId="10" applyFont="1" applyBorder="1" applyAlignment="1">
      <alignment horizontal="center" vertical="center"/>
    </xf>
    <xf numFmtId="0" fontId="2" fillId="0" borderId="27" xfId="10" applyFont="1" applyBorder="1" applyAlignment="1">
      <alignment horizontal="center" vertical="center"/>
    </xf>
    <xf numFmtId="0" fontId="2" fillId="0" borderId="5" xfId="10" applyFont="1" applyBorder="1" applyAlignment="1">
      <alignment horizontal="center" vertical="center"/>
    </xf>
    <xf numFmtId="0" fontId="2" fillId="0" borderId="17" xfId="10" applyFont="1" applyBorder="1" applyAlignment="1">
      <alignment horizontal="center" vertical="center"/>
    </xf>
    <xf numFmtId="0" fontId="2" fillId="0" borderId="28" xfId="10" applyFont="1" applyBorder="1" applyAlignment="1">
      <alignment horizontal="center" vertical="center"/>
    </xf>
    <xf numFmtId="0" fontId="2" fillId="0" borderId="30" xfId="10" applyFont="1" applyBorder="1" applyAlignment="1">
      <alignment horizontal="center" vertical="center"/>
    </xf>
    <xf numFmtId="0" fontId="2" fillId="0" borderId="48" xfId="10" applyFont="1" applyBorder="1" applyAlignment="1">
      <alignment horizontal="center" vertical="center"/>
    </xf>
    <xf numFmtId="0" fontId="2" fillId="0" borderId="43" xfId="10" applyFont="1" applyBorder="1" applyAlignment="1">
      <alignment horizontal="center" vertical="center"/>
    </xf>
    <xf numFmtId="0" fontId="2" fillId="0" borderId="49" xfId="10" applyFont="1" applyBorder="1" applyAlignment="1">
      <alignment horizontal="center" vertical="center"/>
    </xf>
    <xf numFmtId="0" fontId="2" fillId="0" borderId="12" xfId="10" applyFont="1" applyBorder="1" applyAlignment="1">
      <alignment horizontal="center" vertical="center"/>
    </xf>
    <xf numFmtId="0" fontId="2" fillId="0" borderId="23" xfId="10" applyFont="1" applyBorder="1" applyAlignment="1">
      <alignment horizontal="center" vertical="center"/>
    </xf>
    <xf numFmtId="0" fontId="2" fillId="0" borderId="9" xfId="10" applyFont="1" applyBorder="1" applyAlignment="1">
      <alignment horizontal="center" vertical="center"/>
    </xf>
    <xf numFmtId="0" fontId="2" fillId="0" borderId="20"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23" xfId="10" applyNumberFormat="1" applyFont="1" applyBorder="1" applyAlignment="1">
      <alignment horizontal="center" vertical="center"/>
    </xf>
    <xf numFmtId="49" fontId="2" fillId="0" borderId="54"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43" xfId="10" applyNumberFormat="1" applyFont="1" applyBorder="1" applyAlignment="1">
      <alignment horizontal="center" vertical="center"/>
    </xf>
    <xf numFmtId="49" fontId="2" fillId="0" borderId="20"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7" xfId="10" applyFont="1" applyBorder="1" applyAlignment="1">
      <alignment horizontal="center" vertical="center" wrapText="1"/>
    </xf>
    <xf numFmtId="0" fontId="2" fillId="0" borderId="19" xfId="10" applyFont="1" applyBorder="1" applyAlignment="1">
      <alignment horizontal="center" vertical="center" wrapText="1"/>
    </xf>
    <xf numFmtId="0" fontId="2" fillId="0" borderId="13"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0" xfId="10" applyFont="1" applyAlignment="1">
      <alignment horizontal="center" vertical="center" wrapText="1"/>
    </xf>
    <xf numFmtId="0" fontId="2" fillId="0" borderId="14"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20" xfId="10" applyFont="1" applyBorder="1" applyAlignment="1">
      <alignment horizontal="center" vertical="center" wrapText="1"/>
    </xf>
    <xf numFmtId="0" fontId="2" fillId="0" borderId="17" xfId="10" applyFont="1" applyBorder="1" applyAlignment="1">
      <alignment horizontal="center" vertical="center" wrapText="1"/>
    </xf>
    <xf numFmtId="0" fontId="9" fillId="0" borderId="0" xfId="10" applyFont="1" applyAlignment="1">
      <alignment horizontal="left" vertical="center" wrapText="1"/>
    </xf>
    <xf numFmtId="0" fontId="9" fillId="0" borderId="58" xfId="10" applyFont="1" applyBorder="1" applyAlignment="1">
      <alignment horizontal="left" vertical="center" wrapText="1"/>
    </xf>
    <xf numFmtId="0" fontId="9" fillId="0" borderId="30"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16" xfId="10" applyFont="1" applyBorder="1" applyAlignment="1">
      <alignment horizontal="center" vertical="center" wrapText="1"/>
    </xf>
    <xf numFmtId="0" fontId="9" fillId="0" borderId="31" xfId="10" applyFont="1" applyBorder="1" applyAlignment="1">
      <alignment horizontal="center" vertical="center" wrapText="1"/>
    </xf>
    <xf numFmtId="0" fontId="9" fillId="0" borderId="34"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30"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31"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5" xfId="10" applyFont="1" applyBorder="1" applyAlignment="1">
      <alignment horizontal="center" vertical="center" wrapText="1"/>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10" applyFont="1" applyBorder="1" applyAlignment="1">
      <alignment horizontal="center" vertical="center" textRotation="255"/>
    </xf>
    <xf numFmtId="0" fontId="2" fillId="0" borderId="23" xfId="10" applyFont="1" applyBorder="1" applyAlignment="1">
      <alignment horizontal="center" vertical="center" textRotation="255"/>
    </xf>
    <xf numFmtId="0" fontId="2" fillId="0" borderId="16"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14"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20"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34" xfId="10" applyFont="1" applyBorder="1" applyAlignment="1">
      <alignment horizontal="center" vertical="center" textRotation="255"/>
    </xf>
    <xf numFmtId="0" fontId="2" fillId="0" borderId="15" xfId="10" applyFont="1" applyBorder="1" applyAlignment="1">
      <alignment horizontal="center" vertical="center" textRotation="255"/>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49" fontId="8" fillId="0" borderId="64" xfId="5" applyNumberFormat="1" applyFont="1" applyBorder="1" applyAlignment="1">
      <alignment horizontal="center" vertical="center"/>
    </xf>
    <xf numFmtId="0" fontId="2" fillId="0" borderId="74" xfId="5" applyFont="1" applyBorder="1" applyAlignment="1">
      <alignment horizontal="center" vertical="center"/>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78" fontId="2" fillId="0" borderId="30"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65" xfId="5" applyNumberFormat="1" applyFont="1" applyBorder="1" applyAlignment="1">
      <alignment horizontal="right" vertical="center" shrinkToFit="1"/>
    </xf>
    <xf numFmtId="180" fontId="2" fillId="0" borderId="68"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180" fontId="2" fillId="0" borderId="72"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78" fontId="2" fillId="0" borderId="42" xfId="5" applyNumberFormat="1" applyFont="1" applyBorder="1" applyAlignment="1">
      <alignment horizontal="right" vertical="center" shrinkToFit="1"/>
    </xf>
    <xf numFmtId="178" fontId="2" fillId="0" borderId="66" xfId="5" applyNumberFormat="1" applyFont="1" applyBorder="1" applyAlignment="1">
      <alignment horizontal="right" vertical="center" shrinkToFit="1"/>
    </xf>
    <xf numFmtId="180" fontId="2" fillId="0" borderId="69"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78" fontId="2" fillId="0" borderId="75" xfId="5" applyNumberFormat="1" applyFont="1" applyBorder="1" applyAlignment="1">
      <alignment horizontal="right" vertical="center" shrinkToFit="1"/>
    </xf>
    <xf numFmtId="0" fontId="2" fillId="0" borderId="42" xfId="5" applyFont="1" applyBorder="1">
      <alignment vertical="center"/>
    </xf>
    <xf numFmtId="0" fontId="2" fillId="0" borderId="14" xfId="5" applyFont="1" applyBorder="1">
      <alignment vertical="center"/>
    </xf>
    <xf numFmtId="180" fontId="2" fillId="0" borderId="70"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180" fontId="2" fillId="0" borderId="65" xfId="5" applyNumberFormat="1" applyFon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0" borderId="14"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0" fontId="9" fillId="0" borderId="42" xfId="5" applyFont="1" applyBorder="1">
      <alignment vertical="center"/>
    </xf>
    <xf numFmtId="0" fontId="9" fillId="0" borderId="0" xfId="5" applyFont="1">
      <alignment vertical="center"/>
    </xf>
    <xf numFmtId="0" fontId="9" fillId="0" borderId="14" xfId="5"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180" fontId="2" fillId="0" borderId="69" xfId="5" applyNumberFormat="1" applyFont="1" applyBorder="1" applyAlignment="1">
      <alignment horizontal="right" vertical="center"/>
    </xf>
    <xf numFmtId="178" fontId="2" fillId="0" borderId="70" xfId="5" applyNumberFormat="1" applyFont="1" applyBorder="1" applyAlignment="1">
      <alignment horizontal="right" vertical="center"/>
    </xf>
    <xf numFmtId="178" fontId="2" fillId="0" borderId="14" xfId="5" applyNumberFormat="1" applyFont="1" applyBorder="1" applyAlignment="1">
      <alignment horizontal="right" vertical="center"/>
    </xf>
    <xf numFmtId="0" fontId="9" fillId="0" borderId="32" xfId="5" applyFont="1" applyBorder="1" applyAlignment="1">
      <alignment horizontal="center" vertical="center"/>
    </xf>
    <xf numFmtId="0" fontId="9" fillId="0" borderId="35" xfId="5" applyFont="1" applyBorder="1" applyAlignment="1">
      <alignment horizontal="center" vertical="center"/>
    </xf>
    <xf numFmtId="0" fontId="9" fillId="0" borderId="37" xfId="5" applyFont="1" applyBorder="1" applyAlignment="1">
      <alignment horizontal="center" vertical="center"/>
    </xf>
    <xf numFmtId="178" fontId="2" fillId="0" borderId="72" xfId="5" applyNumberFormat="1" applyFont="1" applyBorder="1" applyAlignment="1">
      <alignment horizontal="right" vertical="center" shrinkToFit="1"/>
    </xf>
    <xf numFmtId="0" fontId="3" fillId="0" borderId="0" xfId="5" applyAlignment="1">
      <alignment horizontal="right" vertical="center" shrinkToFit="1"/>
    </xf>
    <xf numFmtId="0" fontId="3" fillId="0" borderId="66" xfId="5" applyBorder="1" applyAlignment="1">
      <alignment horizontal="right" vertical="center" shrinkToFit="1"/>
    </xf>
    <xf numFmtId="180" fontId="3" fillId="0" borderId="0" xfId="5" applyNumberFormat="1" applyAlignment="1">
      <alignment horizontal="right" vertical="center" shrinkToFit="1"/>
    </xf>
    <xf numFmtId="180" fontId="3" fillId="0" borderId="66" xfId="5" applyNumberFormat="1" applyBorder="1" applyAlignment="1">
      <alignment horizontal="right" vertical="center" shrinkToFit="1"/>
    </xf>
    <xf numFmtId="180" fontId="3" fillId="0" borderId="14" xfId="5" applyNumberFormat="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180" fontId="2" fillId="0" borderId="30" xfId="5" applyNumberFormat="1" applyFont="1" applyBorder="1" applyAlignment="1">
      <alignment horizontal="right" vertical="center" shrinkToFit="1"/>
    </xf>
    <xf numFmtId="0" fontId="3" fillId="0" borderId="23" xfId="5" applyBorder="1" applyAlignment="1">
      <alignment horizontal="right" vertical="center" shrinkToFit="1"/>
    </xf>
    <xf numFmtId="0" fontId="3" fillId="0" borderId="16" xfId="5" applyBorder="1" applyAlignment="1">
      <alignment horizontal="right" vertical="center" shrinkToFit="1"/>
    </xf>
    <xf numFmtId="180" fontId="2" fillId="0" borderId="42" xfId="5" applyNumberFormat="1" applyFont="1" applyBorder="1" applyAlignment="1">
      <alignment horizontal="right" vertical="center" shrinkToFit="1"/>
    </xf>
    <xf numFmtId="0" fontId="3" fillId="0" borderId="14" xfId="5" applyBorder="1" applyAlignment="1">
      <alignment horizontal="right" vertical="center" shrinkToFit="1"/>
    </xf>
    <xf numFmtId="180" fontId="2" fillId="0" borderId="31" xfId="5" applyNumberFormat="1" applyFont="1" applyBorder="1" applyAlignment="1">
      <alignment horizontal="right" vertical="center" shrinkToFit="1"/>
    </xf>
    <xf numFmtId="0" fontId="3" fillId="0" borderId="34" xfId="5" applyBorder="1" applyAlignment="1">
      <alignment horizontal="right" vertical="center" shrinkToFit="1"/>
    </xf>
    <xf numFmtId="180" fontId="2" fillId="0" borderId="34" xfId="5" applyNumberFormat="1" applyFont="1" applyBorder="1" applyAlignment="1">
      <alignment horizontal="right" vertical="center" shrinkToFit="1"/>
    </xf>
    <xf numFmtId="0" fontId="3" fillId="0" borderId="15" xfId="5" applyBorder="1" applyAlignment="1">
      <alignment horizontal="right" vertical="center" shrinkToFit="1"/>
    </xf>
    <xf numFmtId="0" fontId="2" fillId="0" borderId="30" xfId="5" applyFont="1" applyBorder="1" applyAlignment="1">
      <alignment horizontal="left" vertical="center"/>
    </xf>
    <xf numFmtId="0" fontId="2" fillId="0" borderId="23" xfId="5" applyFont="1" applyBorder="1" applyAlignment="1">
      <alignment horizontal="left" vertical="center"/>
    </xf>
    <xf numFmtId="0" fontId="2" fillId="0" borderId="16" xfId="5" applyFont="1" applyBorder="1" applyAlignment="1">
      <alignment horizontal="left" vertical="center"/>
    </xf>
    <xf numFmtId="178" fontId="2" fillId="0" borderId="16" xfId="5" applyNumberFormat="1" applyFont="1" applyBorder="1" applyAlignment="1">
      <alignment horizontal="right" vertical="center" shrinkToFit="1"/>
    </xf>
    <xf numFmtId="0" fontId="2" fillId="0" borderId="42" xfId="5" applyFont="1" applyBorder="1" applyAlignment="1">
      <alignment horizontal="left" vertical="center"/>
    </xf>
    <xf numFmtId="0" fontId="2" fillId="0" borderId="14" xfId="5" applyFont="1" applyBorder="1" applyAlignment="1">
      <alignment horizontal="left" vertical="center"/>
    </xf>
    <xf numFmtId="178" fontId="2" fillId="0" borderId="31" xfId="5" applyNumberFormat="1" applyFont="1" applyBorder="1" applyAlignment="1">
      <alignment horizontal="right" vertical="center" shrinkToFit="1"/>
    </xf>
    <xf numFmtId="178" fontId="2" fillId="0" borderId="34"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180" fontId="2" fillId="0" borderId="73"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4" xfId="5" applyFont="1" applyFill="1" applyBorder="1" applyAlignment="1">
      <alignment horizontal="right" vertical="center" shrinkToFit="1"/>
    </xf>
    <xf numFmtId="0" fontId="2" fillId="0" borderId="31" xfId="5" applyFont="1" applyBorder="1" applyAlignment="1">
      <alignment horizontal="left" vertical="center"/>
    </xf>
    <xf numFmtId="0" fontId="2" fillId="0" borderId="34" xfId="5" applyFont="1" applyBorder="1" applyAlignment="1">
      <alignment horizontal="left" vertical="center"/>
    </xf>
    <xf numFmtId="0" fontId="2" fillId="0" borderId="15" xfId="5" applyFont="1" applyBorder="1" applyAlignment="1">
      <alignment horizontal="left" vertical="center"/>
    </xf>
    <xf numFmtId="178" fontId="2" fillId="0" borderId="15" xfId="5" applyNumberFormat="1" applyFont="1" applyBorder="1" applyAlignment="1">
      <alignment horizontal="right" vertical="center" shrinkToFit="1"/>
    </xf>
    <xf numFmtId="0" fontId="10" fillId="0" borderId="0" xfId="5" applyFont="1">
      <alignment vertical="center"/>
    </xf>
    <xf numFmtId="0" fontId="10" fillId="0" borderId="14" xfId="5" applyFont="1" applyBorder="1">
      <alignment vertical="center"/>
    </xf>
    <xf numFmtId="0" fontId="3" fillId="0" borderId="67" xfId="5" applyBorder="1" applyAlignment="1">
      <alignment horizontal="right" vertical="center" shrinkToFit="1"/>
    </xf>
    <xf numFmtId="180" fontId="3" fillId="0" borderId="34"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0" fontId="17" fillId="3" borderId="20" xfId="13" applyFont="1" applyFill="1" applyBorder="1" applyAlignment="1">
      <alignment horizontal="left" vertical="center"/>
    </xf>
    <xf numFmtId="0" fontId="17" fillId="3" borderId="20" xfId="13" applyFont="1" applyFill="1" applyBorder="1">
      <alignment vertical="center"/>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3" fontId="17" fillId="0" borderId="94" xfId="17" applyNumberFormat="1" applyFont="1" applyBorder="1" applyAlignment="1" applyProtection="1">
      <alignment horizontal="right" vertical="center" shrinkToFit="1"/>
      <protection locked="0"/>
    </xf>
    <xf numFmtId="183" fontId="17" fillId="0" borderId="100" xfId="17" applyNumberFormat="1" applyFont="1" applyBorder="1" applyAlignment="1" applyProtection="1">
      <alignment horizontal="right" vertical="center" shrinkToFit="1"/>
      <protection locked="0"/>
    </xf>
    <xf numFmtId="183" fontId="17" fillId="0" borderId="109" xfId="17" applyNumberFormat="1" applyFont="1" applyBorder="1" applyAlignment="1" applyProtection="1">
      <alignment horizontal="right" vertical="center" shrinkToFit="1"/>
      <protection locked="0"/>
    </xf>
    <xf numFmtId="183" fontId="17" fillId="0" borderId="115" xfId="17" applyNumberFormat="1" applyFont="1" applyBorder="1" applyAlignment="1" applyProtection="1">
      <alignment horizontal="right" vertical="center" shrinkToFit="1"/>
      <protection locked="0"/>
    </xf>
    <xf numFmtId="183" fontId="17" fillId="0" borderId="120" xfId="17" applyNumberFormat="1" applyFont="1" applyBorder="1" applyAlignment="1" applyProtection="1">
      <alignment horizontal="right" vertical="center" shrinkToFit="1"/>
      <protection locked="0"/>
    </xf>
    <xf numFmtId="183" fontId="17" fillId="0" borderId="122" xfId="17" applyNumberFormat="1" applyFont="1" applyBorder="1" applyAlignment="1" applyProtection="1">
      <alignment horizontal="right" vertical="center" shrinkToFit="1"/>
      <protection locked="0"/>
    </xf>
    <xf numFmtId="183" fontId="17" fillId="0" borderId="126" xfId="12"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3" fontId="17" fillId="0" borderId="83" xfId="12" applyNumberFormat="1" applyFont="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0" borderId="106" xfId="13"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3" fontId="17" fillId="5" borderId="97" xfId="12" applyNumberFormat="1" applyFont="1" applyFill="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183" fontId="17" fillId="5" borderId="61" xfId="12" applyNumberFormat="1" applyFont="1" applyFill="1" applyBorder="1" applyAlignment="1" applyProtection="1">
      <alignment horizontal="right" vertical="center" shrinkToFit="1"/>
      <protection locked="0"/>
    </xf>
    <xf numFmtId="183" fontId="17" fillId="5" borderId="36" xfId="12" applyNumberFormat="1" applyFont="1" applyFill="1" applyBorder="1" applyAlignment="1" applyProtection="1">
      <alignment horizontal="right" vertical="center" shrinkToFit="1"/>
      <protection locked="0"/>
    </xf>
    <xf numFmtId="183" fontId="17" fillId="5" borderId="52" xfId="12" applyNumberFormat="1" applyFont="1" applyFill="1" applyBorder="1" applyAlignment="1" applyProtection="1">
      <alignment horizontal="right" vertical="center" shrinkToFit="1"/>
      <protection locked="0"/>
    </xf>
    <xf numFmtId="0" fontId="17" fillId="3" borderId="19" xfId="13" applyFont="1" applyFill="1" applyBorder="1" applyAlignment="1">
      <alignment horizontal="left" vertical="center"/>
    </xf>
    <xf numFmtId="183" fontId="17" fillId="0" borderId="98" xfId="17" applyNumberFormat="1" applyFont="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0" borderId="118" xfId="17" applyNumberFormat="1" applyFont="1" applyBorder="1" applyAlignment="1" applyProtection="1">
      <alignment horizontal="right" vertical="center" shrinkToFit="1"/>
      <protection locked="0"/>
    </xf>
    <xf numFmtId="183" fontId="17" fillId="0" borderId="125" xfId="17" applyNumberFormat="1" applyFont="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184" fontId="17" fillId="0" borderId="101" xfId="13" applyNumberFormat="1" applyFont="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5" borderId="112" xfId="13"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0" fontId="17" fillId="3" borderId="123" xfId="13"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183" fontId="17" fillId="5" borderId="33" xfId="13"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0" fontId="17" fillId="3" borderId="19" xfId="13" applyFont="1" applyFill="1" applyBorder="1" applyAlignment="1">
      <alignment horizontal="left" vertical="center" wrapText="1"/>
    </xf>
    <xf numFmtId="0" fontId="17" fillId="3" borderId="0" xfId="13" applyFont="1" applyFill="1" applyAlignment="1">
      <alignment horizontal="left" vertical="center"/>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3" fontId="17" fillId="3" borderId="30"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65" xfId="17" applyNumberFormat="1" applyFont="1" applyFill="1" applyBorder="1" applyAlignment="1">
      <alignment horizontal="right" vertical="center" shrinkToFit="1"/>
    </xf>
    <xf numFmtId="183" fontId="17" fillId="3" borderId="72" xfId="17" applyNumberFormat="1" applyFont="1" applyFill="1" applyBorder="1" applyAlignment="1">
      <alignment horizontal="right" vertical="center" shrinkToFit="1"/>
    </xf>
    <xf numFmtId="184" fontId="17" fillId="3" borderId="72"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54" xfId="17" applyNumberFormat="1" applyFont="1" applyFill="1" applyBorder="1" applyAlignment="1">
      <alignment horizontal="right" vertical="center" shrinkToFit="1"/>
    </xf>
    <xf numFmtId="0" fontId="17" fillId="3" borderId="30" xfId="13" applyFont="1" applyFill="1" applyBorder="1">
      <alignment vertical="center"/>
    </xf>
    <xf numFmtId="183" fontId="17" fillId="3" borderId="148" xfId="17" applyNumberFormat="1" applyFont="1" applyFill="1" applyBorder="1" applyAlignment="1">
      <alignment horizontal="right" vertical="center" shrinkToFit="1"/>
    </xf>
    <xf numFmtId="183" fontId="17" fillId="3" borderId="68" xfId="17" applyNumberFormat="1" applyFont="1" applyFill="1" applyBorder="1" applyAlignment="1">
      <alignment horizontal="right" vertical="center" shrinkToFit="1"/>
    </xf>
    <xf numFmtId="184" fontId="17" fillId="3" borderId="158" xfId="17" applyNumberFormat="1" applyFont="1" applyFill="1" applyBorder="1" applyAlignment="1">
      <alignment horizontal="right" vertical="center" shrinkToFit="1"/>
    </xf>
    <xf numFmtId="184" fontId="17" fillId="3" borderId="27" xfId="17" applyNumberFormat="1" applyFont="1" applyFill="1" applyBorder="1" applyAlignment="1">
      <alignment horizontal="right" vertical="center" shrinkToFit="1"/>
    </xf>
    <xf numFmtId="184" fontId="17" fillId="3" borderId="68" xfId="17" applyNumberFormat="1" applyFont="1" applyFill="1" applyBorder="1" applyAlignment="1">
      <alignment horizontal="right" vertical="center" shrinkToFit="1"/>
    </xf>
    <xf numFmtId="184" fontId="17" fillId="3" borderId="168" xfId="17" applyNumberFormat="1" applyFont="1" applyFill="1" applyBorder="1" applyAlignment="1">
      <alignment horizontal="right" vertical="center" shrinkToFit="1"/>
    </xf>
    <xf numFmtId="0" fontId="17" fillId="3" borderId="8" xfId="13" applyFont="1" applyFill="1" applyBorder="1" applyAlignment="1">
      <alignment horizontal="left" vertical="center"/>
    </xf>
    <xf numFmtId="0" fontId="17" fillId="3" borderId="14" xfId="13" applyFont="1" applyFill="1" applyBorder="1" applyAlignment="1">
      <alignment horizontal="left" vertical="center"/>
    </xf>
    <xf numFmtId="183" fontId="17" fillId="3" borderId="42" xfId="16" applyNumberFormat="1" applyFont="1" applyFill="1" applyBorder="1" applyAlignment="1">
      <alignment horizontal="right" vertical="center" shrinkToFit="1"/>
    </xf>
    <xf numFmtId="183" fontId="17" fillId="3" borderId="0" xfId="13" applyNumberFormat="1" applyFont="1" applyFill="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4" fontId="17" fillId="3" borderId="70" xfId="16"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4" fontId="17" fillId="3" borderId="58" xfId="16" applyNumberFormat="1" applyFont="1" applyFill="1" applyBorder="1" applyAlignment="1">
      <alignment horizontal="right" vertical="center" shrinkToFit="1"/>
    </xf>
    <xf numFmtId="0" fontId="17" fillId="3" borderId="42" xfId="13" applyFont="1" applyFill="1" applyBorder="1">
      <alignment vertical="center"/>
    </xf>
    <xf numFmtId="0" fontId="17" fillId="3" borderId="0" xfId="13" applyFont="1" applyFill="1">
      <alignment vertical="center"/>
    </xf>
    <xf numFmtId="0" fontId="17" fillId="3" borderId="14" xfId="13" applyFont="1" applyFill="1" applyBorder="1">
      <alignment vertical="center"/>
    </xf>
    <xf numFmtId="183" fontId="17" fillId="3" borderId="149"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4" fontId="17" fillId="3" borderId="75"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0" fontId="17" fillId="3" borderId="34" xfId="13" applyFont="1" applyFill="1" applyBorder="1">
      <alignment vertical="center"/>
    </xf>
    <xf numFmtId="0" fontId="17" fillId="3" borderId="15" xfId="13" applyFont="1" applyFill="1" applyBorder="1">
      <alignment vertical="center"/>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0" fontId="17" fillId="3" borderId="35" xfId="13" applyFont="1" applyFill="1" applyBorder="1" applyAlignment="1">
      <alignment horizontal="center" vertical="center" wrapText="1"/>
    </xf>
    <xf numFmtId="183" fontId="17" fillId="3" borderId="32"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3" fontId="17" fillId="3" borderId="135" xfId="17"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0" fontId="17" fillId="3" borderId="31" xfId="13" applyFont="1" applyFill="1" applyBorder="1">
      <alignment vertical="center"/>
    </xf>
    <xf numFmtId="183" fontId="17" fillId="3" borderId="150"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0" fontId="18" fillId="3" borderId="37" xfId="13" applyFont="1" applyFill="1" applyBorder="1" applyAlignment="1">
      <alignment horizontal="center" vertical="center"/>
    </xf>
    <xf numFmtId="184" fontId="17" fillId="3" borderId="130"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62" xfId="17" applyNumberFormat="1" applyFont="1" applyFill="1" applyBorder="1" applyAlignment="1">
      <alignment horizontal="right" vertical="center" shrinkToFit="1"/>
    </xf>
    <xf numFmtId="183" fontId="17" fillId="3" borderId="31"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73"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184" fontId="17" fillId="3" borderId="159"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183" fontId="17" fillId="3" borderId="15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84" fontId="17" fillId="3" borderId="97"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11"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39"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4" fontId="17" fillId="3" borderId="131"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43" xfId="13" applyFont="1" applyFill="1" applyBorder="1">
      <alignment vertical="center"/>
    </xf>
    <xf numFmtId="0" fontId="17" fillId="3" borderId="17" xfId="13" applyFont="1" applyFill="1" applyBorder="1">
      <alignment vertical="center"/>
    </xf>
    <xf numFmtId="183" fontId="17" fillId="3" borderId="165" xfId="17" applyNumberFormat="1" applyFont="1" applyFill="1" applyBorder="1" applyAlignment="1">
      <alignment horizontal="right" vertical="center" shrinkToFit="1"/>
    </xf>
    <xf numFmtId="183" fontId="17" fillId="3" borderId="166"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4" fontId="17" fillId="3" borderId="132"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0" fontId="17" fillId="3" borderId="8" xfId="13" applyFont="1" applyFill="1" applyBorder="1">
      <alignment vertical="center"/>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186" fontId="17" fillId="3" borderId="42"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4" fontId="17" fillId="3" borderId="133"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186" fontId="17" fillId="3" borderId="43" xfId="17" applyNumberFormat="1" applyFont="1" applyFill="1" applyBorder="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84" fontId="17" fillId="3" borderId="32"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84" fontId="17" fillId="3" borderId="108"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1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0" fontId="17" fillId="3" borderId="30"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0" fontId="17" fillId="3" borderId="12"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12"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187" fontId="14" fillId="3" borderId="32" xfId="19" applyNumberFormat="1" applyFont="1" applyFill="1" applyBorder="1" applyAlignment="1">
      <alignment horizontal="left" vertical="center" wrapText="1"/>
    </xf>
    <xf numFmtId="187" fontId="14" fillId="3" borderId="35" xfId="19" applyNumberFormat="1" applyFont="1" applyFill="1" applyBorder="1" applyAlignment="1">
      <alignment horizontal="left" vertical="center" wrapText="1"/>
    </xf>
    <xf numFmtId="187" fontId="14" fillId="3" borderId="37"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78" fontId="21" fillId="0" borderId="32" xfId="20" applyNumberFormat="1" applyFont="1" applyBorder="1">
      <alignment vertical="center"/>
    </xf>
    <xf numFmtId="178" fontId="21" fillId="0" borderId="35" xfId="20" applyNumberFormat="1" applyFont="1" applyBorder="1">
      <alignment vertical="center"/>
    </xf>
    <xf numFmtId="178" fontId="21" fillId="0" borderId="37" xfId="20" applyNumberFormat="1" applyFont="1" applyBorder="1">
      <alignment vertical="center"/>
    </xf>
    <xf numFmtId="178" fontId="14" fillId="0" borderId="23" xfId="20" applyNumberFormat="1" applyFont="1" applyFill="1" applyBorder="1">
      <alignment vertical="center"/>
    </xf>
    <xf numFmtId="178" fontId="14" fillId="3" borderId="32" xfId="20" applyNumberFormat="1" applyFont="1" applyFill="1" applyBorder="1" applyAlignment="1">
      <alignment vertical="center" wrapText="1"/>
    </xf>
    <xf numFmtId="178" fontId="14" fillId="3" borderId="35" xfId="20" applyNumberFormat="1" applyFont="1" applyFill="1" applyBorder="1" applyAlignment="1">
      <alignment vertical="center" wrapText="1"/>
    </xf>
    <xf numFmtId="178" fontId="14" fillId="3" borderId="37"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5" xfId="14" applyNumberFormat="1" applyFont="1" applyBorder="1" applyAlignment="1">
      <alignment horizontal="center" vertical="center"/>
    </xf>
    <xf numFmtId="178"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0" fontId="22" fillId="0" borderId="19" xfId="7" applyFont="1" applyFill="1" applyBorder="1" applyAlignment="1" applyProtection="1">
      <alignment horizontal="left" vertical="center" wrapText="1"/>
    </xf>
    <xf numFmtId="0" fontId="22" fillId="0" borderId="53"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54"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4" fillId="0" borderId="22" xfId="9" applyFont="1" applyFill="1" applyBorder="1" applyAlignment="1">
      <alignment vertical="center"/>
    </xf>
    <xf numFmtId="0" fontId="24" fillId="0" borderId="50" xfId="9" applyFont="1" applyFill="1" applyBorder="1" applyAlignment="1">
      <alignment vertical="center"/>
    </xf>
    <xf numFmtId="0" fontId="24" fillId="0" borderId="35" xfId="9" applyFont="1" applyFill="1" applyBorder="1" applyAlignment="1">
      <alignment vertical="center"/>
    </xf>
    <xf numFmtId="0" fontId="24" fillId="0" borderId="51" xfId="9" applyFont="1" applyFill="1" applyBorder="1" applyAlignment="1">
      <alignment vertical="center"/>
    </xf>
    <xf numFmtId="0" fontId="24" fillId="0" borderId="57" xfId="9" applyFont="1" applyFill="1" applyBorder="1" applyAlignment="1">
      <alignment vertical="center" wrapText="1"/>
    </xf>
    <xf numFmtId="0" fontId="24" fillId="0" borderId="37" xfId="9" applyFont="1" applyFill="1" applyBorder="1" applyAlignment="1">
      <alignment vertical="center" wrapText="1"/>
    </xf>
    <xf numFmtId="0" fontId="24" fillId="0" borderId="61" xfId="9" applyFont="1" applyFill="1" applyBorder="1" applyAlignment="1">
      <alignment vertical="center"/>
    </xf>
    <xf numFmtId="0" fontId="24" fillId="0" borderId="38" xfId="9" applyFont="1" applyFill="1" applyBorder="1" applyAlignment="1">
      <alignment vertical="center"/>
    </xf>
    <xf numFmtId="0" fontId="24" fillId="0" borderId="36" xfId="9" applyFont="1" applyFill="1" applyBorder="1" applyAlignment="1">
      <alignment vertical="center"/>
    </xf>
    <xf numFmtId="0" fontId="24" fillId="0" borderId="52" xfId="9" applyFont="1" applyFill="1" applyBorder="1" applyAlignment="1">
      <alignment vertical="center"/>
    </xf>
    <xf numFmtId="0" fontId="27" fillId="0" borderId="39" xfId="9" applyFont="1" applyBorder="1">
      <alignment vertical="center"/>
    </xf>
    <xf numFmtId="0" fontId="27" fillId="0" borderId="22" xfId="9" applyFont="1" applyBorder="1">
      <alignment vertical="center"/>
    </xf>
    <xf numFmtId="0" fontId="27" fillId="0" borderId="41" xfId="9" applyFont="1" applyBorder="1">
      <alignment vertical="center"/>
    </xf>
    <xf numFmtId="0" fontId="25" fillId="0" borderId="32" xfId="9" applyFont="1" applyBorder="1">
      <alignment vertical="center"/>
    </xf>
    <xf numFmtId="0" fontId="25" fillId="0" borderId="35" xfId="9" applyFont="1" applyBorder="1">
      <alignment vertical="center"/>
    </xf>
    <xf numFmtId="0" fontId="25" fillId="0" borderId="51" xfId="9" applyFont="1" applyBorder="1">
      <alignment vertical="center"/>
    </xf>
    <xf numFmtId="0" fontId="25" fillId="0" borderId="33" xfId="9" applyFont="1" applyBorder="1">
      <alignment vertical="center"/>
    </xf>
    <xf numFmtId="0" fontId="25" fillId="0" borderId="36" xfId="9" applyFont="1" applyBorder="1">
      <alignment vertical="center"/>
    </xf>
    <xf numFmtId="0" fontId="25" fillId="0" borderId="38" xfId="9" applyFont="1" applyBorder="1">
      <alignment vertical="center"/>
    </xf>
    <xf numFmtId="0" fontId="25" fillId="0" borderId="183" xfId="9" applyFont="1" applyBorder="1" applyAlignment="1">
      <alignment horizontal="center" vertical="center" wrapText="1"/>
    </xf>
    <xf numFmtId="0" fontId="25" fillId="0" borderId="185"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79"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7" xfId="9" applyFont="1" applyFill="1" applyBorder="1" applyAlignment="1">
      <alignment vertical="center" wrapText="1"/>
    </xf>
    <xf numFmtId="0" fontId="24" fillId="0" borderId="13" xfId="9" applyFont="1" applyFill="1" applyBorder="1" applyAlignment="1">
      <alignment vertical="center" wrapText="1"/>
    </xf>
    <xf numFmtId="0" fontId="24" fillId="0" borderId="8" xfId="9" applyFont="1" applyFill="1" applyBorder="1" applyAlignment="1">
      <alignment vertical="center" wrapText="1"/>
    </xf>
    <xf numFmtId="0" fontId="24" fillId="0" borderId="14" xfId="9" applyFont="1" applyFill="1" applyBorder="1" applyAlignment="1">
      <alignment vertical="center" wrapText="1"/>
    </xf>
    <xf numFmtId="0" fontId="24" fillId="0" borderId="56" xfId="9" applyFont="1" applyFill="1" applyBorder="1" applyAlignment="1">
      <alignment vertical="center" wrapText="1"/>
    </xf>
    <xf numFmtId="0" fontId="24" fillId="0" borderId="15" xfId="9" applyFont="1" applyFill="1" applyBorder="1" applyAlignment="1">
      <alignment vertical="center" wrapText="1"/>
    </xf>
    <xf numFmtId="0" fontId="24" fillId="0" borderId="22" xfId="8" applyFont="1" applyFill="1" applyBorder="1" applyAlignment="1">
      <alignment horizontal="left" vertical="center"/>
    </xf>
    <xf numFmtId="0" fontId="24" fillId="0" borderId="50" xfId="8" applyFont="1" applyFill="1" applyBorder="1" applyAlignment="1">
      <alignment horizontal="left" vertical="center"/>
    </xf>
    <xf numFmtId="0" fontId="24" fillId="0" borderId="35"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32" xfId="8" applyFont="1" applyFill="1" applyBorder="1" applyAlignment="1">
      <alignment horizontal="center" vertical="center" shrinkToFit="1"/>
    </xf>
    <xf numFmtId="0" fontId="24" fillId="0" borderId="35" xfId="8" applyFont="1" applyFill="1" applyBorder="1" applyAlignment="1">
      <alignment horizontal="center" vertical="center" shrinkToFit="1"/>
    </xf>
    <xf numFmtId="0" fontId="24" fillId="0" borderId="51" xfId="8" applyFont="1" applyFill="1" applyBorder="1" applyAlignment="1">
      <alignment horizontal="center" vertical="center" shrinkToFit="1"/>
    </xf>
    <xf numFmtId="0" fontId="24" fillId="0" borderId="36" xfId="8" applyFont="1" applyFill="1" applyBorder="1" applyAlignment="1">
      <alignment horizontal="left" vertical="center"/>
    </xf>
    <xf numFmtId="0" fontId="24" fillId="0" borderId="52" xfId="8" applyFont="1" applyFill="1" applyBorder="1" applyAlignment="1">
      <alignment horizontal="left" vertical="center"/>
    </xf>
    <xf numFmtId="0" fontId="24" fillId="0" borderId="12" xfId="8" applyFont="1" applyFill="1" applyBorder="1" applyAlignment="1">
      <alignment vertical="center" wrapText="1"/>
    </xf>
    <xf numFmtId="0" fontId="24" fillId="0" borderId="16" xfId="8" applyFont="1" applyFill="1" applyBorder="1" applyAlignment="1">
      <alignment vertical="center" wrapText="1"/>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96248</c:v>
                </c:pt>
                <c:pt idx="3">
                  <c:v>76413</c:v>
                </c:pt>
                <c:pt idx="4">
                  <c:v>66481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35778</c:v>
                </c:pt>
                <c:pt idx="1">
                  <c:v>59151</c:v>
                </c:pt>
                <c:pt idx="2">
                  <c:v>93326</c:v>
                </c:pt>
                <c:pt idx="3">
                  <c:v>57197</c:v>
                </c:pt>
                <c:pt idx="4">
                  <c:v>107514</c:v>
                </c:pt>
              </c:numCache>
            </c:numRef>
          </c:val>
          <c:smooth val="0"/>
        </c:ser>
        <c:dLbls>
          <c:showLegendKey val="0"/>
          <c:showVal val="0"/>
          <c:showCatName val="0"/>
          <c:showSerName val="0"/>
          <c:showPercent val="0"/>
          <c:showBubbleSize val="0"/>
        </c:dLbls>
        <c:marker val="1"/>
        <c:smooth val="0"/>
        <c:axId val="496832104"/>
        <c:axId val="494671472"/>
      </c:lineChart>
      <c:catAx>
        <c:axId val="49683210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4671472"/>
        <c:crosses val="autoZero"/>
        <c:auto val="1"/>
        <c:lblAlgn val="ctr"/>
        <c:lblOffset val="100"/>
        <c:tickLblSkip val="1"/>
        <c:noMultiLvlLbl val="0"/>
      </c:catAx>
      <c:valAx>
        <c:axId val="49467147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6832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4.22</c:v>
                </c:pt>
                <c:pt idx="1">
                  <c:v>2.1800000000000002</c:v>
                </c:pt>
                <c:pt idx="2">
                  <c:v>3.74</c:v>
                </c:pt>
                <c:pt idx="3">
                  <c:v>9.6300000000000008</c:v>
                </c:pt>
                <c:pt idx="4">
                  <c:v>7.98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41.17</c:v>
                </c:pt>
                <c:pt idx="1">
                  <c:v>39.380000000000003</c:v>
                </c:pt>
                <c:pt idx="2">
                  <c:v>34.15</c:v>
                </c:pt>
                <c:pt idx="3">
                  <c:v>32.78</c:v>
                </c:pt>
                <c:pt idx="4">
                  <c:v>36.49</c:v>
                </c:pt>
              </c:numCache>
            </c:numRef>
          </c:val>
        </c:ser>
        <c:dLbls>
          <c:showLegendKey val="0"/>
          <c:showVal val="0"/>
          <c:showCatName val="0"/>
          <c:showSerName val="0"/>
          <c:showPercent val="0"/>
          <c:showBubbleSize val="0"/>
        </c:dLbls>
        <c:gapWidth val="250"/>
        <c:overlap val="100"/>
        <c:axId val="499565800"/>
        <c:axId val="499566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-5.28</c:v>
                </c:pt>
                <c:pt idx="1">
                  <c:v>-4.6500000000000004</c:v>
                </c:pt>
                <c:pt idx="2">
                  <c:v>-2.4</c:v>
                </c:pt>
                <c:pt idx="3">
                  <c:v>6.22</c:v>
                </c:pt>
                <c:pt idx="4">
                  <c:v>0.47</c:v>
                </c:pt>
              </c:numCache>
            </c:numRef>
          </c:val>
          <c:smooth val="0"/>
        </c:ser>
        <c:dLbls>
          <c:showLegendKey val="0"/>
          <c:showVal val="0"/>
          <c:showCatName val="0"/>
          <c:showSerName val="0"/>
          <c:showPercent val="0"/>
          <c:showBubbleSize val="0"/>
        </c:dLbls>
        <c:marker val="1"/>
        <c:smooth val="0"/>
        <c:axId val="499565800"/>
        <c:axId val="499566184"/>
      </c:lineChart>
      <c:catAx>
        <c:axId val="49956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9566184"/>
        <c:crosses val="autoZero"/>
        <c:auto val="1"/>
        <c:lblAlgn val="ctr"/>
        <c:lblOffset val="100"/>
        <c:tickLblSkip val="1"/>
        <c:noMultiLvlLbl val="0"/>
      </c:catAx>
      <c:valAx>
        <c:axId val="49956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95658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2.2200000000000002</c:v>
                </c:pt>
                <c:pt idx="2">
                  <c:v>#N/A</c:v>
                </c:pt>
                <c:pt idx="3">
                  <c:v>0.02</c:v>
                </c:pt>
                <c:pt idx="4">
                  <c:v>#N/A</c:v>
                </c:pt>
                <c:pt idx="5">
                  <c:v>0.03</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広川防災ダム管理特別会計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0.06</c:v>
                </c:pt>
                <c:pt idx="4">
                  <c:v>#N/A</c:v>
                </c:pt>
                <c:pt idx="5">
                  <c:v>0.03</c:v>
                </c:pt>
                <c:pt idx="6">
                  <c:v>#N/A</c:v>
                </c:pt>
                <c:pt idx="7">
                  <c:v>7.0000000000000007E-2</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0.35</c:v>
                </c:pt>
                <c:pt idx="2">
                  <c:v>#N/A</c:v>
                </c:pt>
                <c:pt idx="3">
                  <c:v>0.17</c:v>
                </c:pt>
                <c:pt idx="4">
                  <c:v>#N/A</c:v>
                </c:pt>
                <c:pt idx="5">
                  <c:v>0.16</c:v>
                </c:pt>
                <c:pt idx="6">
                  <c:v>#N/A</c:v>
                </c:pt>
                <c:pt idx="7">
                  <c:v>0.17</c:v>
                </c:pt>
                <c:pt idx="8">
                  <c:v>#N/A</c:v>
                </c:pt>
                <c:pt idx="9">
                  <c:v>0.16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1.53</c:v>
                </c:pt>
                <c:pt idx="2">
                  <c:v>#N/A</c:v>
                </c:pt>
                <c:pt idx="3">
                  <c:v>1.1399999999999999</c:v>
                </c:pt>
                <c:pt idx="4">
                  <c:v>#N/A</c:v>
                </c:pt>
                <c:pt idx="5">
                  <c:v>0.55000000000000004</c:v>
                </c:pt>
                <c:pt idx="6">
                  <c:v>#N/A</c:v>
                </c:pt>
                <c:pt idx="7">
                  <c:v>0.97</c:v>
                </c:pt>
                <c:pt idx="8">
                  <c:v>#N/A</c:v>
                </c:pt>
                <c:pt idx="9">
                  <c:v>0.89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1.75</c:v>
                </c:pt>
                <c:pt idx="4">
                  <c:v>#N/A</c:v>
                </c:pt>
                <c:pt idx="5">
                  <c:v>2.0299999999999998</c:v>
                </c:pt>
                <c:pt idx="6">
                  <c:v>#N/A</c:v>
                </c:pt>
                <c:pt idx="7">
                  <c:v>2.52</c:v>
                </c:pt>
                <c:pt idx="8">
                  <c:v>#N/A</c:v>
                </c:pt>
                <c:pt idx="9">
                  <c:v>2.97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4.1399999999999997</c:v>
                </c:pt>
                <c:pt idx="2">
                  <c:v>#N/A</c:v>
                </c:pt>
                <c:pt idx="3">
                  <c:v>2.08</c:v>
                </c:pt>
                <c:pt idx="4">
                  <c:v>#N/A</c:v>
                </c:pt>
                <c:pt idx="5">
                  <c:v>3.67</c:v>
                </c:pt>
                <c:pt idx="6">
                  <c:v>#N/A</c:v>
                </c:pt>
                <c:pt idx="7">
                  <c:v>9.56</c:v>
                </c:pt>
                <c:pt idx="8">
                  <c:v>#N/A</c:v>
                </c:pt>
                <c:pt idx="9">
                  <c:v>7.94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19.829999999999998</c:v>
                </c:pt>
                <c:pt idx="2">
                  <c:v>#N/A</c:v>
                </c:pt>
                <c:pt idx="3">
                  <c:v>21.41</c:v>
                </c:pt>
                <c:pt idx="4">
                  <c:v>#N/A</c:v>
                </c:pt>
                <c:pt idx="5">
                  <c:v>22.29</c:v>
                </c:pt>
                <c:pt idx="6">
                  <c:v>#N/A</c:v>
                </c:pt>
                <c:pt idx="7">
                  <c:v>22.06</c:v>
                </c:pt>
                <c:pt idx="8">
                  <c:v>#N/A</c:v>
                </c:pt>
                <c:pt idx="9">
                  <c:v>24.09</c:v>
                </c:pt>
              </c:numCache>
            </c:numRef>
          </c:val>
        </c:ser>
        <c:dLbls>
          <c:showLegendKey val="0"/>
          <c:showVal val="0"/>
          <c:showCatName val="0"/>
          <c:showSerName val="0"/>
          <c:showPercent val="0"/>
          <c:showBubbleSize val="0"/>
        </c:dLbls>
        <c:gapWidth val="150"/>
        <c:overlap val="100"/>
        <c:axId val="496003872"/>
        <c:axId val="500614432"/>
      </c:barChart>
      <c:catAx>
        <c:axId val="4960038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0614432"/>
        <c:crosses val="autoZero"/>
        <c:auto val="1"/>
        <c:lblAlgn val="ctr"/>
        <c:lblOffset val="100"/>
        <c:tickLblSkip val="1"/>
        <c:noMultiLvlLbl val="0"/>
      </c:catAx>
      <c:valAx>
        <c:axId val="50061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600387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612</c:v>
                </c:pt>
                <c:pt idx="5">
                  <c:v>594</c:v>
                </c:pt>
                <c:pt idx="8">
                  <c:v>594</c:v>
                </c:pt>
                <c:pt idx="11">
                  <c:v>594</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25</c:v>
                </c:pt>
                <c:pt idx="6">
                  <c:v>13</c:v>
                </c:pt>
                <c:pt idx="9">
                  <c:v>15</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106</c:v>
                </c:pt>
                <c:pt idx="6">
                  <c:v>103</c:v>
                </c:pt>
                <c:pt idx="9">
                  <c:v>100</c:v>
                </c:pt>
                <c:pt idx="12">
                  <c:v>106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94</c:v>
                </c:pt>
                <c:pt idx="3">
                  <c:v>111</c:v>
                </c:pt>
                <c:pt idx="6">
                  <c:v>117</c:v>
                </c:pt>
                <c:pt idx="9">
                  <c:v>122</c:v>
                </c:pt>
                <c:pt idx="12">
                  <c:v>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705</c:v>
                </c:pt>
                <c:pt idx="3">
                  <c:v>691</c:v>
                </c:pt>
                <c:pt idx="6">
                  <c:v>705</c:v>
                </c:pt>
                <c:pt idx="9">
                  <c:v>723</c:v>
                </c:pt>
                <c:pt idx="12">
                  <c:v>706</c:v>
                </c:pt>
              </c:numCache>
            </c:numRef>
          </c:val>
        </c:ser>
        <c:dLbls>
          <c:showLegendKey val="0"/>
          <c:showVal val="0"/>
          <c:showCatName val="0"/>
          <c:showSerName val="0"/>
          <c:showPercent val="0"/>
          <c:showBubbleSize val="0"/>
        </c:dLbls>
        <c:gapWidth val="100"/>
        <c:overlap val="100"/>
        <c:axId val="404489888"/>
        <c:axId val="50060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296</c:v>
                </c:pt>
                <c:pt idx="2">
                  <c:v>#N/A</c:v>
                </c:pt>
                <c:pt idx="3">
                  <c:v>#N/A</c:v>
                </c:pt>
                <c:pt idx="4">
                  <c:v>339</c:v>
                </c:pt>
                <c:pt idx="5">
                  <c:v>#N/A</c:v>
                </c:pt>
                <c:pt idx="6">
                  <c:v>#N/A</c:v>
                </c:pt>
                <c:pt idx="7">
                  <c:v>344</c:v>
                </c:pt>
                <c:pt idx="8">
                  <c:v>#N/A</c:v>
                </c:pt>
                <c:pt idx="9">
                  <c:v>#N/A</c:v>
                </c:pt>
                <c:pt idx="10">
                  <c:v>366</c:v>
                </c:pt>
                <c:pt idx="11">
                  <c:v>#N/A</c:v>
                </c:pt>
                <c:pt idx="12">
                  <c:v>#N/A</c:v>
                </c:pt>
                <c:pt idx="13">
                  <c:v>363</c:v>
                </c:pt>
                <c:pt idx="14">
                  <c:v>#N/A</c:v>
                </c:pt>
              </c:numCache>
            </c:numRef>
          </c:val>
          <c:smooth val="0"/>
        </c:ser>
        <c:dLbls>
          <c:showLegendKey val="0"/>
          <c:showVal val="0"/>
          <c:showCatName val="0"/>
          <c:showSerName val="0"/>
          <c:showPercent val="0"/>
          <c:showBubbleSize val="0"/>
        </c:dLbls>
        <c:marker val="1"/>
        <c:smooth val="0"/>
        <c:axId val="404489888"/>
        <c:axId val="500606480"/>
      </c:lineChart>
      <c:catAx>
        <c:axId val="4044898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0606480"/>
        <c:crosses val="autoZero"/>
        <c:auto val="1"/>
        <c:lblAlgn val="ctr"/>
        <c:lblOffset val="100"/>
        <c:tickLblSkip val="1"/>
        <c:noMultiLvlLbl val="0"/>
      </c:catAx>
      <c:valAx>
        <c:axId val="50060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044898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7015</c:v>
                </c:pt>
                <c:pt idx="5">
                  <c:v>6940</c:v>
                </c:pt>
                <c:pt idx="8">
                  <c:v>7520</c:v>
                </c:pt>
                <c:pt idx="11">
                  <c:v>7556</c:v>
                </c:pt>
                <c:pt idx="14">
                  <c:v>7685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3544</c:v>
                </c:pt>
                <c:pt idx="5">
                  <c:v>3375</c:v>
                </c:pt>
                <c:pt idx="8">
                  <c:v>3180</c:v>
                </c:pt>
                <c:pt idx="11">
                  <c:v>3492</c:v>
                </c:pt>
                <c:pt idx="14">
                  <c:v>3805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664</c:v>
                </c:pt>
                <c:pt idx="3">
                  <c:v>623</c:v>
                </c:pt>
                <c:pt idx="6">
                  <c:v>689</c:v>
                </c:pt>
                <c:pt idx="9">
                  <c:v>672</c:v>
                </c:pt>
                <c:pt idx="12">
                  <c:v>696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683</c:v>
                </c:pt>
                <c:pt idx="3">
                  <c:v>670</c:v>
                </c:pt>
                <c:pt idx="6">
                  <c:v>964</c:v>
                </c:pt>
                <c:pt idx="9">
                  <c:v>884</c:v>
                </c:pt>
                <c:pt idx="12">
                  <c:v>818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2479</c:v>
                </c:pt>
                <c:pt idx="3">
                  <c:v>2536</c:v>
                </c:pt>
                <c:pt idx="6">
                  <c:v>2611</c:v>
                </c:pt>
                <c:pt idx="9">
                  <c:v>2573</c:v>
                </c:pt>
                <c:pt idx="12">
                  <c:v>2450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129</c:v>
                </c:pt>
                <c:pt idx="3">
                  <c:v>234</c:v>
                </c:pt>
                <c:pt idx="6">
                  <c:v>234</c:v>
                </c:pt>
                <c:pt idx="9">
                  <c:v>219</c:v>
                </c:pt>
                <c:pt idx="12">
                  <c:v>204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7074</c:v>
                </c:pt>
                <c:pt idx="3">
                  <c:v>7068</c:v>
                </c:pt>
                <c:pt idx="6">
                  <c:v>7826</c:v>
                </c:pt>
                <c:pt idx="9">
                  <c:v>8104</c:v>
                </c:pt>
                <c:pt idx="12">
                  <c:v>8821</c:v>
                </c:pt>
              </c:numCache>
            </c:numRef>
          </c:val>
        </c:ser>
        <c:dLbls>
          <c:showLegendKey val="0"/>
          <c:showVal val="0"/>
          <c:showCatName val="0"/>
          <c:showSerName val="0"/>
          <c:showPercent val="0"/>
          <c:showBubbleSize val="0"/>
        </c:dLbls>
        <c:gapWidth val="100"/>
        <c:overlap val="100"/>
        <c:axId val="404637288"/>
        <c:axId val="404519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468</c:v>
                </c:pt>
                <c:pt idx="2">
                  <c:v>#N/A</c:v>
                </c:pt>
                <c:pt idx="3">
                  <c:v>#N/A</c:v>
                </c:pt>
                <c:pt idx="4">
                  <c:v>816</c:v>
                </c:pt>
                <c:pt idx="5">
                  <c:v>#N/A</c:v>
                </c:pt>
                <c:pt idx="6">
                  <c:v>#N/A</c:v>
                </c:pt>
                <c:pt idx="7">
                  <c:v>1624</c:v>
                </c:pt>
                <c:pt idx="8">
                  <c:v>#N/A</c:v>
                </c:pt>
                <c:pt idx="9">
                  <c:v>#N/A</c:v>
                </c:pt>
                <c:pt idx="10">
                  <c:v>1403</c:v>
                </c:pt>
                <c:pt idx="11">
                  <c:v>#N/A</c:v>
                </c:pt>
                <c:pt idx="12">
                  <c:v>#N/A</c:v>
                </c:pt>
                <c:pt idx="13">
                  <c:v>1499</c:v>
                </c:pt>
                <c:pt idx="14">
                  <c:v>#N/A</c:v>
                </c:pt>
              </c:numCache>
            </c:numRef>
          </c:val>
          <c:smooth val="0"/>
        </c:ser>
        <c:dLbls>
          <c:showLegendKey val="0"/>
          <c:showVal val="0"/>
          <c:showCatName val="0"/>
          <c:showSerName val="0"/>
          <c:showPercent val="0"/>
          <c:showBubbleSize val="0"/>
        </c:dLbls>
        <c:marker val="1"/>
        <c:smooth val="0"/>
        <c:axId val="404637288"/>
        <c:axId val="404519512"/>
      </c:lineChart>
      <c:catAx>
        <c:axId val="4046372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04519512"/>
        <c:crosses val="autoZero"/>
        <c:auto val="1"/>
        <c:lblAlgn val="ctr"/>
        <c:lblOffset val="100"/>
        <c:tickLblSkip val="1"/>
        <c:noMultiLvlLbl val="0"/>
      </c:catAx>
      <c:valAx>
        <c:axId val="404519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046372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1598</c:v>
                </c:pt>
                <c:pt idx="1">
                  <c:v>1622</c:v>
                </c:pt>
                <c:pt idx="2">
                  <c:v>1780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212</c:v>
                </c:pt>
                <c:pt idx="1">
                  <c:v>317</c:v>
                </c:pt>
                <c:pt idx="2">
                  <c:v>328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1374</c:v>
                </c:pt>
                <c:pt idx="1">
                  <c:v>1561</c:v>
                </c:pt>
                <c:pt idx="2">
                  <c:v>1695</c:v>
                </c:pt>
              </c:numCache>
            </c:numRef>
          </c:val>
        </c:ser>
        <c:dLbls>
          <c:showLegendKey val="0"/>
          <c:showVal val="0"/>
          <c:showCatName val="0"/>
          <c:showSerName val="0"/>
          <c:showPercent val="0"/>
          <c:showBubbleSize val="0"/>
        </c:dLbls>
        <c:gapWidth val="120"/>
        <c:overlap val="100"/>
        <c:axId val="505718912"/>
        <c:axId val="404631368"/>
      </c:barChart>
      <c:catAx>
        <c:axId val="5057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04631368"/>
        <c:crosses val="autoZero"/>
        <c:auto val="1"/>
        <c:lblAlgn val="ctr"/>
        <c:lblOffset val="100"/>
        <c:tickLblSkip val="1"/>
        <c:noMultiLvlLbl val="0"/>
      </c:catAx>
      <c:valAx>
        <c:axId val="404631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057189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元利償還金については、令和元年度債の臨時財政対策債や令和2年度債の減収補てん債の元金償還が始まったが、平成13年度債の臨時地方道整備事業や臨時財政対策債などの償還が終了したことで、前年度より減少した。</a:t>
          </a:r>
        </a:p>
        <a:p>
          <a:r>
            <a:rPr kumimoji="1" lang="ja-JP" altLang="en-US" sz="1200">
              <a:latin typeface="ＭＳ ゴシック"/>
              <a:ea typeface="ＭＳ ゴシック"/>
            </a:rPr>
            <a:t>しかし、地方債残高は、新庁舎建設事業など新発債の発行の増加に伴い、増加しており、今後も、老朽化に伴う公共施設の更新等により起債が増えることが予想される。</a:t>
          </a:r>
        </a:p>
        <a:p>
          <a:r>
            <a:rPr kumimoji="1" lang="ja-JP" altLang="en-US" sz="1200">
              <a:latin typeface="ＭＳ ゴシック"/>
              <a:ea typeface="ＭＳ ゴシック"/>
            </a:rPr>
            <a:t>実質公債費比率についても、元利償還金の増加に伴い同様に増加していくと見込まれるため、引き続き交付税措置のある地方債を中心に計画的に借入することにより起債を抑制し、基金の活用をしながら今後の普通建設事業に対応することで適正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満期一括償還を行っていないため、該当なし。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地方債の現在高については、庁舎建設事業により大幅に上昇した。</a:t>
          </a:r>
          <a:endParaRPr kumimoji="1" lang="en-US" altLang="ja-JP" sz="1400">
            <a:latin typeface="ＭＳ ゴシック"/>
            <a:ea typeface="ＭＳ ゴシック"/>
          </a:endParaRPr>
        </a:p>
        <a:p>
          <a:r>
            <a:rPr kumimoji="1" lang="ja-JP" altLang="en-US" sz="1400">
              <a:latin typeface="ＭＳ ゴシック"/>
              <a:ea typeface="ＭＳ ゴシック"/>
            </a:rPr>
            <a:t>起債については、国の補正予算債を活用するなど極力交付税措置の有利なものを適用し、将来負担比率の上昇を抑えつつ世代間公平性を保つようにしている。</a:t>
          </a:r>
          <a:endParaRPr kumimoji="1" lang="en-US" altLang="ja-JP" sz="1400">
            <a:latin typeface="ＭＳ ゴシック"/>
            <a:ea typeface="ＭＳ ゴシック"/>
          </a:endParaRPr>
        </a:p>
        <a:p>
          <a:r>
            <a:rPr kumimoji="1" lang="ja-JP" altLang="en-US" sz="1400">
              <a:latin typeface="ＭＳ ゴシック"/>
              <a:ea typeface="ＭＳ ゴシック"/>
            </a:rPr>
            <a:t>今後は、事業の見直し等により各種事業に必要な基金を確保しつつ、中長期の視点を持った財政運営に努める。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福岡県広川町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公共施設整備基金については、財政指針及び剰余金による90,000千円と利息の181千円の積み立てを実施し、135,497千円を庁舎建設事業に取り崩しを行っている。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学校建設基金については、財政指針及び剰余金による170,000千円と利息の174千円の積立を実施している。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ふるさとづくり基金については、59,315千円の積み立てを実施し、39,815千円を子供達の育成事業、地域振興事業、文化・スポーツ振興事業、健康に暮らせるまちづくり事業等のため取り崩しを行っている。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上記の基金を主な要因として、全体で約3.02億円ほど増加している。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施設更新等に対応するためできる限り学校建設基金、公共施設整備基金共に積立を増やしていく方針である。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公共施設整備基金は、公共施設の整備に充てるための基金で、庁舎建設事業や公共施設個別計画に基づく更新事業等に活用する。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学校建設基金は、学校建設の財源に充てるための基金で、学校長寿命化計画に基づく更新事業等に活用する。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ふるさとづくり基金は、ふるさと納税を原資とした基金で、寄附者の意向に沿った事業に活用する。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公共施設整備基金については、財政指針及び剰余金による90,000千円と利息の181千円の積立を実施し、135,497千円を庁舎建設事業およびその他普通建設事業の</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ために取り崩しを行っている。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学校建設基金については、財政指針及び剰余金による170,000千円と利息の174千円の積立を実施している。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ふるさとづくり基金については、59,315千円の積立を実施し、39,815千円を子供達の育成事業、地域振興事業、文化・スポーツ振興事業、健康に暮らせるまちづくり事業等のために取り崩しを行っている。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公共施設整備基金については、財政指針により毎年30,000千円の積立を行うが、庁舎建設事業や個別施設計画の状況により積立額の増額を検討する。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学校施設基金ついては、財政指針により毎年40,000千円の積立を行うが、学校長寿命化計画に基づき積立金額の増額を検討する。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ふるさとづくり基金については、寄附者の意向に沿った事業に活用していく。</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財政調整基金については、48,000千円の歳計余剰金処分、予算積立、国債売払収入及び運用利子の積立を110,165千円行っている。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今後の事業に合わせて特定目的基金への積立を計画的に実施していくが、財政調整基金についても、各種事業の見直し等により現在の水準を維持していく方針である。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財政指針により毎年</a:t>
          </a:r>
          <a:r>
            <a:rPr kumimoji="1" lang="ja-JP" altLang="en-US" sz="1300">
              <a:solidFill>
                <a:schemeClr val="tx1"/>
              </a:solidFill>
              <a:effectLst/>
              <a:latin typeface="ＭＳ ゴシック"/>
              <a:ea typeface="ＭＳ ゴシック"/>
              <a:cs typeface="+mn-cs"/>
            </a:rPr>
            <a:t>10,000</a:t>
          </a:r>
          <a:r>
            <a:rPr kumimoji="1" lang="ja-JP" altLang="en-US" sz="1300">
              <a:solidFill>
                <a:schemeClr val="dk1"/>
              </a:solidFill>
              <a:effectLst/>
              <a:latin typeface="ＭＳ ゴシック"/>
              <a:ea typeface="ＭＳ ゴシック"/>
              <a:cs typeface="+mn-cs"/>
            </a:rPr>
            <a:t>千円の積み立てを行っている。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今後の事業に合わせて特定目的基金への積立を計画的に実施していくが、財政調整基金についても、各種事業の見直し等により現在の水準を維持していく方針である。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19,366
18,972
37.94
10,020,924
9,626,239
389,306
4,878,709
8,820,991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34.9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1640"/>
    <xdr:sp macro="" textlink="">
      <xdr:nvSpPr>
        <xdr:cNvPr id="35" name="テキスト ボックス 34"/>
        <xdr:cNvSpPr txBox="1"/>
      </xdr:nvSpPr>
      <xdr:spPr>
        <a:xfrm>
          <a:off x="762000" y="4533900"/>
          <a:ext cx="8759825"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基準財政収入額については、住民税のうち個人・法人の所得割が増加し、法人税割についてもコロナ後の景気回復に伴い増収となった。また、固定資産税についても償却資産以外は増加している。</a:t>
          </a:r>
        </a:p>
        <a:p>
          <a:r>
            <a:rPr kumimoji="1" lang="ja-JP" altLang="en-US" sz="1300">
              <a:latin typeface="ＭＳ Ｐゴシック"/>
              <a:ea typeface="ＭＳ Ｐゴシック"/>
            </a:rPr>
            <a:t>基準財政需要額では、社会福祉費の増加等により収入額を上回る増加となったことで、指数が減少している。</a:t>
          </a:r>
        </a:p>
        <a:p>
          <a:r>
            <a:rPr kumimoji="1" lang="ja-JP" altLang="en-US" sz="1300">
              <a:latin typeface="ＭＳ Ｐゴシック"/>
              <a:ea typeface="ＭＳ Ｐゴシック"/>
            </a:rPr>
            <a:t>今後は地方税の徴収強化等により収入の確保に努め、歳出については公共施設の更新等を計画的に行い財政の健全化を図る。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270"/>
    <xdr:sp macro="" textlink="">
      <xdr:nvSpPr>
        <xdr:cNvPr id="55" name="テキスト ボックス 54"/>
        <xdr:cNvSpPr txBox="1"/>
      </xdr:nvSpPr>
      <xdr:spPr>
        <a:xfrm>
          <a:off x="0" y="7014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270"/>
    <xdr:sp macro="" textlink="">
      <xdr:nvSpPr>
        <xdr:cNvPr id="57" name="テキスト ボックス 56"/>
        <xdr:cNvSpPr txBox="1"/>
      </xdr:nvSpPr>
      <xdr:spPr>
        <a:xfrm>
          <a:off x="0" y="6670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73025</xdr:rowOff>
    </xdr:to>
    <xdr:cxnSp macro="">
      <xdr:nvCxnSpPr>
        <xdr:cNvPr id="65" name="直線コネクタ 64"/>
        <xdr:cNvCxnSpPr/>
      </xdr:nvCxnSpPr>
      <xdr:spPr>
        <a:xfrm flipV="1">
          <a:off x="4953000" y="6123305"/>
          <a:ext cx="0" cy="1493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73025</xdr:rowOff>
    </xdr:from>
    <xdr:to>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68"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69" name="直線コネクタ 68"/>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104775</xdr:rowOff>
    </xdr:from>
    <xdr:to>
      <xdr:col>23</xdr:col>
      <xdr:colOff>133350</xdr:colOff>
      <xdr:row>41</xdr:row>
      <xdr:rowOff>116205</xdr:rowOff>
    </xdr:to>
    <xdr:cxnSp macro="">
      <xdr:nvCxnSpPr>
        <xdr:cNvPr id="70" name="直線コネクタ 69"/>
        <xdr:cNvCxnSpPr/>
      </xdr:nvCxnSpPr>
      <xdr:spPr>
        <a:xfrm>
          <a:off x="4114800" y="71342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140970</xdr:rowOff>
    </xdr:from>
    <xdr:ext cx="762000" cy="259080"/>
    <xdr:sp macro="" textlink="">
      <xdr:nvSpPr>
        <xdr:cNvPr id="71" name="財政力平均値テキスト"/>
        <xdr:cNvSpPr txBox="1"/>
      </xdr:nvSpPr>
      <xdr:spPr>
        <a:xfrm>
          <a:off x="5041900" y="7170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168910</xdr:rowOff>
    </xdr:from>
    <xdr:to>
      <xdr:col>23</xdr:col>
      <xdr:colOff>184150</xdr:colOff>
      <xdr:row>42</xdr:row>
      <xdr:rowOff>99060</xdr:rowOff>
    </xdr:to>
    <xdr:sp macro="" textlink="">
      <xdr:nvSpPr>
        <xdr:cNvPr id="72" name="フローチャート: 判断 71"/>
        <xdr:cNvSpPr/>
      </xdr:nvSpPr>
      <xdr:spPr>
        <a:xfrm>
          <a:off x="4902200" y="719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81915</xdr:rowOff>
    </xdr:from>
    <xdr:to>
      <xdr:col>19</xdr:col>
      <xdr:colOff>133350</xdr:colOff>
      <xdr:row>41</xdr:row>
      <xdr:rowOff>104775</xdr:rowOff>
    </xdr:to>
    <xdr:cxnSp macro="">
      <xdr:nvCxnSpPr>
        <xdr:cNvPr id="73" name="直線コネクタ 72"/>
        <xdr:cNvCxnSpPr/>
      </xdr:nvCxnSpPr>
      <xdr:spPr>
        <a:xfrm>
          <a:off x="3225800" y="71113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157480</xdr:rowOff>
    </xdr:from>
    <xdr:to>
      <xdr:col>19</xdr:col>
      <xdr:colOff>184150</xdr:colOff>
      <xdr:row>42</xdr:row>
      <xdr:rowOff>87630</xdr:rowOff>
    </xdr:to>
    <xdr:sp macro="" textlink="">
      <xdr:nvSpPr>
        <xdr:cNvPr id="74" name="フローチャート: 判断 73"/>
        <xdr:cNvSpPr/>
      </xdr:nvSpPr>
      <xdr:spPr>
        <a:xfrm>
          <a:off x="4064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72390</xdr:rowOff>
    </xdr:from>
    <xdr:ext cx="736600" cy="259080"/>
    <xdr:sp macro="" textlink="">
      <xdr:nvSpPr>
        <xdr:cNvPr id="75" name="テキスト ボックス 74"/>
        <xdr:cNvSpPr txBox="1"/>
      </xdr:nvSpPr>
      <xdr:spPr>
        <a:xfrm>
          <a:off x="3733800" y="727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81915</xdr:rowOff>
    </xdr:from>
    <xdr:to>
      <xdr:col>15</xdr:col>
      <xdr:colOff>82550</xdr:colOff>
      <xdr:row>41</xdr:row>
      <xdr:rowOff>81915</xdr:rowOff>
    </xdr:to>
    <xdr:cxnSp macro="">
      <xdr:nvCxnSpPr>
        <xdr:cNvPr id="76" name="直線コネクタ 75"/>
        <xdr:cNvCxnSpPr/>
      </xdr:nvCxnSpPr>
      <xdr:spPr>
        <a:xfrm>
          <a:off x="2336800" y="7111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134620</xdr:rowOff>
    </xdr:from>
    <xdr:to>
      <xdr:col>15</xdr:col>
      <xdr:colOff>133350</xdr:colOff>
      <xdr:row>42</xdr:row>
      <xdr:rowOff>64770</xdr:rowOff>
    </xdr:to>
    <xdr:sp macro="" textlink="">
      <xdr:nvSpPr>
        <xdr:cNvPr id="77" name="フローチャート: 判断 76"/>
        <xdr:cNvSpPr/>
      </xdr:nvSpPr>
      <xdr:spPr>
        <a:xfrm>
          <a:off x="3175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49530</xdr:rowOff>
    </xdr:from>
    <xdr:ext cx="762000" cy="259080"/>
    <xdr:sp macro="" textlink="">
      <xdr:nvSpPr>
        <xdr:cNvPr id="78" name="テキスト ボックス 77"/>
        <xdr:cNvSpPr txBox="1"/>
      </xdr:nvSpPr>
      <xdr:spPr>
        <a:xfrm>
          <a:off x="2844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81915</xdr:rowOff>
    </xdr:from>
    <xdr:to>
      <xdr:col>11</xdr:col>
      <xdr:colOff>31750</xdr:colOff>
      <xdr:row>41</xdr:row>
      <xdr:rowOff>81915</xdr:rowOff>
    </xdr:to>
    <xdr:cxnSp macro="">
      <xdr:nvCxnSpPr>
        <xdr:cNvPr id="79" name="直線コネクタ 78"/>
        <xdr:cNvCxnSpPr/>
      </xdr:nvCxnSpPr>
      <xdr:spPr>
        <a:xfrm>
          <a:off x="1447800" y="7111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168275</xdr:rowOff>
    </xdr:from>
    <xdr:to>
      <xdr:col>11</xdr:col>
      <xdr:colOff>82550</xdr:colOff>
      <xdr:row>41</xdr:row>
      <xdr:rowOff>98425</xdr:rowOff>
    </xdr:to>
    <xdr:sp macro="" textlink="">
      <xdr:nvSpPr>
        <xdr:cNvPr id="80" name="フローチャート: 判断 79"/>
        <xdr:cNvSpPr/>
      </xdr:nvSpPr>
      <xdr:spPr>
        <a:xfrm>
          <a:off x="2286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109220</xdr:rowOff>
    </xdr:from>
    <xdr:ext cx="762000" cy="255270"/>
    <xdr:sp macro="" textlink="">
      <xdr:nvSpPr>
        <xdr:cNvPr id="81" name="テキスト ボックス 80"/>
        <xdr:cNvSpPr txBox="1"/>
      </xdr:nvSpPr>
      <xdr:spPr>
        <a:xfrm>
          <a:off x="1955800" y="67957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168275</xdr:rowOff>
    </xdr:from>
    <xdr:to>
      <xdr:col>7</xdr:col>
      <xdr:colOff>31750</xdr:colOff>
      <xdr:row>41</xdr:row>
      <xdr:rowOff>98425</xdr:rowOff>
    </xdr:to>
    <xdr:sp macro="" textlink="">
      <xdr:nvSpPr>
        <xdr:cNvPr id="82" name="フローチャート: 判断 81"/>
        <xdr:cNvSpPr/>
      </xdr:nvSpPr>
      <xdr:spPr>
        <a:xfrm>
          <a:off x="1397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109220</xdr:rowOff>
    </xdr:from>
    <xdr:ext cx="762000" cy="255270"/>
    <xdr:sp macro="" textlink="">
      <xdr:nvSpPr>
        <xdr:cNvPr id="83" name="テキスト ボックス 82"/>
        <xdr:cNvSpPr txBox="1"/>
      </xdr:nvSpPr>
      <xdr:spPr>
        <a:xfrm>
          <a:off x="1066800" y="67957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89" name="楕円 88"/>
        <xdr:cNvSpPr/>
      </xdr:nvSpPr>
      <xdr:spPr>
        <a:xfrm>
          <a:off x="49022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81915</xdr:rowOff>
    </xdr:from>
    <xdr:ext cx="762000" cy="259080"/>
    <xdr:sp macro="" textlink="">
      <xdr:nvSpPr>
        <xdr:cNvPr id="90" name="財政力該当値テキスト"/>
        <xdr:cNvSpPr txBox="1"/>
      </xdr:nvSpPr>
      <xdr:spPr>
        <a:xfrm>
          <a:off x="5041900" y="6939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53975</xdr:rowOff>
    </xdr:from>
    <xdr:to>
      <xdr:col>19</xdr:col>
      <xdr:colOff>184150</xdr:colOff>
      <xdr:row>41</xdr:row>
      <xdr:rowOff>155575</xdr:rowOff>
    </xdr:to>
    <xdr:sp macro="" textlink="">
      <xdr:nvSpPr>
        <xdr:cNvPr id="91" name="楕円 90"/>
        <xdr:cNvSpPr/>
      </xdr:nvSpPr>
      <xdr:spPr>
        <a:xfrm>
          <a:off x="40640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166370</xdr:rowOff>
    </xdr:from>
    <xdr:ext cx="736600" cy="255270"/>
    <xdr:sp macro="" textlink="">
      <xdr:nvSpPr>
        <xdr:cNvPr id="92" name="テキスト ボックス 91"/>
        <xdr:cNvSpPr txBox="1"/>
      </xdr:nvSpPr>
      <xdr:spPr>
        <a:xfrm>
          <a:off x="3733800" y="68529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31115</xdr:rowOff>
    </xdr:from>
    <xdr:to>
      <xdr:col>15</xdr:col>
      <xdr:colOff>133350</xdr:colOff>
      <xdr:row>41</xdr:row>
      <xdr:rowOff>132715</xdr:rowOff>
    </xdr:to>
    <xdr:sp macro="" textlink="">
      <xdr:nvSpPr>
        <xdr:cNvPr id="93" name="楕円 92"/>
        <xdr:cNvSpPr/>
      </xdr:nvSpPr>
      <xdr:spPr>
        <a:xfrm>
          <a:off x="31750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143510</xdr:rowOff>
    </xdr:from>
    <xdr:ext cx="762000" cy="255270"/>
    <xdr:sp macro="" textlink="">
      <xdr:nvSpPr>
        <xdr:cNvPr id="94" name="テキスト ボックス 93"/>
        <xdr:cNvSpPr txBox="1"/>
      </xdr:nvSpPr>
      <xdr:spPr>
        <a:xfrm>
          <a:off x="2844800" y="6830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31115</xdr:rowOff>
    </xdr:from>
    <xdr:to>
      <xdr:col>11</xdr:col>
      <xdr:colOff>82550</xdr:colOff>
      <xdr:row>41</xdr:row>
      <xdr:rowOff>132715</xdr:rowOff>
    </xdr:to>
    <xdr:sp macro="" textlink="">
      <xdr:nvSpPr>
        <xdr:cNvPr id="95" name="楕円 94"/>
        <xdr:cNvSpPr/>
      </xdr:nvSpPr>
      <xdr:spPr>
        <a:xfrm>
          <a:off x="22860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117475</xdr:rowOff>
    </xdr:from>
    <xdr:ext cx="762000" cy="259080"/>
    <xdr:sp macro="" textlink="">
      <xdr:nvSpPr>
        <xdr:cNvPr id="96" name="テキスト ボックス 95"/>
        <xdr:cNvSpPr txBox="1"/>
      </xdr:nvSpPr>
      <xdr:spPr>
        <a:xfrm>
          <a:off x="1955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31115</xdr:rowOff>
    </xdr:from>
    <xdr:to>
      <xdr:col>7</xdr:col>
      <xdr:colOff>31750</xdr:colOff>
      <xdr:row>41</xdr:row>
      <xdr:rowOff>132715</xdr:rowOff>
    </xdr:to>
    <xdr:sp macro="" textlink="">
      <xdr:nvSpPr>
        <xdr:cNvPr id="97" name="楕円 96"/>
        <xdr:cNvSpPr/>
      </xdr:nvSpPr>
      <xdr:spPr>
        <a:xfrm>
          <a:off x="13970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117475</xdr:rowOff>
    </xdr:from>
    <xdr:ext cx="762000" cy="259080"/>
    <xdr:sp macro="" textlink="">
      <xdr:nvSpPr>
        <xdr:cNvPr id="98" name="テキスト ボックス 97"/>
        <xdr:cNvSpPr txBox="1"/>
      </xdr:nvSpPr>
      <xdr:spPr>
        <a:xfrm>
          <a:off x="1066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100" name="テキスト ボックス 99"/>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101" name="テキスト ボックス 100"/>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については、物件費及び一部組合負担金の増加、歳入については地方税が大幅増となったことが主な要因となり歳出、歳入ともに前年度から増加となった。しかし、臨時財政対策債が大きく減少したことにより経常収支比率は</a:t>
          </a:r>
          <a:r>
            <a:rPr kumimoji="1" lang="en-US" altLang="ja-JP" sz="1300">
              <a:latin typeface="ＭＳ Ｐゴシック"/>
              <a:ea typeface="ＭＳ Ｐゴシック"/>
            </a:rPr>
            <a:t>3.8</a:t>
          </a:r>
          <a:r>
            <a:rPr kumimoji="1" lang="ja-JP" altLang="en-US" sz="1300">
              <a:latin typeface="ＭＳ Ｐゴシック"/>
              <a:ea typeface="ＭＳ Ｐゴシック"/>
            </a:rPr>
            <a:t>ポイント悪化した。</a:t>
          </a:r>
        </a:p>
        <a:p>
          <a:r>
            <a:rPr kumimoji="1" lang="ja-JP" altLang="en-US" sz="1300">
              <a:latin typeface="ＭＳ Ｐゴシック"/>
              <a:ea typeface="ＭＳ Ｐゴシック"/>
            </a:rPr>
            <a:t>歳入については、税の徴収強化を図り、歳出については、一般財源を伴う新たな事業の抑制や、事業の統合等を通じて経費削減に努める。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4" name="テキスト ボックス 113"/>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5270"/>
    <xdr:sp macro="" textlink="">
      <xdr:nvSpPr>
        <xdr:cNvPr id="122" name="テキスト ボックス 121"/>
        <xdr:cNvSpPr txBox="1"/>
      </xdr:nvSpPr>
      <xdr:spPr>
        <a:xfrm>
          <a:off x="0" y="9928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132080</xdr:rowOff>
    </xdr:from>
    <xdr:to>
      <xdr:col>23</xdr:col>
      <xdr:colOff>133350</xdr:colOff>
      <xdr:row>66</xdr:row>
      <xdr:rowOff>149860</xdr:rowOff>
    </xdr:to>
    <xdr:cxnSp macro="">
      <xdr:nvCxnSpPr>
        <xdr:cNvPr id="126" name="直線コネクタ 125"/>
        <xdr:cNvCxnSpPr/>
      </xdr:nvCxnSpPr>
      <xdr:spPr>
        <a:xfrm flipV="1">
          <a:off x="4953000" y="10076180"/>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121920</xdr:rowOff>
    </xdr:from>
    <xdr:ext cx="762000" cy="255270"/>
    <xdr:sp macro="" textlink="">
      <xdr:nvSpPr>
        <xdr:cNvPr id="127" name="財政構造の弾力性最小値テキスト"/>
        <xdr:cNvSpPr txBox="1"/>
      </xdr:nvSpPr>
      <xdr:spPr>
        <a:xfrm>
          <a:off x="5041900" y="114376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149860</xdr:rowOff>
    </xdr:from>
    <xdr:to>
      <xdr:col>24</xdr:col>
      <xdr:colOff>12700</xdr:colOff>
      <xdr:row>66</xdr:row>
      <xdr:rowOff>149860</xdr:rowOff>
    </xdr:to>
    <xdr:cxnSp macro="">
      <xdr:nvCxnSpPr>
        <xdr:cNvPr id="128" name="直線コネクタ 127"/>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46990</xdr:rowOff>
    </xdr:from>
    <xdr:ext cx="762000" cy="259080"/>
    <xdr:sp macro="" textlink="">
      <xdr:nvSpPr>
        <xdr:cNvPr id="129" name="財政構造の弾力性最大値テキスト"/>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132080</xdr:rowOff>
    </xdr:from>
    <xdr:to>
      <xdr:col>24</xdr:col>
      <xdr:colOff>12700</xdr:colOff>
      <xdr:row>58</xdr:row>
      <xdr:rowOff>132080</xdr:rowOff>
    </xdr:to>
    <xdr:cxnSp macro="">
      <xdr:nvCxnSpPr>
        <xdr:cNvPr id="130" name="直線コネクタ 129"/>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53975</xdr:rowOff>
    </xdr:to>
    <xdr:cxnSp macro="">
      <xdr:nvCxnSpPr>
        <xdr:cNvPr id="131" name="直線コネクタ 130"/>
        <xdr:cNvCxnSpPr/>
      </xdr:nvCxnSpPr>
      <xdr:spPr>
        <a:xfrm>
          <a:off x="4114800" y="1084326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113665</xdr:rowOff>
    </xdr:from>
    <xdr:ext cx="762000" cy="258445"/>
    <xdr:sp macro="" textlink="">
      <xdr:nvSpPr>
        <xdr:cNvPr id="132" name="財政構造の弾力性平均値テキスト"/>
        <xdr:cNvSpPr txBox="1"/>
      </xdr:nvSpPr>
      <xdr:spPr>
        <a:xfrm>
          <a:off x="5041900" y="10743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97790</xdr:rowOff>
    </xdr:from>
    <xdr:to>
      <xdr:col>23</xdr:col>
      <xdr:colOff>184150</xdr:colOff>
      <xdr:row>64</xdr:row>
      <xdr:rowOff>27305</xdr:rowOff>
    </xdr:to>
    <xdr:sp macro="" textlink="">
      <xdr:nvSpPr>
        <xdr:cNvPr id="133" name="フローチャート: 判断 132"/>
        <xdr:cNvSpPr/>
      </xdr:nvSpPr>
      <xdr:spPr>
        <a:xfrm>
          <a:off x="4902200" y="10899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65</xdr:row>
      <xdr:rowOff>118745</xdr:rowOff>
    </xdr:to>
    <xdr:cxnSp macro="">
      <xdr:nvCxnSpPr>
        <xdr:cNvPr id="134" name="直線コネクタ 133"/>
        <xdr:cNvCxnSpPr/>
      </xdr:nvCxnSpPr>
      <xdr:spPr>
        <a:xfrm flipV="1">
          <a:off x="3225800" y="10843260"/>
          <a:ext cx="88900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80645</xdr:rowOff>
    </xdr:from>
    <xdr:to>
      <xdr:col>19</xdr:col>
      <xdr:colOff>184150</xdr:colOff>
      <xdr:row>63</xdr:row>
      <xdr:rowOff>10795</xdr:rowOff>
    </xdr:to>
    <xdr:sp macro="" textlink="">
      <xdr:nvSpPr>
        <xdr:cNvPr id="135" name="フローチャート: 判断 134"/>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20955</xdr:rowOff>
    </xdr:from>
    <xdr:ext cx="736600" cy="255270"/>
    <xdr:sp macro="" textlink="">
      <xdr:nvSpPr>
        <xdr:cNvPr id="136" name="テキスト ボックス 135"/>
        <xdr:cNvSpPr txBox="1"/>
      </xdr:nvSpPr>
      <xdr:spPr>
        <a:xfrm>
          <a:off x="3733800" y="104794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118745</xdr:rowOff>
    </xdr:from>
    <xdr:to>
      <xdr:col>15</xdr:col>
      <xdr:colOff>82550</xdr:colOff>
      <xdr:row>65</xdr:row>
      <xdr:rowOff>128270</xdr:rowOff>
    </xdr:to>
    <xdr:cxnSp macro="">
      <xdr:nvCxnSpPr>
        <xdr:cNvPr id="137" name="直線コネクタ 136"/>
        <xdr:cNvCxnSpPr/>
      </xdr:nvCxnSpPr>
      <xdr:spPr>
        <a:xfrm flipV="1">
          <a:off x="2336800" y="112629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17780</xdr:rowOff>
    </xdr:from>
    <xdr:to>
      <xdr:col>15</xdr:col>
      <xdr:colOff>133350</xdr:colOff>
      <xdr:row>64</xdr:row>
      <xdr:rowOff>119380</xdr:rowOff>
    </xdr:to>
    <xdr:sp macro="" textlink="">
      <xdr:nvSpPr>
        <xdr:cNvPr id="138" name="フローチャート: 判断 137"/>
        <xdr:cNvSpPr/>
      </xdr:nvSpPr>
      <xdr:spPr>
        <a:xfrm>
          <a:off x="3175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129540</xdr:rowOff>
    </xdr:from>
    <xdr:ext cx="762000" cy="259080"/>
    <xdr:sp macro="" textlink="">
      <xdr:nvSpPr>
        <xdr:cNvPr id="139" name="テキスト ボックス 138"/>
        <xdr:cNvSpPr txBox="1"/>
      </xdr:nvSpPr>
      <xdr:spPr>
        <a:xfrm>
          <a:off x="28448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128270</xdr:rowOff>
    </xdr:from>
    <xdr:to>
      <xdr:col>11</xdr:col>
      <xdr:colOff>31750</xdr:colOff>
      <xdr:row>65</xdr:row>
      <xdr:rowOff>147955</xdr:rowOff>
    </xdr:to>
    <xdr:cxnSp macro="">
      <xdr:nvCxnSpPr>
        <xdr:cNvPr id="140" name="直線コネクタ 139"/>
        <xdr:cNvCxnSpPr/>
      </xdr:nvCxnSpPr>
      <xdr:spPr>
        <a:xfrm flipV="1">
          <a:off x="1447800" y="112725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1" name="フローチャート: 判断 140"/>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25400</xdr:rowOff>
    </xdr:from>
    <xdr:ext cx="762000" cy="259080"/>
    <xdr:sp macro="" textlink="">
      <xdr:nvSpPr>
        <xdr:cNvPr id="142" name="テキスト ボックス 141"/>
        <xdr:cNvSpPr txBox="1"/>
      </xdr:nvSpPr>
      <xdr:spPr>
        <a:xfrm>
          <a:off x="1955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66040</xdr:rowOff>
    </xdr:from>
    <xdr:to>
      <xdr:col>7</xdr:col>
      <xdr:colOff>31750</xdr:colOff>
      <xdr:row>64</xdr:row>
      <xdr:rowOff>167640</xdr:rowOff>
    </xdr:to>
    <xdr:sp macro="" textlink="">
      <xdr:nvSpPr>
        <xdr:cNvPr id="143" name="フローチャート: 判断 142"/>
        <xdr:cNvSpPr/>
      </xdr:nvSpPr>
      <xdr:spPr>
        <a:xfrm>
          <a:off x="1397000" y="1103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6350</xdr:rowOff>
    </xdr:from>
    <xdr:ext cx="762000" cy="255270"/>
    <xdr:sp macro="" textlink="">
      <xdr:nvSpPr>
        <xdr:cNvPr id="144" name="テキスト ボックス 143"/>
        <xdr:cNvSpPr txBox="1"/>
      </xdr:nvSpPr>
      <xdr:spPr>
        <a:xfrm>
          <a:off x="1066800" y="108077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270"/>
    <xdr:sp macro="" textlink="">
      <xdr:nvSpPr>
        <xdr:cNvPr id="145" name="テキスト ボックス 144"/>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270"/>
    <xdr:sp macro="" textlink="">
      <xdr:nvSpPr>
        <xdr:cNvPr id="146" name="テキスト ボックス 145"/>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270"/>
    <xdr:sp macro="" textlink="">
      <xdr:nvSpPr>
        <xdr:cNvPr id="147" name="テキスト ボックス 146"/>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270"/>
    <xdr:sp macro="" textlink="">
      <xdr:nvSpPr>
        <xdr:cNvPr id="148" name="テキスト ボックス 147"/>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270"/>
    <xdr:sp macro="" textlink="">
      <xdr:nvSpPr>
        <xdr:cNvPr id="149" name="テキスト ボックス 148"/>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64</xdr:row>
      <xdr:rowOff>3175</xdr:rowOff>
    </xdr:from>
    <xdr:to>
      <xdr:col>23</xdr:col>
      <xdr:colOff>184150</xdr:colOff>
      <xdr:row>64</xdr:row>
      <xdr:rowOff>104775</xdr:rowOff>
    </xdr:to>
    <xdr:sp macro="" textlink="">
      <xdr:nvSpPr>
        <xdr:cNvPr id="150" name="楕円 149"/>
        <xdr:cNvSpPr/>
      </xdr:nvSpPr>
      <xdr:spPr>
        <a:xfrm>
          <a:off x="49022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146685</xdr:rowOff>
    </xdr:from>
    <xdr:ext cx="762000" cy="255270"/>
    <xdr:sp macro="" textlink="">
      <xdr:nvSpPr>
        <xdr:cNvPr id="151" name="財政構造の弾力性該当値テキスト"/>
        <xdr:cNvSpPr txBox="1"/>
      </xdr:nvSpPr>
      <xdr:spPr>
        <a:xfrm>
          <a:off x="5041900" y="109480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2" name="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77470</xdr:rowOff>
    </xdr:from>
    <xdr:ext cx="736600" cy="255270"/>
    <xdr:sp macro="" textlink="">
      <xdr:nvSpPr>
        <xdr:cNvPr id="153" name="テキスト ボックス 152"/>
        <xdr:cNvSpPr txBox="1"/>
      </xdr:nvSpPr>
      <xdr:spPr>
        <a:xfrm>
          <a:off x="3733800" y="108788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67945</xdr:rowOff>
    </xdr:from>
    <xdr:to>
      <xdr:col>15</xdr:col>
      <xdr:colOff>133350</xdr:colOff>
      <xdr:row>65</xdr:row>
      <xdr:rowOff>169545</xdr:rowOff>
    </xdr:to>
    <xdr:sp macro="" textlink="">
      <xdr:nvSpPr>
        <xdr:cNvPr id="154" name="楕円 153"/>
        <xdr:cNvSpPr/>
      </xdr:nvSpPr>
      <xdr:spPr>
        <a:xfrm>
          <a:off x="3175000" y="112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154940</xdr:rowOff>
    </xdr:from>
    <xdr:ext cx="762000" cy="255270"/>
    <xdr:sp macro="" textlink="">
      <xdr:nvSpPr>
        <xdr:cNvPr id="155" name="テキスト ボックス 154"/>
        <xdr:cNvSpPr txBox="1"/>
      </xdr:nvSpPr>
      <xdr:spPr>
        <a:xfrm>
          <a:off x="2844800" y="112991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77470</xdr:rowOff>
    </xdr:from>
    <xdr:to>
      <xdr:col>11</xdr:col>
      <xdr:colOff>82550</xdr:colOff>
      <xdr:row>66</xdr:row>
      <xdr:rowOff>7620</xdr:rowOff>
    </xdr:to>
    <xdr:sp macro="" textlink="">
      <xdr:nvSpPr>
        <xdr:cNvPr id="156" name="楕円 155"/>
        <xdr:cNvSpPr/>
      </xdr:nvSpPr>
      <xdr:spPr>
        <a:xfrm>
          <a:off x="2286000" y="112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163830</xdr:rowOff>
    </xdr:from>
    <xdr:ext cx="762000" cy="259080"/>
    <xdr:sp macro="" textlink="">
      <xdr:nvSpPr>
        <xdr:cNvPr id="157" name="テキスト ボックス 156"/>
        <xdr:cNvSpPr txBox="1"/>
      </xdr:nvSpPr>
      <xdr:spPr>
        <a:xfrm>
          <a:off x="1955800" y="1130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97790</xdr:rowOff>
    </xdr:from>
    <xdr:to>
      <xdr:col>7</xdr:col>
      <xdr:colOff>31750</xdr:colOff>
      <xdr:row>66</xdr:row>
      <xdr:rowOff>27305</xdr:rowOff>
    </xdr:to>
    <xdr:sp macro="" textlink="">
      <xdr:nvSpPr>
        <xdr:cNvPr id="158" name="楕円 157"/>
        <xdr:cNvSpPr/>
      </xdr:nvSpPr>
      <xdr:spPr>
        <a:xfrm>
          <a:off x="1397000" y="11242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12065</xdr:rowOff>
    </xdr:from>
    <xdr:ext cx="762000" cy="259080"/>
    <xdr:sp macro="" textlink="">
      <xdr:nvSpPr>
        <xdr:cNvPr id="159" name="テキスト ボックス 158"/>
        <xdr:cNvSpPr txBox="1"/>
      </xdr:nvSpPr>
      <xdr:spPr>
        <a:xfrm>
          <a:off x="1066800" y="1132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190" cy="358775"/>
    <xdr:sp macro="" textlink="">
      <xdr:nvSpPr>
        <xdr:cNvPr id="162" name="テキスト ボックス 161"/>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[112,279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人件費は退職手当組合負担金の減、物件費は、新型コロナウイルス施設対策費備品購入費、新型ｺﾛﾅｳｲﾙｽﾜｸﾁﾝ接種体制確保事業委託料の減などによりそれぞれ減少している。</a:t>
          </a:r>
        </a:p>
        <a:p>
          <a:r>
            <a:rPr kumimoji="1" lang="ja-JP" altLang="en-US" sz="1300">
              <a:latin typeface="ＭＳ Ｐゴシック"/>
              <a:ea typeface="ＭＳ Ｐゴシック"/>
            </a:rPr>
            <a:t>直近</a:t>
          </a:r>
          <a:r>
            <a:rPr kumimoji="1" lang="en-US" altLang="ja-JP" sz="1300">
              <a:latin typeface="ＭＳ Ｐゴシック"/>
              <a:ea typeface="ＭＳ Ｐゴシック"/>
            </a:rPr>
            <a:t>5</a:t>
          </a:r>
          <a:r>
            <a:rPr kumimoji="1" lang="ja-JP" altLang="en-US" sz="1300">
              <a:latin typeface="ＭＳ Ｐゴシック"/>
              <a:ea typeface="ＭＳ Ｐゴシック"/>
            </a:rPr>
            <a:t>年は類似団体平均を下回っており、今後も人件費においては、民間委託等により会計年度任用職員を含めた職員数の適正化を図り、物件費についても経費削減に努める。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1615"/>
    <xdr:sp macro="" textlink="">
      <xdr:nvSpPr>
        <xdr:cNvPr id="173" name="テキスト ボックス 172"/>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270"/>
    <xdr:sp macro="" textlink="">
      <xdr:nvSpPr>
        <xdr:cNvPr id="177" name="テキスト ボックス 176"/>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270"/>
    <xdr:sp macro="" textlink="">
      <xdr:nvSpPr>
        <xdr:cNvPr id="179" name="テキスト ボックス 178"/>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187" name="テキスト ボックス 186"/>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12065</xdr:rowOff>
    </xdr:from>
    <xdr:to>
      <xdr:col>23</xdr:col>
      <xdr:colOff>133350</xdr:colOff>
      <xdr:row>89</xdr:row>
      <xdr:rowOff>100330</xdr:rowOff>
    </xdr:to>
    <xdr:cxnSp macro="">
      <xdr:nvCxnSpPr>
        <xdr:cNvPr id="189" name="直線コネクタ 188"/>
        <xdr:cNvCxnSpPr/>
      </xdr:nvCxnSpPr>
      <xdr:spPr>
        <a:xfrm flipV="1">
          <a:off x="4953000" y="13899515"/>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72390</xdr:rowOff>
    </xdr:from>
    <xdr:ext cx="762000" cy="259080"/>
    <xdr:sp macro="" textlink="">
      <xdr:nvSpPr>
        <xdr:cNvPr id="190" name="人件費・物件費等の状況最小値テキスト"/>
        <xdr:cNvSpPr txBox="1"/>
      </xdr:nvSpPr>
      <xdr:spPr>
        <a:xfrm>
          <a:off x="5041900" y="153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293,756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100330</xdr:rowOff>
    </xdr:from>
    <xdr:to>
      <xdr:col>24</xdr:col>
      <xdr:colOff>12700</xdr:colOff>
      <xdr:row>89</xdr:row>
      <xdr:rowOff>100330</xdr:rowOff>
    </xdr:to>
    <xdr:cxnSp macro="">
      <xdr:nvCxnSpPr>
        <xdr:cNvPr id="191" name="直線コネクタ 190"/>
        <xdr:cNvCxnSpPr/>
      </xdr:nvCxnSpPr>
      <xdr:spPr>
        <a:xfrm>
          <a:off x="4864100" y="1535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98425</xdr:rowOff>
    </xdr:from>
    <xdr:ext cx="762000" cy="255270"/>
    <xdr:sp macro="" textlink="">
      <xdr:nvSpPr>
        <xdr:cNvPr id="192" name="人件費・物件費等の状況最大値テキスト"/>
        <xdr:cNvSpPr txBox="1"/>
      </xdr:nvSpPr>
      <xdr:spPr>
        <a:xfrm>
          <a:off x="5041900" y="136429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112,279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12065</xdr:rowOff>
    </xdr:from>
    <xdr:to>
      <xdr:col>24</xdr:col>
      <xdr:colOff>12700</xdr:colOff>
      <xdr:row>81</xdr:row>
      <xdr:rowOff>12065</xdr:rowOff>
    </xdr:to>
    <xdr:cxnSp macro="">
      <xdr:nvCxnSpPr>
        <xdr:cNvPr id="193" name="直線コネクタ 192"/>
        <xdr:cNvCxnSpPr/>
      </xdr:nvCxnSpPr>
      <xdr:spPr>
        <a:xfrm>
          <a:off x="4864100" y="1389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12065</xdr:rowOff>
    </xdr:from>
    <xdr:to>
      <xdr:col>23</xdr:col>
      <xdr:colOff>133350</xdr:colOff>
      <xdr:row>81</xdr:row>
      <xdr:rowOff>24130</xdr:rowOff>
    </xdr:to>
    <xdr:cxnSp macro="">
      <xdr:nvCxnSpPr>
        <xdr:cNvPr id="194" name="直線コネクタ 193"/>
        <xdr:cNvCxnSpPr/>
      </xdr:nvCxnSpPr>
      <xdr:spPr>
        <a:xfrm flipV="1">
          <a:off x="4114800" y="1389951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66675</xdr:rowOff>
    </xdr:from>
    <xdr:ext cx="762000" cy="255270"/>
    <xdr:sp macro="" textlink="">
      <xdr:nvSpPr>
        <xdr:cNvPr id="195" name="人件費・物件費等の状況平均値テキスト"/>
        <xdr:cNvSpPr txBox="1"/>
      </xdr:nvSpPr>
      <xdr:spPr>
        <a:xfrm>
          <a:off x="5041900" y="1446847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192,829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94615</xdr:rowOff>
    </xdr:from>
    <xdr:to>
      <xdr:col>23</xdr:col>
      <xdr:colOff>184150</xdr:colOff>
      <xdr:row>85</xdr:row>
      <xdr:rowOff>24765</xdr:rowOff>
    </xdr:to>
    <xdr:sp macro="" textlink="">
      <xdr:nvSpPr>
        <xdr:cNvPr id="196" name="フローチャート: 判断 195"/>
        <xdr:cNvSpPr/>
      </xdr:nvSpPr>
      <xdr:spPr>
        <a:xfrm>
          <a:off x="4902200" y="1449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19685</xdr:rowOff>
    </xdr:from>
    <xdr:to>
      <xdr:col>19</xdr:col>
      <xdr:colOff>133350</xdr:colOff>
      <xdr:row>81</xdr:row>
      <xdr:rowOff>24130</xdr:rowOff>
    </xdr:to>
    <xdr:cxnSp macro="">
      <xdr:nvCxnSpPr>
        <xdr:cNvPr id="197" name="直線コネクタ 196"/>
        <xdr:cNvCxnSpPr/>
      </xdr:nvCxnSpPr>
      <xdr:spPr>
        <a:xfrm>
          <a:off x="3225800" y="13907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26035</xdr:rowOff>
    </xdr:from>
    <xdr:to>
      <xdr:col>19</xdr:col>
      <xdr:colOff>184150</xdr:colOff>
      <xdr:row>84</xdr:row>
      <xdr:rowOff>127635</xdr:rowOff>
    </xdr:to>
    <xdr:sp macro="" textlink="">
      <xdr:nvSpPr>
        <xdr:cNvPr id="198" name="フローチャート: 判断 197"/>
        <xdr:cNvSpPr/>
      </xdr:nvSpPr>
      <xdr:spPr>
        <a:xfrm>
          <a:off x="4064000" y="144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112395</xdr:rowOff>
    </xdr:from>
    <xdr:ext cx="736600" cy="255270"/>
    <xdr:sp macro="" textlink="">
      <xdr:nvSpPr>
        <xdr:cNvPr id="199" name="テキスト ボックス 198"/>
        <xdr:cNvSpPr txBox="1"/>
      </xdr:nvSpPr>
      <xdr:spPr>
        <a:xfrm>
          <a:off x="3733800" y="1451419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184,263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79375</xdr:rowOff>
    </xdr:from>
    <xdr:to>
      <xdr:col>15</xdr:col>
      <xdr:colOff>82550</xdr:colOff>
      <xdr:row>81</xdr:row>
      <xdr:rowOff>19685</xdr:rowOff>
    </xdr:to>
    <xdr:cxnSp macro="">
      <xdr:nvCxnSpPr>
        <xdr:cNvPr id="200" name="直線コネクタ 199"/>
        <xdr:cNvCxnSpPr/>
      </xdr:nvCxnSpPr>
      <xdr:spPr>
        <a:xfrm>
          <a:off x="2336800" y="1379537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137160</xdr:rowOff>
    </xdr:from>
    <xdr:to>
      <xdr:col>15</xdr:col>
      <xdr:colOff>133350</xdr:colOff>
      <xdr:row>84</xdr:row>
      <xdr:rowOff>67310</xdr:rowOff>
    </xdr:to>
    <xdr:sp macro="" textlink="">
      <xdr:nvSpPr>
        <xdr:cNvPr id="201" name="フローチャート: 判断 200"/>
        <xdr:cNvSpPr/>
      </xdr:nvSpPr>
      <xdr:spPr>
        <a:xfrm>
          <a:off x="3175000" y="1436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52070</xdr:rowOff>
    </xdr:from>
    <xdr:ext cx="762000" cy="255270"/>
    <xdr:sp macro="" textlink="">
      <xdr:nvSpPr>
        <xdr:cNvPr id="202" name="テキスト ボックス 201"/>
        <xdr:cNvSpPr txBox="1"/>
      </xdr:nvSpPr>
      <xdr:spPr>
        <a:xfrm>
          <a:off x="2844800" y="14453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176,807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53975</xdr:rowOff>
    </xdr:from>
    <xdr:to>
      <xdr:col>11</xdr:col>
      <xdr:colOff>31750</xdr:colOff>
      <xdr:row>80</xdr:row>
      <xdr:rowOff>79375</xdr:rowOff>
    </xdr:to>
    <xdr:cxnSp macro="">
      <xdr:nvCxnSpPr>
        <xdr:cNvPr id="203" name="直線コネクタ 202"/>
        <xdr:cNvCxnSpPr/>
      </xdr:nvCxnSpPr>
      <xdr:spPr>
        <a:xfrm>
          <a:off x="1447800" y="137699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6350</xdr:rowOff>
    </xdr:from>
    <xdr:to>
      <xdr:col>11</xdr:col>
      <xdr:colOff>82550</xdr:colOff>
      <xdr:row>81</xdr:row>
      <xdr:rowOff>107950</xdr:rowOff>
    </xdr:to>
    <xdr:sp macro="" textlink="">
      <xdr:nvSpPr>
        <xdr:cNvPr id="204" name="フローチャート: 判断 203"/>
        <xdr:cNvSpPr/>
      </xdr:nvSpPr>
      <xdr:spPr>
        <a:xfrm>
          <a:off x="22860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92710</xdr:rowOff>
    </xdr:from>
    <xdr:ext cx="762000" cy="259080"/>
    <xdr:sp macro="" textlink="">
      <xdr:nvSpPr>
        <xdr:cNvPr id="205" name="テキスト ボックス 204"/>
        <xdr:cNvSpPr txBox="1"/>
      </xdr:nvSpPr>
      <xdr:spPr>
        <a:xfrm>
          <a:off x="1955800" y="1398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6985</xdr:rowOff>
    </xdr:from>
    <xdr:to>
      <xdr:col>7</xdr:col>
      <xdr:colOff>31750</xdr:colOff>
      <xdr:row>81</xdr:row>
      <xdr:rowOff>109220</xdr:rowOff>
    </xdr:to>
    <xdr:sp macro="" textlink="">
      <xdr:nvSpPr>
        <xdr:cNvPr id="206" name="フローチャート: 判断 205"/>
        <xdr:cNvSpPr/>
      </xdr:nvSpPr>
      <xdr:spPr>
        <a:xfrm>
          <a:off x="1397000" y="13894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93345</xdr:rowOff>
    </xdr:from>
    <xdr:ext cx="762000" cy="259080"/>
    <xdr:sp macro="" textlink="">
      <xdr:nvSpPr>
        <xdr:cNvPr id="207" name="テキスト ボックス 206"/>
        <xdr:cNvSpPr txBox="1"/>
      </xdr:nvSpPr>
      <xdr:spPr>
        <a:xfrm>
          <a:off x="1066800" y="1398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132715</xdr:rowOff>
    </xdr:from>
    <xdr:to>
      <xdr:col>23</xdr:col>
      <xdr:colOff>184150</xdr:colOff>
      <xdr:row>81</xdr:row>
      <xdr:rowOff>63500</xdr:rowOff>
    </xdr:to>
    <xdr:sp macro="" textlink="">
      <xdr:nvSpPr>
        <xdr:cNvPr id="213" name="楕円 212"/>
        <xdr:cNvSpPr/>
      </xdr:nvSpPr>
      <xdr:spPr>
        <a:xfrm>
          <a:off x="4902200" y="13848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53975</xdr:rowOff>
    </xdr:from>
    <xdr:ext cx="762000" cy="255270"/>
    <xdr:sp macro="" textlink="">
      <xdr:nvSpPr>
        <xdr:cNvPr id="214" name="人件費・物件費等の状況該当値テキスト"/>
        <xdr:cNvSpPr txBox="1"/>
      </xdr:nvSpPr>
      <xdr:spPr>
        <a:xfrm>
          <a:off x="5041900" y="137699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112,279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144780</xdr:rowOff>
    </xdr:from>
    <xdr:to>
      <xdr:col>19</xdr:col>
      <xdr:colOff>184150</xdr:colOff>
      <xdr:row>81</xdr:row>
      <xdr:rowOff>74930</xdr:rowOff>
    </xdr:to>
    <xdr:sp macro="" textlink="">
      <xdr:nvSpPr>
        <xdr:cNvPr id="215" name="楕円 214"/>
        <xdr:cNvSpPr/>
      </xdr:nvSpPr>
      <xdr:spPr>
        <a:xfrm>
          <a:off x="4064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85090</xdr:rowOff>
    </xdr:from>
    <xdr:ext cx="736600" cy="259080"/>
    <xdr:sp macro="" textlink="">
      <xdr:nvSpPr>
        <xdr:cNvPr id="216" name="テキスト ボックス 215"/>
        <xdr:cNvSpPr txBox="1"/>
      </xdr:nvSpPr>
      <xdr:spPr>
        <a:xfrm>
          <a:off x="3733800" y="13629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140335</xdr:rowOff>
    </xdr:from>
    <xdr:to>
      <xdr:col>15</xdr:col>
      <xdr:colOff>133350</xdr:colOff>
      <xdr:row>81</xdr:row>
      <xdr:rowOff>70485</xdr:rowOff>
    </xdr:to>
    <xdr:sp macro="" textlink="">
      <xdr:nvSpPr>
        <xdr:cNvPr id="217" name="楕円 216"/>
        <xdr:cNvSpPr/>
      </xdr:nvSpPr>
      <xdr:spPr>
        <a:xfrm>
          <a:off x="3175000" y="138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80645</xdr:rowOff>
    </xdr:from>
    <xdr:ext cx="762000" cy="259080"/>
    <xdr:sp macro="" textlink="">
      <xdr:nvSpPr>
        <xdr:cNvPr id="218" name="テキスト ボックス 217"/>
        <xdr:cNvSpPr txBox="1"/>
      </xdr:nvSpPr>
      <xdr:spPr>
        <a:xfrm>
          <a:off x="2844800" y="1362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113,251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29210</xdr:rowOff>
    </xdr:from>
    <xdr:to>
      <xdr:col>11</xdr:col>
      <xdr:colOff>82550</xdr:colOff>
      <xdr:row>80</xdr:row>
      <xdr:rowOff>130175</xdr:rowOff>
    </xdr:to>
    <xdr:sp macro="" textlink="">
      <xdr:nvSpPr>
        <xdr:cNvPr id="219" name="楕円 218"/>
        <xdr:cNvSpPr/>
      </xdr:nvSpPr>
      <xdr:spPr>
        <a:xfrm>
          <a:off x="2286000" y="13745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140335</xdr:rowOff>
    </xdr:from>
    <xdr:ext cx="762000" cy="259080"/>
    <xdr:sp macro="" textlink="">
      <xdr:nvSpPr>
        <xdr:cNvPr id="220" name="テキスト ボックス 219"/>
        <xdr:cNvSpPr txBox="1"/>
      </xdr:nvSpPr>
      <xdr:spPr>
        <a:xfrm>
          <a:off x="1955800" y="1351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3175</xdr:rowOff>
    </xdr:from>
    <xdr:to>
      <xdr:col>7</xdr:col>
      <xdr:colOff>31750</xdr:colOff>
      <xdr:row>80</xdr:row>
      <xdr:rowOff>104775</xdr:rowOff>
    </xdr:to>
    <xdr:sp macro="" textlink="">
      <xdr:nvSpPr>
        <xdr:cNvPr id="221" name="楕円 220"/>
        <xdr:cNvSpPr/>
      </xdr:nvSpPr>
      <xdr:spPr>
        <a:xfrm>
          <a:off x="1397000" y="13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114935</xdr:rowOff>
    </xdr:from>
    <xdr:ext cx="762000" cy="259080"/>
    <xdr:sp macro="" textlink="">
      <xdr:nvSpPr>
        <xdr:cNvPr id="222" name="テキスト ボックス 221"/>
        <xdr:cNvSpPr txBox="1"/>
      </xdr:nvSpPr>
      <xdr:spPr>
        <a:xfrm>
          <a:off x="1066800" y="1348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190" cy="358775"/>
    <xdr:sp macro="" textlink="">
      <xdr:nvSpPr>
        <xdr:cNvPr id="225" name="テキスト ボックス 224"/>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類似団体平均と比較して高い水準となっている。</a:t>
          </a:r>
        </a:p>
        <a:p>
          <a:r>
            <a:rPr kumimoji="1" lang="ja-JP" altLang="en-US" sz="1300">
              <a:latin typeface="ＭＳ Ｐゴシック"/>
              <a:ea typeface="ＭＳ Ｐゴシック"/>
            </a:rPr>
            <a:t>今後も国の給与体系に準じて適正化に努める。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5270"/>
    <xdr:sp macro="" textlink="">
      <xdr:nvSpPr>
        <xdr:cNvPr id="239" name="テキスト ボックス 238"/>
        <xdr:cNvSpPr txBox="1"/>
      </xdr:nvSpPr>
      <xdr:spPr>
        <a:xfrm>
          <a:off x="1206500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5270"/>
    <xdr:sp macro="" textlink="">
      <xdr:nvSpPr>
        <xdr:cNvPr id="241" name="テキスト ボックス 240"/>
        <xdr:cNvSpPr txBox="1"/>
      </xdr:nvSpPr>
      <xdr:spPr>
        <a:xfrm>
          <a:off x="1206500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270"/>
    <xdr:sp macro="" textlink="">
      <xdr:nvSpPr>
        <xdr:cNvPr id="249" name="テキスト ボックス 248"/>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100965</xdr:rowOff>
    </xdr:from>
    <xdr:to>
      <xdr:col>81</xdr:col>
      <xdr:colOff>44450</xdr:colOff>
      <xdr:row>90</xdr:row>
      <xdr:rowOff>72390</xdr:rowOff>
    </xdr:to>
    <xdr:cxnSp macro="">
      <xdr:nvCxnSpPr>
        <xdr:cNvPr id="251" name="直線コネクタ 250"/>
        <xdr:cNvCxnSpPr/>
      </xdr:nvCxnSpPr>
      <xdr:spPr>
        <a:xfrm flipV="1">
          <a:off x="17018000" y="13988415"/>
          <a:ext cx="0" cy="1514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44450</xdr:rowOff>
    </xdr:from>
    <xdr:ext cx="762000" cy="259080"/>
    <xdr:sp macro="" textlink="">
      <xdr:nvSpPr>
        <xdr:cNvPr id="252" name="給与水準   （国との比較）最小値テキスト"/>
        <xdr:cNvSpPr txBox="1"/>
      </xdr:nvSpPr>
      <xdr:spPr>
        <a:xfrm>
          <a:off x="17106900" y="1547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72390</xdr:rowOff>
    </xdr:from>
    <xdr:to>
      <xdr:col>81</xdr:col>
      <xdr:colOff>133350</xdr:colOff>
      <xdr:row>90</xdr:row>
      <xdr:rowOff>72390</xdr:rowOff>
    </xdr:to>
    <xdr:cxnSp macro="">
      <xdr:nvCxnSpPr>
        <xdr:cNvPr id="253" name="直線コネクタ 252"/>
        <xdr:cNvCxnSpPr/>
      </xdr:nvCxnSpPr>
      <xdr:spPr>
        <a:xfrm>
          <a:off x="169291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15875</xdr:rowOff>
    </xdr:from>
    <xdr:ext cx="762000" cy="259080"/>
    <xdr:sp macro="" textlink="">
      <xdr:nvSpPr>
        <xdr:cNvPr id="254" name="給与水準   （国との比較）最大値テキスト"/>
        <xdr:cNvSpPr txBox="1"/>
      </xdr:nvSpPr>
      <xdr:spPr>
        <a:xfrm>
          <a:off x="17106900" y="1373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100965</xdr:rowOff>
    </xdr:from>
    <xdr:to>
      <xdr:col>81</xdr:col>
      <xdr:colOff>133350</xdr:colOff>
      <xdr:row>81</xdr:row>
      <xdr:rowOff>100965</xdr:rowOff>
    </xdr:to>
    <xdr:cxnSp macro="">
      <xdr:nvCxnSpPr>
        <xdr:cNvPr id="255" name="直線コネクタ 254"/>
        <xdr:cNvCxnSpPr/>
      </xdr:nvCxnSpPr>
      <xdr:spPr>
        <a:xfrm>
          <a:off x="16929100" y="1398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128270</xdr:rowOff>
    </xdr:from>
    <xdr:to>
      <xdr:col>81</xdr:col>
      <xdr:colOff>44450</xdr:colOff>
      <xdr:row>86</xdr:row>
      <xdr:rowOff>141605</xdr:rowOff>
    </xdr:to>
    <xdr:cxnSp macro="">
      <xdr:nvCxnSpPr>
        <xdr:cNvPr id="256" name="直線コネクタ 255"/>
        <xdr:cNvCxnSpPr/>
      </xdr:nvCxnSpPr>
      <xdr:spPr>
        <a:xfrm>
          <a:off x="16179800" y="148729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118110</xdr:rowOff>
    </xdr:from>
    <xdr:ext cx="762000" cy="259080"/>
    <xdr:sp macro="" textlink="">
      <xdr:nvSpPr>
        <xdr:cNvPr id="257" name="給与水準   （国との比較）平均値テキスト"/>
        <xdr:cNvSpPr txBox="1"/>
      </xdr:nvSpPr>
      <xdr:spPr>
        <a:xfrm>
          <a:off x="17106900" y="1451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128270</xdr:rowOff>
    </xdr:from>
    <xdr:to>
      <xdr:col>77</xdr:col>
      <xdr:colOff>44450</xdr:colOff>
      <xdr:row>87</xdr:row>
      <xdr:rowOff>10795</xdr:rowOff>
    </xdr:to>
    <xdr:cxnSp macro="">
      <xdr:nvCxnSpPr>
        <xdr:cNvPr id="259" name="直線コネクタ 258"/>
        <xdr:cNvCxnSpPr/>
      </xdr:nvCxnSpPr>
      <xdr:spPr>
        <a:xfrm flipV="1">
          <a:off x="15290800" y="148729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88265</xdr:rowOff>
    </xdr:from>
    <xdr:to>
      <xdr:col>77</xdr:col>
      <xdr:colOff>95250</xdr:colOff>
      <xdr:row>86</xdr:row>
      <xdr:rowOff>18415</xdr:rowOff>
    </xdr:to>
    <xdr:sp macro="" textlink="">
      <xdr:nvSpPr>
        <xdr:cNvPr id="260" name="フローチャート: 判断 259"/>
        <xdr:cNvSpPr/>
      </xdr:nvSpPr>
      <xdr:spPr>
        <a:xfrm>
          <a:off x="16129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29210</xdr:rowOff>
    </xdr:from>
    <xdr:ext cx="736600" cy="255270"/>
    <xdr:sp macro="" textlink="">
      <xdr:nvSpPr>
        <xdr:cNvPr id="261" name="テキスト ボックス 260"/>
        <xdr:cNvSpPr txBox="1"/>
      </xdr:nvSpPr>
      <xdr:spPr>
        <a:xfrm>
          <a:off x="15798800" y="144310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154940</xdr:rowOff>
    </xdr:from>
    <xdr:to>
      <xdr:col>72</xdr:col>
      <xdr:colOff>203200</xdr:colOff>
      <xdr:row>87</xdr:row>
      <xdr:rowOff>10795</xdr:rowOff>
    </xdr:to>
    <xdr:cxnSp macro="">
      <xdr:nvCxnSpPr>
        <xdr:cNvPr id="262" name="直線コネクタ 261"/>
        <xdr:cNvCxnSpPr/>
      </xdr:nvCxnSpPr>
      <xdr:spPr>
        <a:xfrm>
          <a:off x="14401800" y="148996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168910</xdr:rowOff>
    </xdr:from>
    <xdr:to>
      <xdr:col>73</xdr:col>
      <xdr:colOff>44450</xdr:colOff>
      <xdr:row>86</xdr:row>
      <xdr:rowOff>99060</xdr:rowOff>
    </xdr:to>
    <xdr:sp macro="" textlink="">
      <xdr:nvSpPr>
        <xdr:cNvPr id="263" name="フローチャート: 判断 262"/>
        <xdr:cNvSpPr/>
      </xdr:nvSpPr>
      <xdr:spPr>
        <a:xfrm>
          <a:off x="152400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109220</xdr:rowOff>
    </xdr:from>
    <xdr:ext cx="762000" cy="255270"/>
    <xdr:sp macro="" textlink="">
      <xdr:nvSpPr>
        <xdr:cNvPr id="264" name="テキスト ボックス 263"/>
        <xdr:cNvSpPr txBox="1"/>
      </xdr:nvSpPr>
      <xdr:spPr>
        <a:xfrm>
          <a:off x="14909800" y="145110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34290</xdr:rowOff>
    </xdr:from>
    <xdr:to>
      <xdr:col>68</xdr:col>
      <xdr:colOff>152400</xdr:colOff>
      <xdr:row>86</xdr:row>
      <xdr:rowOff>154940</xdr:rowOff>
    </xdr:to>
    <xdr:cxnSp macro="">
      <xdr:nvCxnSpPr>
        <xdr:cNvPr id="265" name="直線コネクタ 264"/>
        <xdr:cNvCxnSpPr/>
      </xdr:nvCxnSpPr>
      <xdr:spPr>
        <a:xfrm>
          <a:off x="13512800" y="147789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141605</xdr:rowOff>
    </xdr:from>
    <xdr:to>
      <xdr:col>68</xdr:col>
      <xdr:colOff>203200</xdr:colOff>
      <xdr:row>86</xdr:row>
      <xdr:rowOff>71755</xdr:rowOff>
    </xdr:to>
    <xdr:sp macro="" textlink="">
      <xdr:nvSpPr>
        <xdr:cNvPr id="266" name="フローチャート: 判断 265"/>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81915</xdr:rowOff>
    </xdr:from>
    <xdr:ext cx="762000" cy="259080"/>
    <xdr:sp macro="" textlink="">
      <xdr:nvSpPr>
        <xdr:cNvPr id="267" name="テキスト ボックス 266"/>
        <xdr:cNvSpPr txBox="1"/>
      </xdr:nvSpPr>
      <xdr:spPr>
        <a:xfrm>
          <a:off x="14020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154940</xdr:rowOff>
    </xdr:from>
    <xdr:to>
      <xdr:col>64</xdr:col>
      <xdr:colOff>152400</xdr:colOff>
      <xdr:row>86</xdr:row>
      <xdr:rowOff>85090</xdr:rowOff>
    </xdr:to>
    <xdr:sp macro="" textlink="">
      <xdr:nvSpPr>
        <xdr:cNvPr id="268" name="フローチャート: 判断 267"/>
        <xdr:cNvSpPr/>
      </xdr:nvSpPr>
      <xdr:spPr>
        <a:xfrm>
          <a:off x="13462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95250</xdr:rowOff>
    </xdr:from>
    <xdr:ext cx="762000" cy="259080"/>
    <xdr:sp macro="" textlink="">
      <xdr:nvSpPr>
        <xdr:cNvPr id="269" name="テキスト ボックス 268"/>
        <xdr:cNvSpPr txBox="1"/>
      </xdr:nvSpPr>
      <xdr:spPr>
        <a:xfrm>
          <a:off x="13131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90805</xdr:rowOff>
    </xdr:from>
    <xdr:to>
      <xdr:col>81</xdr:col>
      <xdr:colOff>95250</xdr:colOff>
      <xdr:row>87</xdr:row>
      <xdr:rowOff>20955</xdr:rowOff>
    </xdr:to>
    <xdr:sp macro="" textlink="">
      <xdr:nvSpPr>
        <xdr:cNvPr id="275" name="楕円 274"/>
        <xdr:cNvSpPr/>
      </xdr:nvSpPr>
      <xdr:spPr>
        <a:xfrm>
          <a:off x="169672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63500</xdr:rowOff>
    </xdr:from>
    <xdr:ext cx="762000" cy="255270"/>
    <xdr:sp macro="" textlink="">
      <xdr:nvSpPr>
        <xdr:cNvPr id="276" name="給与水準   （国との比較）該当値テキスト"/>
        <xdr:cNvSpPr txBox="1"/>
      </xdr:nvSpPr>
      <xdr:spPr>
        <a:xfrm>
          <a:off x="17106900" y="14808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77470</xdr:rowOff>
    </xdr:from>
    <xdr:to>
      <xdr:col>77</xdr:col>
      <xdr:colOff>95250</xdr:colOff>
      <xdr:row>87</xdr:row>
      <xdr:rowOff>7620</xdr:rowOff>
    </xdr:to>
    <xdr:sp macro="" textlink="">
      <xdr:nvSpPr>
        <xdr:cNvPr id="277" name="楕円 276"/>
        <xdr:cNvSpPr/>
      </xdr:nvSpPr>
      <xdr:spPr>
        <a:xfrm>
          <a:off x="161290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163830</xdr:rowOff>
    </xdr:from>
    <xdr:ext cx="736600" cy="259080"/>
    <xdr:sp macro="" textlink="">
      <xdr:nvSpPr>
        <xdr:cNvPr id="278" name="テキスト ボックス 277"/>
        <xdr:cNvSpPr txBox="1"/>
      </xdr:nvSpPr>
      <xdr:spPr>
        <a:xfrm>
          <a:off x="15798800" y="14908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132080</xdr:rowOff>
    </xdr:from>
    <xdr:to>
      <xdr:col>73</xdr:col>
      <xdr:colOff>44450</xdr:colOff>
      <xdr:row>87</xdr:row>
      <xdr:rowOff>61595</xdr:rowOff>
    </xdr:to>
    <xdr:sp macro="" textlink="">
      <xdr:nvSpPr>
        <xdr:cNvPr id="279" name="楕円 278"/>
        <xdr:cNvSpPr/>
      </xdr:nvSpPr>
      <xdr:spPr>
        <a:xfrm>
          <a:off x="15240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46355</xdr:rowOff>
    </xdr:from>
    <xdr:ext cx="762000" cy="259080"/>
    <xdr:sp macro="" textlink="">
      <xdr:nvSpPr>
        <xdr:cNvPr id="280" name="テキスト ボックス 279"/>
        <xdr:cNvSpPr txBox="1"/>
      </xdr:nvSpPr>
      <xdr:spPr>
        <a:xfrm>
          <a:off x="14909800" y="1496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104140</xdr:rowOff>
    </xdr:from>
    <xdr:to>
      <xdr:col>68</xdr:col>
      <xdr:colOff>203200</xdr:colOff>
      <xdr:row>87</xdr:row>
      <xdr:rowOff>34290</xdr:rowOff>
    </xdr:to>
    <xdr:sp macro="" textlink="">
      <xdr:nvSpPr>
        <xdr:cNvPr id="281" name="楕円 280"/>
        <xdr:cNvSpPr/>
      </xdr:nvSpPr>
      <xdr:spPr>
        <a:xfrm>
          <a:off x="14351000" y="14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19050</xdr:rowOff>
    </xdr:from>
    <xdr:ext cx="762000" cy="255270"/>
    <xdr:sp macro="" textlink="">
      <xdr:nvSpPr>
        <xdr:cNvPr id="282" name="テキスト ボックス 281"/>
        <xdr:cNvSpPr txBox="1"/>
      </xdr:nvSpPr>
      <xdr:spPr>
        <a:xfrm>
          <a:off x="14020800" y="14935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154940</xdr:rowOff>
    </xdr:from>
    <xdr:to>
      <xdr:col>64</xdr:col>
      <xdr:colOff>152400</xdr:colOff>
      <xdr:row>86</xdr:row>
      <xdr:rowOff>85090</xdr:rowOff>
    </xdr:to>
    <xdr:sp macro="" textlink="">
      <xdr:nvSpPr>
        <xdr:cNvPr id="283" name="楕円 282"/>
        <xdr:cNvSpPr/>
      </xdr:nvSpPr>
      <xdr:spPr>
        <a:xfrm>
          <a:off x="13462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69850</xdr:rowOff>
    </xdr:from>
    <xdr:ext cx="762000" cy="259080"/>
    <xdr:sp macro="" textlink="">
      <xdr:nvSpPr>
        <xdr:cNvPr id="284" name="テキスト ボックス 283"/>
        <xdr:cNvSpPr txBox="1"/>
      </xdr:nvSpPr>
      <xdr:spPr>
        <a:xfrm>
          <a:off x="13131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5435"/>
    <xdr:sp macro="" textlink="">
      <xdr:nvSpPr>
        <xdr:cNvPr id="286" name="テキスト ボックス 285"/>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190" cy="354965"/>
    <xdr:sp macro="" textlink="">
      <xdr:nvSpPr>
        <xdr:cNvPr id="287" name="テキスト ボックス 286"/>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定員管理計画に基づき職員数を計画的に管理しており、類似団体平均を下回っている。</a:t>
          </a:r>
        </a:p>
        <a:p>
          <a:r>
            <a:rPr kumimoji="1" lang="ja-JP" altLang="en-US" sz="1300">
              <a:latin typeface="ＭＳ Ｐゴシック"/>
              <a:ea typeface="ＭＳ Ｐゴシック"/>
            </a:rPr>
            <a:t>若年層の早期退職者が増えてきている中、住民サービスを低下させないためにも、より計画的に運営していく。</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270"/>
    <xdr:sp macro="" textlink="">
      <xdr:nvSpPr>
        <xdr:cNvPr id="300" name="テキスト ボックス 299"/>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2" name="テキスト ボックス 30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4" name="テキスト ボックス 30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6" name="テキスト ボックス 30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8" name="テキスト ボックス 30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270"/>
    <xdr:sp macro="" textlink="">
      <xdr:nvSpPr>
        <xdr:cNvPr id="310" name="テキスト ボックス 309"/>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270"/>
    <xdr:sp macro="" textlink="">
      <xdr:nvSpPr>
        <xdr:cNvPr id="312" name="テキスト ボックス 311"/>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74930</xdr:rowOff>
    </xdr:from>
    <xdr:to>
      <xdr:col>81</xdr:col>
      <xdr:colOff>44450</xdr:colOff>
      <xdr:row>67</xdr:row>
      <xdr:rowOff>58420</xdr:rowOff>
    </xdr:to>
    <xdr:cxnSp macro="">
      <xdr:nvCxnSpPr>
        <xdr:cNvPr id="316" name="直線コネクタ 315"/>
        <xdr:cNvCxnSpPr/>
      </xdr:nvCxnSpPr>
      <xdr:spPr>
        <a:xfrm flipV="1">
          <a:off x="17018000" y="10190480"/>
          <a:ext cx="0" cy="1355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30480</xdr:rowOff>
    </xdr:from>
    <xdr:ext cx="762000" cy="255270"/>
    <xdr:sp macro="" textlink="">
      <xdr:nvSpPr>
        <xdr:cNvPr id="317" name="定員管理の状況最小値テキスト"/>
        <xdr:cNvSpPr txBox="1"/>
      </xdr:nvSpPr>
      <xdr:spPr>
        <a:xfrm>
          <a:off x="17106900" y="115176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58420</xdr:rowOff>
    </xdr:from>
    <xdr:to>
      <xdr:col>81</xdr:col>
      <xdr:colOff>133350</xdr:colOff>
      <xdr:row>67</xdr:row>
      <xdr:rowOff>58420</xdr:rowOff>
    </xdr:to>
    <xdr:cxnSp macro="">
      <xdr:nvCxnSpPr>
        <xdr:cNvPr id="318" name="直線コネクタ 317"/>
        <xdr:cNvCxnSpPr/>
      </xdr:nvCxnSpPr>
      <xdr:spPr>
        <a:xfrm>
          <a:off x="16929100" y="1154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161290</xdr:rowOff>
    </xdr:from>
    <xdr:ext cx="762000" cy="259080"/>
    <xdr:sp macro="" textlink="">
      <xdr:nvSpPr>
        <xdr:cNvPr id="319" name="定員管理の状況最大値テキスト"/>
        <xdr:cNvSpPr txBox="1"/>
      </xdr:nvSpPr>
      <xdr:spPr>
        <a:xfrm>
          <a:off x="17106900" y="993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74930</xdr:rowOff>
    </xdr:from>
    <xdr:to>
      <xdr:col>81</xdr:col>
      <xdr:colOff>133350</xdr:colOff>
      <xdr:row>59</xdr:row>
      <xdr:rowOff>74930</xdr:rowOff>
    </xdr:to>
    <xdr:cxnSp macro="">
      <xdr:nvCxnSpPr>
        <xdr:cNvPr id="320" name="直線コネクタ 319"/>
        <xdr:cNvCxnSpPr/>
      </xdr:nvCxnSpPr>
      <xdr:spPr>
        <a:xfrm>
          <a:off x="16929100" y="1019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120650</xdr:rowOff>
    </xdr:from>
    <xdr:to>
      <xdr:col>81</xdr:col>
      <xdr:colOff>44450</xdr:colOff>
      <xdr:row>59</xdr:row>
      <xdr:rowOff>123190</xdr:rowOff>
    </xdr:to>
    <xdr:cxnSp macro="">
      <xdr:nvCxnSpPr>
        <xdr:cNvPr id="321" name="直線コネクタ 320"/>
        <xdr:cNvCxnSpPr/>
      </xdr:nvCxnSpPr>
      <xdr:spPr>
        <a:xfrm flipV="1">
          <a:off x="16179800" y="102362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118745</xdr:rowOff>
    </xdr:from>
    <xdr:ext cx="762000" cy="259080"/>
    <xdr:sp macro="" textlink="">
      <xdr:nvSpPr>
        <xdr:cNvPr id="322" name="定員管理の状況平均値テキスト"/>
        <xdr:cNvSpPr txBox="1"/>
      </xdr:nvSpPr>
      <xdr:spPr>
        <a:xfrm>
          <a:off x="17106900" y="105771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146685</xdr:rowOff>
    </xdr:from>
    <xdr:to>
      <xdr:col>81</xdr:col>
      <xdr:colOff>95250</xdr:colOff>
      <xdr:row>62</xdr:row>
      <xdr:rowOff>76835</xdr:rowOff>
    </xdr:to>
    <xdr:sp macro="" textlink="">
      <xdr:nvSpPr>
        <xdr:cNvPr id="323" name="フローチャート: 判断 322"/>
        <xdr:cNvSpPr/>
      </xdr:nvSpPr>
      <xdr:spPr>
        <a:xfrm>
          <a:off x="16967200" y="1060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120650</xdr:rowOff>
    </xdr:from>
    <xdr:to>
      <xdr:col>77</xdr:col>
      <xdr:colOff>44450</xdr:colOff>
      <xdr:row>59</xdr:row>
      <xdr:rowOff>123190</xdr:rowOff>
    </xdr:to>
    <xdr:cxnSp macro="">
      <xdr:nvCxnSpPr>
        <xdr:cNvPr id="324" name="直線コネクタ 323"/>
        <xdr:cNvCxnSpPr/>
      </xdr:nvCxnSpPr>
      <xdr:spPr>
        <a:xfrm>
          <a:off x="15290800" y="102362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139700</xdr:rowOff>
    </xdr:from>
    <xdr:to>
      <xdr:col>77</xdr:col>
      <xdr:colOff>95250</xdr:colOff>
      <xdr:row>62</xdr:row>
      <xdr:rowOff>69850</xdr:rowOff>
    </xdr:to>
    <xdr:sp macro="" textlink="">
      <xdr:nvSpPr>
        <xdr:cNvPr id="325" name="フローチャート: 判断 324"/>
        <xdr:cNvSpPr/>
      </xdr:nvSpPr>
      <xdr:spPr>
        <a:xfrm>
          <a:off x="161290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54610</xdr:rowOff>
    </xdr:from>
    <xdr:ext cx="736600" cy="255270"/>
    <xdr:sp macro="" textlink="">
      <xdr:nvSpPr>
        <xdr:cNvPr id="326" name="テキスト ボックス 325"/>
        <xdr:cNvSpPr txBox="1"/>
      </xdr:nvSpPr>
      <xdr:spPr>
        <a:xfrm>
          <a:off x="15798800" y="106845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52070</xdr:rowOff>
    </xdr:from>
    <xdr:to>
      <xdr:col>72</xdr:col>
      <xdr:colOff>203200</xdr:colOff>
      <xdr:row>59</xdr:row>
      <xdr:rowOff>120650</xdr:rowOff>
    </xdr:to>
    <xdr:cxnSp macro="">
      <xdr:nvCxnSpPr>
        <xdr:cNvPr id="327" name="直線コネクタ 326"/>
        <xdr:cNvCxnSpPr/>
      </xdr:nvCxnSpPr>
      <xdr:spPr>
        <a:xfrm>
          <a:off x="14401800" y="101676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136525</xdr:rowOff>
    </xdr:from>
    <xdr:to>
      <xdr:col>73</xdr:col>
      <xdr:colOff>44450</xdr:colOff>
      <xdr:row>62</xdr:row>
      <xdr:rowOff>66675</xdr:rowOff>
    </xdr:to>
    <xdr:sp macro="" textlink="">
      <xdr:nvSpPr>
        <xdr:cNvPr id="328" name="フローチャート: 判断 327"/>
        <xdr:cNvSpPr/>
      </xdr:nvSpPr>
      <xdr:spPr>
        <a:xfrm>
          <a:off x="15240000" y="1059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52070</xdr:rowOff>
    </xdr:from>
    <xdr:ext cx="762000" cy="255270"/>
    <xdr:sp macro="" textlink="">
      <xdr:nvSpPr>
        <xdr:cNvPr id="329" name="テキスト ボックス 328"/>
        <xdr:cNvSpPr txBox="1"/>
      </xdr:nvSpPr>
      <xdr:spPr>
        <a:xfrm>
          <a:off x="14909800" y="106819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52070</xdr:rowOff>
    </xdr:from>
    <xdr:to>
      <xdr:col>68</xdr:col>
      <xdr:colOff>152400</xdr:colOff>
      <xdr:row>59</xdr:row>
      <xdr:rowOff>69215</xdr:rowOff>
    </xdr:to>
    <xdr:cxnSp macro="">
      <xdr:nvCxnSpPr>
        <xdr:cNvPr id="330" name="直線コネクタ 329"/>
        <xdr:cNvCxnSpPr/>
      </xdr:nvCxnSpPr>
      <xdr:spPr>
        <a:xfrm flipV="1">
          <a:off x="13512800" y="101676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1905</xdr:rowOff>
    </xdr:from>
    <xdr:to>
      <xdr:col>68</xdr:col>
      <xdr:colOff>203200</xdr:colOff>
      <xdr:row>60</xdr:row>
      <xdr:rowOff>103505</xdr:rowOff>
    </xdr:to>
    <xdr:sp macro="" textlink="">
      <xdr:nvSpPr>
        <xdr:cNvPr id="331" name="フローチャート: 判断 330"/>
        <xdr:cNvSpPr/>
      </xdr:nvSpPr>
      <xdr:spPr>
        <a:xfrm>
          <a:off x="14351000" y="10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88265</xdr:rowOff>
    </xdr:from>
    <xdr:ext cx="762000" cy="255270"/>
    <xdr:sp macro="" textlink="">
      <xdr:nvSpPr>
        <xdr:cNvPr id="332" name="テキスト ボックス 331"/>
        <xdr:cNvSpPr txBox="1"/>
      </xdr:nvSpPr>
      <xdr:spPr>
        <a:xfrm>
          <a:off x="14020800" y="103752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33" name="フローチャート: 判断 332"/>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85090</xdr:rowOff>
    </xdr:from>
    <xdr:ext cx="762000" cy="259080"/>
    <xdr:sp macro="" textlink="">
      <xdr:nvSpPr>
        <xdr:cNvPr id="334" name="テキスト ボックス 333"/>
        <xdr:cNvSpPr txBox="1"/>
      </xdr:nvSpPr>
      <xdr:spPr>
        <a:xfrm>
          <a:off x="13131800" y="1037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270"/>
    <xdr:sp macro="" textlink="">
      <xdr:nvSpPr>
        <xdr:cNvPr id="335" name="テキスト ボックス 334"/>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270"/>
    <xdr:sp macro="" textlink="">
      <xdr:nvSpPr>
        <xdr:cNvPr id="336" name="テキスト ボックス 335"/>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270"/>
    <xdr:sp macro="" textlink="">
      <xdr:nvSpPr>
        <xdr:cNvPr id="337" name="テキスト ボックス 336"/>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270"/>
    <xdr:sp macro="" textlink="">
      <xdr:nvSpPr>
        <xdr:cNvPr id="338" name="テキスト ボックス 337"/>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270"/>
    <xdr:sp macro="" textlink="">
      <xdr:nvSpPr>
        <xdr:cNvPr id="339" name="テキスト ボックス 338"/>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69215</xdr:rowOff>
    </xdr:from>
    <xdr:to>
      <xdr:col>81</xdr:col>
      <xdr:colOff>95250</xdr:colOff>
      <xdr:row>59</xdr:row>
      <xdr:rowOff>170815</xdr:rowOff>
    </xdr:to>
    <xdr:sp macro="" textlink="">
      <xdr:nvSpPr>
        <xdr:cNvPr id="340" name="楕円 339"/>
        <xdr:cNvSpPr/>
      </xdr:nvSpPr>
      <xdr:spPr>
        <a:xfrm>
          <a:off x="169672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161925</xdr:rowOff>
    </xdr:from>
    <xdr:ext cx="762000" cy="259080"/>
    <xdr:sp macro="" textlink="">
      <xdr:nvSpPr>
        <xdr:cNvPr id="341" name="定員管理の状況該当値テキスト"/>
        <xdr:cNvSpPr txBox="1"/>
      </xdr:nvSpPr>
      <xdr:spPr>
        <a:xfrm>
          <a:off x="17106900" y="10106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72390</xdr:rowOff>
    </xdr:from>
    <xdr:to>
      <xdr:col>77</xdr:col>
      <xdr:colOff>95250</xdr:colOff>
      <xdr:row>60</xdr:row>
      <xdr:rowOff>2540</xdr:rowOff>
    </xdr:to>
    <xdr:sp macro="" textlink="">
      <xdr:nvSpPr>
        <xdr:cNvPr id="342" name="楕円 341"/>
        <xdr:cNvSpPr/>
      </xdr:nvSpPr>
      <xdr:spPr>
        <a:xfrm>
          <a:off x="16129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12700</xdr:rowOff>
    </xdr:from>
    <xdr:ext cx="736600" cy="259080"/>
    <xdr:sp macro="" textlink="">
      <xdr:nvSpPr>
        <xdr:cNvPr id="343" name="テキスト ボックス 342"/>
        <xdr:cNvSpPr txBox="1"/>
      </xdr:nvSpPr>
      <xdr:spPr>
        <a:xfrm>
          <a:off x="15798800" y="9956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69215</xdr:rowOff>
    </xdr:from>
    <xdr:to>
      <xdr:col>73</xdr:col>
      <xdr:colOff>44450</xdr:colOff>
      <xdr:row>59</xdr:row>
      <xdr:rowOff>170815</xdr:rowOff>
    </xdr:to>
    <xdr:sp macro="" textlink="">
      <xdr:nvSpPr>
        <xdr:cNvPr id="344" name="楕円 343"/>
        <xdr:cNvSpPr/>
      </xdr:nvSpPr>
      <xdr:spPr>
        <a:xfrm>
          <a:off x="152400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9525</xdr:rowOff>
    </xdr:from>
    <xdr:ext cx="762000" cy="255270"/>
    <xdr:sp macro="" textlink="">
      <xdr:nvSpPr>
        <xdr:cNvPr id="345" name="テキスト ボックス 344"/>
        <xdr:cNvSpPr txBox="1"/>
      </xdr:nvSpPr>
      <xdr:spPr>
        <a:xfrm>
          <a:off x="14909800" y="99536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6" name="楕円 345"/>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113030</xdr:rowOff>
    </xdr:from>
    <xdr:ext cx="762000" cy="259080"/>
    <xdr:sp macro="" textlink="">
      <xdr:nvSpPr>
        <xdr:cNvPr id="347" name="テキスト ボックス 346"/>
        <xdr:cNvSpPr txBox="1"/>
      </xdr:nvSpPr>
      <xdr:spPr>
        <a:xfrm>
          <a:off x="14020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18415</xdr:rowOff>
    </xdr:from>
    <xdr:to>
      <xdr:col>64</xdr:col>
      <xdr:colOff>152400</xdr:colOff>
      <xdr:row>59</xdr:row>
      <xdr:rowOff>120650</xdr:rowOff>
    </xdr:to>
    <xdr:sp macro="" textlink="">
      <xdr:nvSpPr>
        <xdr:cNvPr id="348" name="楕円 347"/>
        <xdr:cNvSpPr/>
      </xdr:nvSpPr>
      <xdr:spPr>
        <a:xfrm>
          <a:off x="134620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130175</xdr:rowOff>
    </xdr:from>
    <xdr:ext cx="762000" cy="259080"/>
    <xdr:sp macro="" textlink="">
      <xdr:nvSpPr>
        <xdr:cNvPr id="349" name="テキスト ボックス 348"/>
        <xdr:cNvSpPr txBox="1"/>
      </xdr:nvSpPr>
      <xdr:spPr>
        <a:xfrm>
          <a:off x="13131800" y="990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2" name="テキスト ボックス 351"/>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前年度から実質公債費比率は横這いの</a:t>
          </a:r>
          <a:r>
            <a:rPr kumimoji="1" lang="en-US" altLang="ja-JP" sz="1300">
              <a:latin typeface="ＭＳ Ｐゴシック"/>
              <a:ea typeface="ＭＳ Ｐゴシック"/>
            </a:rPr>
            <a:t>8.4</a:t>
          </a:r>
          <a:r>
            <a:rPr kumimoji="1" lang="ja-JP" altLang="en-US" sz="1300">
              <a:latin typeface="ＭＳ Ｐゴシック"/>
              <a:ea typeface="ＭＳ Ｐゴシック"/>
            </a:rPr>
            <a:t>％となっており、類似団体平均を</a:t>
          </a:r>
          <a:r>
            <a:rPr kumimoji="1" lang="en-US" altLang="ja-JP" sz="1300">
              <a:latin typeface="ＭＳ Ｐゴシック"/>
              <a:ea typeface="ＭＳ Ｐゴシック"/>
            </a:rPr>
            <a:t>1.2</a:t>
          </a:r>
          <a:r>
            <a:rPr kumimoji="1" lang="ja-JP" altLang="en-US" sz="1300">
              <a:latin typeface="ＭＳ Ｐゴシック"/>
              <a:ea typeface="ＭＳ Ｐゴシック"/>
            </a:rPr>
            <a:t>ポイント上回っている。主な要因として、公営企業債等繰入金や一部事務組合負担金の増加及び臨時財政対策債の減少に伴う基準財政規模が挙げられる。</a:t>
          </a:r>
        </a:p>
        <a:p>
          <a:r>
            <a:rPr kumimoji="1" lang="ja-JP" altLang="en-US" sz="1300">
              <a:latin typeface="ＭＳ Ｐゴシック"/>
              <a:ea typeface="ＭＳ Ｐゴシック"/>
            </a:rPr>
            <a:t>今後も交付税措置率の高い地方債を中心に借入を行い、実質公債費比率の改善に努める。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6" name="直線コネクタ 36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7" name="テキスト ボックス 36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8" name="直線コネクタ 36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5270"/>
    <xdr:sp macro="" textlink="">
      <xdr:nvSpPr>
        <xdr:cNvPr id="369" name="テキスト ボックス 368"/>
        <xdr:cNvSpPr txBox="1"/>
      </xdr:nvSpPr>
      <xdr:spPr>
        <a:xfrm>
          <a:off x="1206500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5270"/>
    <xdr:sp macro="" textlink="">
      <xdr:nvSpPr>
        <xdr:cNvPr id="371" name="テキスト ボックス 370"/>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2" name="直線コネクタ 37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5270"/>
    <xdr:sp macro="" textlink="">
      <xdr:nvSpPr>
        <xdr:cNvPr id="373" name="テキスト ボックス 372"/>
        <xdr:cNvSpPr txBox="1"/>
      </xdr:nvSpPr>
      <xdr:spPr>
        <a:xfrm>
          <a:off x="1206500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4" name="直線コネクタ 37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70485</xdr:rowOff>
    </xdr:from>
    <xdr:to>
      <xdr:col>81</xdr:col>
      <xdr:colOff>44450</xdr:colOff>
      <xdr:row>45</xdr:row>
      <xdr:rowOff>26035</xdr:rowOff>
    </xdr:to>
    <xdr:cxnSp macro="">
      <xdr:nvCxnSpPr>
        <xdr:cNvPr id="377" name="直線コネクタ 376"/>
        <xdr:cNvCxnSpPr/>
      </xdr:nvCxnSpPr>
      <xdr:spPr>
        <a:xfrm flipV="1">
          <a:off x="17018000" y="641413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169545</xdr:rowOff>
    </xdr:from>
    <xdr:ext cx="762000" cy="255270"/>
    <xdr:sp macro="" textlink="">
      <xdr:nvSpPr>
        <xdr:cNvPr id="378" name="公債費負担の状況最小値テキスト"/>
        <xdr:cNvSpPr txBox="1"/>
      </xdr:nvSpPr>
      <xdr:spPr>
        <a:xfrm>
          <a:off x="17106900" y="7713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26035</xdr:rowOff>
    </xdr:from>
    <xdr:to>
      <xdr:col>81</xdr:col>
      <xdr:colOff>133350</xdr:colOff>
      <xdr:row>45</xdr:row>
      <xdr:rowOff>26035</xdr:rowOff>
    </xdr:to>
    <xdr:cxnSp macro="">
      <xdr:nvCxnSpPr>
        <xdr:cNvPr id="379" name="直線コネクタ 378"/>
        <xdr:cNvCxnSpPr/>
      </xdr:nvCxnSpPr>
      <xdr:spPr>
        <a:xfrm>
          <a:off x="16929100" y="774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156845</xdr:rowOff>
    </xdr:from>
    <xdr:ext cx="762000" cy="255270"/>
    <xdr:sp macro="" textlink="">
      <xdr:nvSpPr>
        <xdr:cNvPr id="380" name="公債費負担の状況最大値テキスト"/>
        <xdr:cNvSpPr txBox="1"/>
      </xdr:nvSpPr>
      <xdr:spPr>
        <a:xfrm>
          <a:off x="17106900" y="61575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70485</xdr:rowOff>
    </xdr:from>
    <xdr:to>
      <xdr:col>81</xdr:col>
      <xdr:colOff>133350</xdr:colOff>
      <xdr:row>37</xdr:row>
      <xdr:rowOff>70485</xdr:rowOff>
    </xdr:to>
    <xdr:cxnSp macro="">
      <xdr:nvCxnSpPr>
        <xdr:cNvPr id="381" name="直線コネクタ 380"/>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57785</xdr:rowOff>
    </xdr:from>
    <xdr:to>
      <xdr:col>81</xdr:col>
      <xdr:colOff>44450</xdr:colOff>
      <xdr:row>42</xdr:row>
      <xdr:rowOff>57785</xdr:rowOff>
    </xdr:to>
    <xdr:cxnSp macro="">
      <xdr:nvCxnSpPr>
        <xdr:cNvPr id="382" name="直線コネクタ 381"/>
        <xdr:cNvCxnSpPr/>
      </xdr:nvCxnSpPr>
      <xdr:spPr>
        <a:xfrm>
          <a:off x="16179800" y="72586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98425</xdr:rowOff>
    </xdr:from>
    <xdr:ext cx="762000" cy="255270"/>
    <xdr:sp macro="" textlink="">
      <xdr:nvSpPr>
        <xdr:cNvPr id="383" name="公債費負担の状況平均値テキスト"/>
        <xdr:cNvSpPr txBox="1"/>
      </xdr:nvSpPr>
      <xdr:spPr>
        <a:xfrm>
          <a:off x="17106900" y="695642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81915</xdr:rowOff>
    </xdr:from>
    <xdr:to>
      <xdr:col>81</xdr:col>
      <xdr:colOff>95250</xdr:colOff>
      <xdr:row>42</xdr:row>
      <xdr:rowOff>12065</xdr:rowOff>
    </xdr:to>
    <xdr:sp macro="" textlink="">
      <xdr:nvSpPr>
        <xdr:cNvPr id="384" name="フローチャート: 判断 383"/>
        <xdr:cNvSpPr/>
      </xdr:nvSpPr>
      <xdr:spPr>
        <a:xfrm>
          <a:off x="169672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33655</xdr:rowOff>
    </xdr:from>
    <xdr:to>
      <xdr:col>77</xdr:col>
      <xdr:colOff>44450</xdr:colOff>
      <xdr:row>42</xdr:row>
      <xdr:rowOff>57785</xdr:rowOff>
    </xdr:to>
    <xdr:cxnSp macro="">
      <xdr:nvCxnSpPr>
        <xdr:cNvPr id="385" name="直線コネクタ 384"/>
        <xdr:cNvCxnSpPr/>
      </xdr:nvCxnSpPr>
      <xdr:spPr>
        <a:xfrm>
          <a:off x="15290800" y="72345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81915</xdr:rowOff>
    </xdr:from>
    <xdr:to>
      <xdr:col>77</xdr:col>
      <xdr:colOff>95250</xdr:colOff>
      <xdr:row>42</xdr:row>
      <xdr:rowOff>12065</xdr:rowOff>
    </xdr:to>
    <xdr:sp macro="" textlink="">
      <xdr:nvSpPr>
        <xdr:cNvPr id="386" name="フローチャート: 判断 385"/>
        <xdr:cNvSpPr/>
      </xdr:nvSpPr>
      <xdr:spPr>
        <a:xfrm>
          <a:off x="16129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22225</xdr:rowOff>
    </xdr:from>
    <xdr:ext cx="736600" cy="258445"/>
    <xdr:sp macro="" textlink="">
      <xdr:nvSpPr>
        <xdr:cNvPr id="387" name="テキスト ボックス 386"/>
        <xdr:cNvSpPr txBox="1"/>
      </xdr:nvSpPr>
      <xdr:spPr>
        <a:xfrm>
          <a:off x="15798800" y="6880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25400</xdr:rowOff>
    </xdr:from>
    <xdr:to>
      <xdr:col>72</xdr:col>
      <xdr:colOff>203200</xdr:colOff>
      <xdr:row>42</xdr:row>
      <xdr:rowOff>33655</xdr:rowOff>
    </xdr:to>
    <xdr:cxnSp macro="">
      <xdr:nvCxnSpPr>
        <xdr:cNvPr id="388" name="直線コネクタ 387"/>
        <xdr:cNvCxnSpPr/>
      </xdr:nvCxnSpPr>
      <xdr:spPr>
        <a:xfrm>
          <a:off x="14401800" y="72263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89535</xdr:rowOff>
    </xdr:from>
    <xdr:to>
      <xdr:col>73</xdr:col>
      <xdr:colOff>44450</xdr:colOff>
      <xdr:row>42</xdr:row>
      <xdr:rowOff>19685</xdr:rowOff>
    </xdr:to>
    <xdr:sp macro="" textlink="">
      <xdr:nvSpPr>
        <xdr:cNvPr id="389" name="フローチャート: 判断 388"/>
        <xdr:cNvSpPr/>
      </xdr:nvSpPr>
      <xdr:spPr>
        <a:xfrm>
          <a:off x="15240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29845</xdr:rowOff>
    </xdr:from>
    <xdr:ext cx="762000" cy="255270"/>
    <xdr:sp macro="" textlink="">
      <xdr:nvSpPr>
        <xdr:cNvPr id="390" name="テキスト ボックス 389"/>
        <xdr:cNvSpPr txBox="1"/>
      </xdr:nvSpPr>
      <xdr:spPr>
        <a:xfrm>
          <a:off x="14909800" y="6887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140335</xdr:rowOff>
    </xdr:from>
    <xdr:to>
      <xdr:col>68</xdr:col>
      <xdr:colOff>152400</xdr:colOff>
      <xdr:row>42</xdr:row>
      <xdr:rowOff>25400</xdr:rowOff>
    </xdr:to>
    <xdr:cxnSp macro="">
      <xdr:nvCxnSpPr>
        <xdr:cNvPr id="391" name="直線コネクタ 390"/>
        <xdr:cNvCxnSpPr/>
      </xdr:nvCxnSpPr>
      <xdr:spPr>
        <a:xfrm>
          <a:off x="13512800" y="71697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33655</xdr:rowOff>
    </xdr:from>
    <xdr:to>
      <xdr:col>68</xdr:col>
      <xdr:colOff>203200</xdr:colOff>
      <xdr:row>41</xdr:row>
      <xdr:rowOff>135255</xdr:rowOff>
    </xdr:to>
    <xdr:sp macro="" textlink="">
      <xdr:nvSpPr>
        <xdr:cNvPr id="392" name="フローチャート: 判断 391"/>
        <xdr:cNvSpPr/>
      </xdr:nvSpPr>
      <xdr:spPr>
        <a:xfrm>
          <a:off x="14351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145415</xdr:rowOff>
    </xdr:from>
    <xdr:ext cx="762000" cy="255270"/>
    <xdr:sp macro="" textlink="">
      <xdr:nvSpPr>
        <xdr:cNvPr id="393" name="テキスト ボックス 392"/>
        <xdr:cNvSpPr txBox="1"/>
      </xdr:nvSpPr>
      <xdr:spPr>
        <a:xfrm>
          <a:off x="14020800" y="68319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4" name="フローチャート: 判断 393"/>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161290</xdr:rowOff>
    </xdr:from>
    <xdr:ext cx="762000" cy="259080"/>
    <xdr:sp macro="" textlink="">
      <xdr:nvSpPr>
        <xdr:cNvPr id="395" name="テキスト ボックス 394"/>
        <xdr:cNvSpPr txBox="1"/>
      </xdr:nvSpPr>
      <xdr:spPr>
        <a:xfrm>
          <a:off x="13131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6985</xdr:rowOff>
    </xdr:from>
    <xdr:to>
      <xdr:col>81</xdr:col>
      <xdr:colOff>95250</xdr:colOff>
      <xdr:row>42</xdr:row>
      <xdr:rowOff>109220</xdr:rowOff>
    </xdr:to>
    <xdr:sp macro="" textlink="">
      <xdr:nvSpPr>
        <xdr:cNvPr id="401" name="楕円 400"/>
        <xdr:cNvSpPr/>
      </xdr:nvSpPr>
      <xdr:spPr>
        <a:xfrm>
          <a:off x="16967200" y="7207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150495</xdr:rowOff>
    </xdr:from>
    <xdr:ext cx="762000" cy="259080"/>
    <xdr:sp macro="" textlink="">
      <xdr:nvSpPr>
        <xdr:cNvPr id="402" name="公債費負担の状況該当値テキスト"/>
        <xdr:cNvSpPr txBox="1"/>
      </xdr:nvSpPr>
      <xdr:spPr>
        <a:xfrm>
          <a:off x="17106900" y="7179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6985</xdr:rowOff>
    </xdr:from>
    <xdr:to>
      <xdr:col>77</xdr:col>
      <xdr:colOff>95250</xdr:colOff>
      <xdr:row>42</xdr:row>
      <xdr:rowOff>109220</xdr:rowOff>
    </xdr:to>
    <xdr:sp macro="" textlink="">
      <xdr:nvSpPr>
        <xdr:cNvPr id="403" name="楕円 402"/>
        <xdr:cNvSpPr/>
      </xdr:nvSpPr>
      <xdr:spPr>
        <a:xfrm>
          <a:off x="16129000" y="7207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93345</xdr:rowOff>
    </xdr:from>
    <xdr:ext cx="736600" cy="259080"/>
    <xdr:sp macro="" textlink="">
      <xdr:nvSpPr>
        <xdr:cNvPr id="404" name="テキスト ボックス 403"/>
        <xdr:cNvSpPr txBox="1"/>
      </xdr:nvSpPr>
      <xdr:spPr>
        <a:xfrm>
          <a:off x="15798800" y="7294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154940</xdr:rowOff>
    </xdr:from>
    <xdr:to>
      <xdr:col>73</xdr:col>
      <xdr:colOff>44450</xdr:colOff>
      <xdr:row>42</xdr:row>
      <xdr:rowOff>84455</xdr:rowOff>
    </xdr:to>
    <xdr:sp macro="" textlink="">
      <xdr:nvSpPr>
        <xdr:cNvPr id="405" name="楕円 404"/>
        <xdr:cNvSpPr/>
      </xdr:nvSpPr>
      <xdr:spPr>
        <a:xfrm>
          <a:off x="15240000" y="718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69215</xdr:rowOff>
    </xdr:from>
    <xdr:ext cx="762000" cy="259080"/>
    <xdr:sp macro="" textlink="">
      <xdr:nvSpPr>
        <xdr:cNvPr id="406" name="テキスト ボックス 405"/>
        <xdr:cNvSpPr txBox="1"/>
      </xdr:nvSpPr>
      <xdr:spPr>
        <a:xfrm>
          <a:off x="14909800" y="727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60960</xdr:rowOff>
    </xdr:from>
    <xdr:ext cx="762000" cy="259080"/>
    <xdr:sp macro="" textlink="">
      <xdr:nvSpPr>
        <xdr:cNvPr id="408" name="テキスト ボックス 407"/>
        <xdr:cNvSpPr txBox="1"/>
      </xdr:nvSpPr>
      <xdr:spPr>
        <a:xfrm>
          <a:off x="14020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89535</xdr:rowOff>
    </xdr:from>
    <xdr:to>
      <xdr:col>64</xdr:col>
      <xdr:colOff>152400</xdr:colOff>
      <xdr:row>42</xdr:row>
      <xdr:rowOff>19685</xdr:rowOff>
    </xdr:to>
    <xdr:sp macro="" textlink="">
      <xdr:nvSpPr>
        <xdr:cNvPr id="409" name="楕円 408"/>
        <xdr:cNvSpPr/>
      </xdr:nvSpPr>
      <xdr:spPr>
        <a:xfrm>
          <a:off x="13462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4445</xdr:rowOff>
    </xdr:from>
    <xdr:ext cx="762000" cy="259080"/>
    <xdr:sp macro="" textlink="">
      <xdr:nvSpPr>
        <xdr:cNvPr id="410" name="テキスト ボックス 409"/>
        <xdr:cNvSpPr txBox="1"/>
      </xdr:nvSpPr>
      <xdr:spPr>
        <a:xfrm>
          <a:off x="13131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8775"/>
    <xdr:sp macro="" textlink="">
      <xdr:nvSpPr>
        <xdr:cNvPr id="413" name="テキスト ボックス 412"/>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新庁舎等建設事業に係る新発債を</a:t>
          </a:r>
          <a:r>
            <a:rPr kumimoji="1" lang="en-US" altLang="ja-JP" sz="1300">
              <a:latin typeface="ＭＳ Ｐゴシック"/>
              <a:ea typeface="ＭＳ Ｐゴシック"/>
            </a:rPr>
            <a:t>1,047,800</a:t>
          </a:r>
          <a:r>
            <a:rPr kumimoji="1" lang="ja-JP" altLang="en-US" sz="1300">
              <a:latin typeface="ＭＳ Ｐゴシック"/>
              <a:ea typeface="ＭＳ Ｐゴシック"/>
            </a:rPr>
            <a:t>千円（公共施設等保全事業</a:t>
          </a:r>
          <a:r>
            <a:rPr kumimoji="1" lang="en-US" altLang="ja-JP" sz="1300">
              <a:latin typeface="ＭＳ Ｐゴシック"/>
              <a:ea typeface="ＭＳ Ｐゴシック"/>
            </a:rPr>
            <a:t>701,300</a:t>
          </a:r>
          <a:r>
            <a:rPr kumimoji="1" lang="ja-JP" altLang="en-US" sz="1300">
              <a:latin typeface="ＭＳ Ｐゴシック"/>
              <a:ea typeface="ＭＳ Ｐゴシック"/>
            </a:rPr>
            <a:t>千円、緊急防災・減災事業</a:t>
          </a:r>
          <a:r>
            <a:rPr kumimoji="1" lang="en-US" altLang="ja-JP" sz="1300">
              <a:latin typeface="ＭＳ Ｐゴシック"/>
              <a:ea typeface="ＭＳ Ｐゴシック"/>
            </a:rPr>
            <a:t>346,500</a:t>
          </a:r>
          <a:r>
            <a:rPr kumimoji="1" lang="ja-JP" altLang="en-US" sz="1300">
              <a:latin typeface="ＭＳ Ｐゴシック"/>
              <a:ea typeface="ＭＳ Ｐゴシック"/>
            </a:rPr>
            <a:t>千円）発行するなど、前年度より新規発行債が増加したことによる将来負担額の増加が主な要因となっている。</a:t>
          </a:r>
        </a:p>
        <a:p>
          <a:r>
            <a:rPr kumimoji="1" lang="ja-JP" altLang="en-US" sz="1300">
              <a:latin typeface="ＭＳ Ｐゴシック"/>
              <a:ea typeface="ＭＳ Ｐゴシック"/>
            </a:rPr>
            <a:t>引き続き起債については、交付税措置のあるものを活用することに加え、基金の積立てを計画的に行っていく。</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1615"/>
    <xdr:sp macro="" textlink="">
      <xdr:nvSpPr>
        <xdr:cNvPr id="424" name="テキスト ボックス 423"/>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5270"/>
    <xdr:sp macro="" textlink="">
      <xdr:nvSpPr>
        <xdr:cNvPr id="428" name="テキスト ボックス 427"/>
        <xdr:cNvSpPr txBox="1"/>
      </xdr:nvSpPr>
      <xdr:spPr>
        <a:xfrm>
          <a:off x="12065000" y="375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0" name="テキスト ボックス 429"/>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2" name="テキスト ボックス 431"/>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4" name="テキスト ボックス 433"/>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69215</xdr:rowOff>
    </xdr:to>
    <xdr:cxnSp macro="">
      <xdr:nvCxnSpPr>
        <xdr:cNvPr id="437" name="直線コネクタ 436"/>
        <xdr:cNvCxnSpPr/>
      </xdr:nvCxnSpPr>
      <xdr:spPr>
        <a:xfrm flipV="1">
          <a:off x="17018000" y="2451100"/>
          <a:ext cx="0" cy="1561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41275</xdr:rowOff>
    </xdr:from>
    <xdr:ext cx="762000" cy="255270"/>
    <xdr:sp macro="" textlink="">
      <xdr:nvSpPr>
        <xdr:cNvPr id="438" name="将来負担の状況最小値テキスト"/>
        <xdr:cNvSpPr txBox="1"/>
      </xdr:nvSpPr>
      <xdr:spPr>
        <a:xfrm>
          <a:off x="17106900" y="39846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69215</xdr:rowOff>
    </xdr:from>
    <xdr:to>
      <xdr:col>81</xdr:col>
      <xdr:colOff>133350</xdr:colOff>
      <xdr:row>23</xdr:row>
      <xdr:rowOff>69215</xdr:rowOff>
    </xdr:to>
    <xdr:cxnSp macro="">
      <xdr:nvCxnSpPr>
        <xdr:cNvPr id="439" name="直線コネクタ 438"/>
        <xdr:cNvCxnSpPr/>
      </xdr:nvCxnSpPr>
      <xdr:spPr>
        <a:xfrm>
          <a:off x="16929100" y="401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86360</xdr:rowOff>
    </xdr:from>
    <xdr:ext cx="762000" cy="255270"/>
    <xdr:sp macro="" textlink="">
      <xdr:nvSpPr>
        <xdr:cNvPr id="440" name="将来負担の状況最大値テキスト"/>
        <xdr:cNvSpPr txBox="1"/>
      </xdr:nvSpPr>
      <xdr:spPr>
        <a:xfrm>
          <a:off x="17106900" y="2143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18415</xdr:rowOff>
    </xdr:from>
    <xdr:to>
      <xdr:col>81</xdr:col>
      <xdr:colOff>44450</xdr:colOff>
      <xdr:row>16</xdr:row>
      <xdr:rowOff>44450</xdr:rowOff>
    </xdr:to>
    <xdr:cxnSp macro="">
      <xdr:nvCxnSpPr>
        <xdr:cNvPr id="442" name="直線コネクタ 441"/>
        <xdr:cNvCxnSpPr/>
      </xdr:nvCxnSpPr>
      <xdr:spPr>
        <a:xfrm>
          <a:off x="16179800" y="276161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29210</xdr:rowOff>
    </xdr:from>
    <xdr:ext cx="762000" cy="255270"/>
    <xdr:sp macro="" textlink="">
      <xdr:nvSpPr>
        <xdr:cNvPr id="443" name="将来負担の状況平均値テキスト"/>
        <xdr:cNvSpPr txBox="1"/>
      </xdr:nvSpPr>
      <xdr:spPr>
        <a:xfrm>
          <a:off x="17106900" y="22580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18415</xdr:rowOff>
    </xdr:from>
    <xdr:to>
      <xdr:col>77</xdr:col>
      <xdr:colOff>44450</xdr:colOff>
      <xdr:row>16</xdr:row>
      <xdr:rowOff>90805</xdr:rowOff>
    </xdr:to>
    <xdr:cxnSp macro="">
      <xdr:nvCxnSpPr>
        <xdr:cNvPr id="445" name="直線コネクタ 444"/>
        <xdr:cNvCxnSpPr/>
      </xdr:nvCxnSpPr>
      <xdr:spPr>
        <a:xfrm flipV="1">
          <a:off x="15290800" y="276161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111760</xdr:rowOff>
    </xdr:from>
    <xdr:ext cx="736600" cy="255270"/>
    <xdr:sp macro="" textlink="">
      <xdr:nvSpPr>
        <xdr:cNvPr id="447" name="テキスト ボックス 446"/>
        <xdr:cNvSpPr txBox="1"/>
      </xdr:nvSpPr>
      <xdr:spPr>
        <a:xfrm>
          <a:off x="15798800" y="21691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80010</xdr:rowOff>
    </xdr:from>
    <xdr:to>
      <xdr:col>72</xdr:col>
      <xdr:colOff>203200</xdr:colOff>
      <xdr:row>16</xdr:row>
      <xdr:rowOff>90805</xdr:rowOff>
    </xdr:to>
    <xdr:cxnSp macro="">
      <xdr:nvCxnSpPr>
        <xdr:cNvPr id="448" name="直線コネクタ 447"/>
        <xdr:cNvCxnSpPr/>
      </xdr:nvCxnSpPr>
      <xdr:spPr>
        <a:xfrm>
          <a:off x="14401800" y="2651760"/>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123825</xdr:rowOff>
    </xdr:from>
    <xdr:to>
      <xdr:col>73</xdr:col>
      <xdr:colOff>44450</xdr:colOff>
      <xdr:row>15</xdr:row>
      <xdr:rowOff>53975</xdr:rowOff>
    </xdr:to>
    <xdr:sp macro="" textlink="">
      <xdr:nvSpPr>
        <xdr:cNvPr id="449" name="フローチャート: 判断 448"/>
        <xdr:cNvSpPr/>
      </xdr:nvSpPr>
      <xdr:spPr>
        <a:xfrm>
          <a:off x="15240000" y="252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64135</xdr:rowOff>
    </xdr:from>
    <xdr:ext cx="762000" cy="255270"/>
    <xdr:sp macro="" textlink="">
      <xdr:nvSpPr>
        <xdr:cNvPr id="450" name="テキスト ボックス 449"/>
        <xdr:cNvSpPr txBox="1"/>
      </xdr:nvSpPr>
      <xdr:spPr>
        <a:xfrm>
          <a:off x="14909800" y="22929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164465</xdr:rowOff>
    </xdr:from>
    <xdr:to>
      <xdr:col>68</xdr:col>
      <xdr:colOff>152400</xdr:colOff>
      <xdr:row>15</xdr:row>
      <xdr:rowOff>80010</xdr:rowOff>
    </xdr:to>
    <xdr:cxnSp macro="">
      <xdr:nvCxnSpPr>
        <xdr:cNvPr id="451" name="直線コネクタ 450"/>
        <xdr:cNvCxnSpPr/>
      </xdr:nvCxnSpPr>
      <xdr:spPr>
        <a:xfrm>
          <a:off x="13512800" y="256476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24765</xdr:rowOff>
    </xdr:from>
    <xdr:to>
      <xdr:col>68</xdr:col>
      <xdr:colOff>203200</xdr:colOff>
      <xdr:row>15</xdr:row>
      <xdr:rowOff>126365</xdr:rowOff>
    </xdr:to>
    <xdr:sp macro="" textlink="">
      <xdr:nvSpPr>
        <xdr:cNvPr id="452" name="フローチャート: 判断 451"/>
        <xdr:cNvSpPr/>
      </xdr:nvSpPr>
      <xdr:spPr>
        <a:xfrm>
          <a:off x="14351000" y="25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136525</xdr:rowOff>
    </xdr:from>
    <xdr:ext cx="762000" cy="258445"/>
    <xdr:sp macro="" textlink="">
      <xdr:nvSpPr>
        <xdr:cNvPr id="453" name="テキスト ボックス 452"/>
        <xdr:cNvSpPr txBox="1"/>
      </xdr:nvSpPr>
      <xdr:spPr>
        <a:xfrm>
          <a:off x="14020800" y="2365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4445</xdr:rowOff>
    </xdr:from>
    <xdr:to>
      <xdr:col>64</xdr:col>
      <xdr:colOff>152400</xdr:colOff>
      <xdr:row>15</xdr:row>
      <xdr:rowOff>106045</xdr:rowOff>
    </xdr:to>
    <xdr:sp macro="" textlink="">
      <xdr:nvSpPr>
        <xdr:cNvPr id="454" name="フローチャート: 判断 453"/>
        <xdr:cNvSpPr/>
      </xdr:nvSpPr>
      <xdr:spPr>
        <a:xfrm>
          <a:off x="13462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90805</xdr:rowOff>
    </xdr:from>
    <xdr:ext cx="762000" cy="258445"/>
    <xdr:sp macro="" textlink="">
      <xdr:nvSpPr>
        <xdr:cNvPr id="455" name="テキスト ボックス 454"/>
        <xdr:cNvSpPr txBox="1"/>
      </xdr:nvSpPr>
      <xdr:spPr>
        <a:xfrm>
          <a:off x="13131800" y="266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165100</xdr:rowOff>
    </xdr:from>
    <xdr:to>
      <xdr:col>81</xdr:col>
      <xdr:colOff>95250</xdr:colOff>
      <xdr:row>16</xdr:row>
      <xdr:rowOff>95250</xdr:rowOff>
    </xdr:to>
    <xdr:sp macro="" textlink="">
      <xdr:nvSpPr>
        <xdr:cNvPr id="461" name="楕円 460"/>
        <xdr:cNvSpPr/>
      </xdr:nvSpPr>
      <xdr:spPr>
        <a:xfrm>
          <a:off x="16967200" y="27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137795</xdr:rowOff>
    </xdr:from>
    <xdr:ext cx="762000" cy="259080"/>
    <xdr:sp macro="" textlink="">
      <xdr:nvSpPr>
        <xdr:cNvPr id="462" name="将来負担の状況該当値テキスト"/>
        <xdr:cNvSpPr txBox="1"/>
      </xdr:nvSpPr>
      <xdr:spPr>
        <a:xfrm>
          <a:off x="17106900" y="270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139065</xdr:rowOff>
    </xdr:from>
    <xdr:to>
      <xdr:col>77</xdr:col>
      <xdr:colOff>95250</xdr:colOff>
      <xdr:row>16</xdr:row>
      <xdr:rowOff>69215</xdr:rowOff>
    </xdr:to>
    <xdr:sp macro="" textlink="">
      <xdr:nvSpPr>
        <xdr:cNvPr id="463" name="楕円 462"/>
        <xdr:cNvSpPr/>
      </xdr:nvSpPr>
      <xdr:spPr>
        <a:xfrm>
          <a:off x="16129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53975</xdr:rowOff>
    </xdr:from>
    <xdr:ext cx="736600" cy="255270"/>
    <xdr:sp macro="" textlink="">
      <xdr:nvSpPr>
        <xdr:cNvPr id="464" name="テキスト ボックス 463"/>
        <xdr:cNvSpPr txBox="1"/>
      </xdr:nvSpPr>
      <xdr:spPr>
        <a:xfrm>
          <a:off x="15798800" y="279717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40640</xdr:rowOff>
    </xdr:from>
    <xdr:to>
      <xdr:col>73</xdr:col>
      <xdr:colOff>44450</xdr:colOff>
      <xdr:row>16</xdr:row>
      <xdr:rowOff>141605</xdr:rowOff>
    </xdr:to>
    <xdr:sp macro="" textlink="">
      <xdr:nvSpPr>
        <xdr:cNvPr id="465" name="楕円 464"/>
        <xdr:cNvSpPr/>
      </xdr:nvSpPr>
      <xdr:spPr>
        <a:xfrm>
          <a:off x="15240000" y="2783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126365</xdr:rowOff>
    </xdr:from>
    <xdr:ext cx="762000" cy="259080"/>
    <xdr:sp macro="" textlink="">
      <xdr:nvSpPr>
        <xdr:cNvPr id="466" name="テキスト ボックス 465"/>
        <xdr:cNvSpPr txBox="1"/>
      </xdr:nvSpPr>
      <xdr:spPr>
        <a:xfrm>
          <a:off x="14909800" y="286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29210</xdr:rowOff>
    </xdr:from>
    <xdr:to>
      <xdr:col>68</xdr:col>
      <xdr:colOff>203200</xdr:colOff>
      <xdr:row>15</xdr:row>
      <xdr:rowOff>130810</xdr:rowOff>
    </xdr:to>
    <xdr:sp macro="" textlink="">
      <xdr:nvSpPr>
        <xdr:cNvPr id="467" name="楕円 466"/>
        <xdr:cNvSpPr/>
      </xdr:nvSpPr>
      <xdr:spPr>
        <a:xfrm>
          <a:off x="14351000" y="26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115570</xdr:rowOff>
    </xdr:from>
    <xdr:ext cx="762000" cy="259080"/>
    <xdr:sp macro="" textlink="">
      <xdr:nvSpPr>
        <xdr:cNvPr id="468" name="テキスト ボックス 467"/>
        <xdr:cNvSpPr txBox="1"/>
      </xdr:nvSpPr>
      <xdr:spPr>
        <a:xfrm>
          <a:off x="14020800" y="26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113665</xdr:rowOff>
    </xdr:from>
    <xdr:to>
      <xdr:col>64</xdr:col>
      <xdr:colOff>152400</xdr:colOff>
      <xdr:row>15</xdr:row>
      <xdr:rowOff>43815</xdr:rowOff>
    </xdr:to>
    <xdr:sp macro="" textlink="">
      <xdr:nvSpPr>
        <xdr:cNvPr id="469" name="楕円 468"/>
        <xdr:cNvSpPr/>
      </xdr:nvSpPr>
      <xdr:spPr>
        <a:xfrm>
          <a:off x="13462000" y="25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53975</xdr:rowOff>
    </xdr:from>
    <xdr:ext cx="762000" cy="255270"/>
    <xdr:sp macro="" textlink="">
      <xdr:nvSpPr>
        <xdr:cNvPr id="470" name="テキスト ボックス 469"/>
        <xdr:cNvSpPr txBox="1"/>
      </xdr:nvSpPr>
      <xdr:spPr>
        <a:xfrm>
          <a:off x="13131800" y="2282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19,366
18,972
37.94
10,020,924
9,626,239
389,306
4,878,709
8,820,991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34.9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5555" cy="251460"/>
    <xdr:sp macro="" textlink="">
      <xdr:nvSpPr>
        <xdr:cNvPr id="30" name="テキスト ボックス 29"/>
        <xdr:cNvSpPr txBox="1"/>
      </xdr:nvSpPr>
      <xdr:spPr>
        <a:xfrm>
          <a:off x="69850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5675" cy="248920"/>
    <xdr:sp macro="" textlink="">
      <xdr:nvSpPr>
        <xdr:cNvPr id="31" name="テキスト ボックス 30"/>
        <xdr:cNvSpPr txBox="1"/>
      </xdr:nvSpPr>
      <xdr:spPr>
        <a:xfrm>
          <a:off x="698500" y="3746500"/>
          <a:ext cx="6035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0710" cy="259080"/>
    <xdr:sp macro="" textlink="">
      <xdr:nvSpPr>
        <xdr:cNvPr id="32" name="テキスト ボックス 31"/>
        <xdr:cNvSpPr txBox="1"/>
      </xdr:nvSpPr>
      <xdr:spPr>
        <a:xfrm>
          <a:off x="698500" y="4000500"/>
          <a:ext cx="8220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3990" cy="259080"/>
    <xdr:sp macro="" textlink="">
      <xdr:nvSpPr>
        <xdr:cNvPr id="33" name="テキスト ボックス 32"/>
        <xdr:cNvSpPr txBox="1"/>
      </xdr:nvSpPr>
      <xdr:spPr>
        <a:xfrm>
          <a:off x="69850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おり、主な要因としては職員数の減、再任用職員数の増が挙げられる。人件費については、前年度に比べ▲34，339千円減少しているが、臨時財政対策債の大幅減による経常的一般財源等の減に伴い、経常収支比率は前年度から0.1ポイント増加となった。</a:t>
          </a:r>
        </a:p>
        <a:p>
          <a:r>
            <a:rPr kumimoji="1" lang="ja-JP" altLang="en-US" sz="1300">
              <a:latin typeface="ＭＳ Ｐゴシック"/>
              <a:ea typeface="ＭＳ Ｐゴシック"/>
            </a:rPr>
            <a:t>今後も定員管理計画により人件費の抑制に努める。</a:t>
          </a:r>
        </a:p>
      </xdr:txBody>
    </xdr:sp>
    <xdr:clientData/>
  </xdr:twoCellAnchor>
  <xdr:oneCellAnchor>
    <xdr:from>
      <xdr:col>3</xdr:col>
      <xdr:colOff>123825</xdr:colOff>
      <xdr:row>29</xdr:row>
      <xdr:rowOff>107950</xdr:rowOff>
    </xdr:from>
    <xdr:ext cx="287655" cy="225425"/>
    <xdr:sp macro="" textlink="">
      <xdr:nvSpPr>
        <xdr:cNvPr id="45" name="テキスト ボックス 44"/>
        <xdr:cNvSpPr txBox="1"/>
      </xdr:nvSpPr>
      <xdr:spPr>
        <a:xfrm>
          <a:off x="723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205" cy="250190"/>
    <xdr:sp macro="" textlink="">
      <xdr:nvSpPr>
        <xdr:cNvPr id="47" name="テキスト ボックス 46"/>
        <xdr:cNvSpPr txBox="1"/>
      </xdr:nvSpPr>
      <xdr:spPr>
        <a:xfrm>
          <a:off x="254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497205" cy="259080"/>
    <xdr:sp macro="" textlink="">
      <xdr:nvSpPr>
        <xdr:cNvPr id="49" name="テキスト ボックス 48"/>
        <xdr:cNvSpPr txBox="1"/>
      </xdr:nvSpPr>
      <xdr:spPr>
        <a:xfrm>
          <a:off x="254000" y="7087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497205" cy="251460"/>
    <xdr:sp macro="" textlink="">
      <xdr:nvSpPr>
        <xdr:cNvPr id="51" name="テキスト ボックス 50"/>
        <xdr:cNvSpPr txBox="1"/>
      </xdr:nvSpPr>
      <xdr:spPr>
        <a:xfrm>
          <a:off x="254000" y="6761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497205" cy="258445"/>
    <xdr:sp macro="" textlink="">
      <xdr:nvSpPr>
        <xdr:cNvPr id="53" name="テキスト ボックス 52"/>
        <xdr:cNvSpPr txBox="1"/>
      </xdr:nvSpPr>
      <xdr:spPr>
        <a:xfrm>
          <a:off x="254000" y="6434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497205" cy="259080"/>
    <xdr:sp macro="" textlink="">
      <xdr:nvSpPr>
        <xdr:cNvPr id="55" name="テキスト ボックス 54"/>
        <xdr:cNvSpPr txBox="1"/>
      </xdr:nvSpPr>
      <xdr:spPr>
        <a:xfrm>
          <a:off x="254000" y="6108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497205" cy="248285"/>
    <xdr:sp macro="" textlink="">
      <xdr:nvSpPr>
        <xdr:cNvPr id="57" name="テキスト ボックス 56"/>
        <xdr:cNvSpPr txBox="1"/>
      </xdr:nvSpPr>
      <xdr:spPr>
        <a:xfrm>
          <a:off x="254000" y="5781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497205" cy="259080"/>
    <xdr:sp macro="" textlink="">
      <xdr:nvSpPr>
        <xdr:cNvPr id="59" name="テキスト ボックス 58"/>
        <xdr:cNvSpPr txBox="1"/>
      </xdr:nvSpPr>
      <xdr:spPr>
        <a:xfrm>
          <a:off x="254000" y="5454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205" cy="250190"/>
    <xdr:sp macro="" textlink="">
      <xdr:nvSpPr>
        <xdr:cNvPr id="61" name="テキスト ボックス 60"/>
        <xdr:cNvSpPr txBox="1"/>
      </xdr:nvSpPr>
      <xdr:spPr>
        <a:xfrm>
          <a:off x="254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154940</xdr:rowOff>
    </xdr:from>
    <xdr:to>
      <xdr:col>24</xdr:col>
      <xdr:colOff>25400</xdr:colOff>
      <xdr:row>42</xdr:row>
      <xdr:rowOff>18415</xdr:rowOff>
    </xdr:to>
    <xdr:cxnSp macro="">
      <xdr:nvCxnSpPr>
        <xdr:cNvPr id="63" name="直線コネクタ 62"/>
        <xdr:cNvCxnSpPr/>
      </xdr:nvCxnSpPr>
      <xdr:spPr>
        <a:xfrm flipV="1">
          <a:off x="4826000" y="5641340"/>
          <a:ext cx="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161925</xdr:rowOff>
    </xdr:from>
    <xdr:ext cx="762000" cy="259080"/>
    <xdr:sp macro="" textlink="">
      <xdr:nvSpPr>
        <xdr:cNvPr id="64" name="人件費最小値テキスト"/>
        <xdr:cNvSpPr txBox="1"/>
      </xdr:nvSpPr>
      <xdr:spPr>
        <a:xfrm>
          <a:off x="491490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18415</xdr:rowOff>
    </xdr:from>
    <xdr:to>
      <xdr:col>24</xdr:col>
      <xdr:colOff>114300</xdr:colOff>
      <xdr:row>42</xdr:row>
      <xdr:rowOff>18415</xdr:rowOff>
    </xdr:to>
    <xdr:cxnSp macro="">
      <xdr:nvCxnSpPr>
        <xdr:cNvPr id="65" name="直線コネクタ 64"/>
        <xdr:cNvCxnSpPr/>
      </xdr:nvCxnSpPr>
      <xdr:spPr>
        <a:xfrm>
          <a:off x="4737100" y="721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69215</xdr:rowOff>
    </xdr:from>
    <xdr:ext cx="762000" cy="259080"/>
    <xdr:sp macro="" textlink="">
      <xdr:nvSpPr>
        <xdr:cNvPr id="66" name="人件費最大値テキスト"/>
        <xdr:cNvSpPr txBox="1"/>
      </xdr:nvSpPr>
      <xdr:spPr>
        <a:xfrm>
          <a:off x="4914900" y="5384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154940</xdr:rowOff>
    </xdr:from>
    <xdr:to>
      <xdr:col>24</xdr:col>
      <xdr:colOff>114300</xdr:colOff>
      <xdr:row>32</xdr:row>
      <xdr:rowOff>154940</xdr:rowOff>
    </xdr:to>
    <xdr:cxnSp macro="">
      <xdr:nvCxnSpPr>
        <xdr:cNvPr id="67" name="直線コネクタ 66"/>
        <xdr:cNvCxnSpPr/>
      </xdr:nvCxnSpPr>
      <xdr:spPr>
        <a:xfrm>
          <a:off x="4737100" y="564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143510</xdr:rowOff>
    </xdr:from>
    <xdr:to>
      <xdr:col>24</xdr:col>
      <xdr:colOff>25400</xdr:colOff>
      <xdr:row>32</xdr:row>
      <xdr:rowOff>154940</xdr:rowOff>
    </xdr:to>
    <xdr:cxnSp macro="">
      <xdr:nvCxnSpPr>
        <xdr:cNvPr id="68" name="直線コネクタ 67"/>
        <xdr:cNvCxnSpPr/>
      </xdr:nvCxnSpPr>
      <xdr:spPr>
        <a:xfrm>
          <a:off x="3987800" y="5629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149225</xdr:rowOff>
    </xdr:from>
    <xdr:ext cx="762000" cy="259080"/>
    <xdr:sp macro="" textlink="">
      <xdr:nvSpPr>
        <xdr:cNvPr id="69" name="人件費平均値テキスト"/>
        <xdr:cNvSpPr txBox="1"/>
      </xdr:nvSpPr>
      <xdr:spPr>
        <a:xfrm>
          <a:off x="4914900" y="6149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6350</xdr:rowOff>
    </xdr:from>
    <xdr:to>
      <xdr:col>24</xdr:col>
      <xdr:colOff>76200</xdr:colOff>
      <xdr:row>36</xdr:row>
      <xdr:rowOff>107315</xdr:rowOff>
    </xdr:to>
    <xdr:sp macro="" textlink="">
      <xdr:nvSpPr>
        <xdr:cNvPr id="70" name="フローチャート: 判断 69"/>
        <xdr:cNvSpPr/>
      </xdr:nvSpPr>
      <xdr:spPr>
        <a:xfrm>
          <a:off x="47752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143510</xdr:rowOff>
    </xdr:from>
    <xdr:to>
      <xdr:col>19</xdr:col>
      <xdr:colOff>187325</xdr:colOff>
      <xdr:row>33</xdr:row>
      <xdr:rowOff>156845</xdr:rowOff>
    </xdr:to>
    <xdr:cxnSp macro="">
      <xdr:nvCxnSpPr>
        <xdr:cNvPr id="71" name="直線コネクタ 70"/>
        <xdr:cNvCxnSpPr/>
      </xdr:nvCxnSpPr>
      <xdr:spPr>
        <a:xfrm flipV="1">
          <a:off x="3098800" y="562991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122555</xdr:rowOff>
    </xdr:from>
    <xdr:to>
      <xdr:col>20</xdr:col>
      <xdr:colOff>38100</xdr:colOff>
      <xdr:row>36</xdr:row>
      <xdr:rowOff>52705</xdr:rowOff>
    </xdr:to>
    <xdr:sp macro="" textlink="">
      <xdr:nvSpPr>
        <xdr:cNvPr id="72" name="フローチャート: 判断 71"/>
        <xdr:cNvSpPr/>
      </xdr:nvSpPr>
      <xdr:spPr>
        <a:xfrm>
          <a:off x="39370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37465</xdr:rowOff>
    </xdr:from>
    <xdr:ext cx="725805" cy="259080"/>
    <xdr:sp macro="" textlink="">
      <xdr:nvSpPr>
        <xdr:cNvPr id="73" name="テキスト ボックス 72"/>
        <xdr:cNvSpPr txBox="1"/>
      </xdr:nvSpPr>
      <xdr:spPr>
        <a:xfrm>
          <a:off x="3606800" y="6209665"/>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156845</xdr:rowOff>
    </xdr:from>
    <xdr:to>
      <xdr:col>15</xdr:col>
      <xdr:colOff>98425</xdr:colOff>
      <xdr:row>34</xdr:row>
      <xdr:rowOff>148590</xdr:rowOff>
    </xdr:to>
    <xdr:cxnSp macro="">
      <xdr:nvCxnSpPr>
        <xdr:cNvPr id="74" name="直線コネクタ 73"/>
        <xdr:cNvCxnSpPr/>
      </xdr:nvCxnSpPr>
      <xdr:spPr>
        <a:xfrm flipV="1">
          <a:off x="2209800" y="581469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xdr:rowOff>
    </xdr:from>
    <xdr:to>
      <xdr:col>15</xdr:col>
      <xdr:colOff>149225</xdr:colOff>
      <xdr:row>37</xdr:row>
      <xdr:rowOff>109855</xdr:rowOff>
    </xdr:to>
    <xdr:sp macro="" textlink="">
      <xdr:nvSpPr>
        <xdr:cNvPr id="75" name="フローチャート: 判断 74"/>
        <xdr:cNvSpPr/>
      </xdr:nvSpPr>
      <xdr:spPr>
        <a:xfrm>
          <a:off x="30480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94615</xdr:rowOff>
    </xdr:from>
    <xdr:ext cx="762000" cy="259080"/>
    <xdr:sp macro="" textlink="">
      <xdr:nvSpPr>
        <xdr:cNvPr id="76" name="テキスト ボックス 75"/>
        <xdr:cNvSpPr txBox="1"/>
      </xdr:nvSpPr>
      <xdr:spPr>
        <a:xfrm>
          <a:off x="2717800" y="643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148590</xdr:rowOff>
    </xdr:from>
    <xdr:to>
      <xdr:col>11</xdr:col>
      <xdr:colOff>9525</xdr:colOff>
      <xdr:row>35</xdr:row>
      <xdr:rowOff>86360</xdr:rowOff>
    </xdr:to>
    <xdr:cxnSp macro="">
      <xdr:nvCxnSpPr>
        <xdr:cNvPr id="77" name="直線コネクタ 76"/>
        <xdr:cNvCxnSpPr/>
      </xdr:nvCxnSpPr>
      <xdr:spPr>
        <a:xfrm flipV="1">
          <a:off x="1320800" y="597789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8" name="フローチャート: 判断 77"/>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143510</xdr:rowOff>
    </xdr:from>
    <xdr:ext cx="751205" cy="251460"/>
    <xdr:sp macro="" textlink="">
      <xdr:nvSpPr>
        <xdr:cNvPr id="79" name="テキスト ボックス 78"/>
        <xdr:cNvSpPr txBox="1"/>
      </xdr:nvSpPr>
      <xdr:spPr>
        <a:xfrm>
          <a:off x="1828800" y="614426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67945</xdr:rowOff>
    </xdr:from>
    <xdr:to>
      <xdr:col>6</xdr:col>
      <xdr:colOff>171450</xdr:colOff>
      <xdr:row>35</xdr:row>
      <xdr:rowOff>169545</xdr:rowOff>
    </xdr:to>
    <xdr:sp macro="" textlink="">
      <xdr:nvSpPr>
        <xdr:cNvPr id="80" name="フローチャート: 判断 79"/>
        <xdr:cNvSpPr/>
      </xdr:nvSpPr>
      <xdr:spPr>
        <a:xfrm>
          <a:off x="12700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154940</xdr:rowOff>
    </xdr:from>
    <xdr:ext cx="751205" cy="251460"/>
    <xdr:sp macro="" textlink="">
      <xdr:nvSpPr>
        <xdr:cNvPr id="81" name="テキスト ボックス 80"/>
        <xdr:cNvSpPr txBox="1"/>
      </xdr:nvSpPr>
      <xdr:spPr>
        <a:xfrm>
          <a:off x="939800" y="615569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205" cy="259080"/>
    <xdr:sp macro="" textlink="">
      <xdr:nvSpPr>
        <xdr:cNvPr id="84" name="テキスト ボックス 83"/>
        <xdr:cNvSpPr txBox="1"/>
      </xdr:nvSpPr>
      <xdr:spPr>
        <a:xfrm>
          <a:off x="2882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32</xdr:row>
      <xdr:rowOff>103505</xdr:rowOff>
    </xdr:from>
    <xdr:to>
      <xdr:col>24</xdr:col>
      <xdr:colOff>76200</xdr:colOff>
      <xdr:row>33</xdr:row>
      <xdr:rowOff>33655</xdr:rowOff>
    </xdr:to>
    <xdr:sp macro="" textlink="">
      <xdr:nvSpPr>
        <xdr:cNvPr id="87" name="楕円 86"/>
        <xdr:cNvSpPr/>
      </xdr:nvSpPr>
      <xdr:spPr>
        <a:xfrm>
          <a:off x="4775200" y="55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12065</xdr:rowOff>
    </xdr:from>
    <xdr:ext cx="762000" cy="259080"/>
    <xdr:sp macro="" textlink="">
      <xdr:nvSpPr>
        <xdr:cNvPr id="88" name="人件費該当値テキスト"/>
        <xdr:cNvSpPr txBox="1"/>
      </xdr:nvSpPr>
      <xdr:spPr>
        <a:xfrm>
          <a:off x="4914900" y="5498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32</xdr:row>
      <xdr:rowOff>92710</xdr:rowOff>
    </xdr:from>
    <xdr:to>
      <xdr:col>20</xdr:col>
      <xdr:colOff>38100</xdr:colOff>
      <xdr:row>33</xdr:row>
      <xdr:rowOff>22860</xdr:rowOff>
    </xdr:to>
    <xdr:sp macro="" textlink="">
      <xdr:nvSpPr>
        <xdr:cNvPr id="89" name="楕円 88"/>
        <xdr:cNvSpPr/>
      </xdr:nvSpPr>
      <xdr:spPr>
        <a:xfrm>
          <a:off x="39370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33020</xdr:rowOff>
    </xdr:from>
    <xdr:ext cx="725805" cy="259080"/>
    <xdr:sp macro="" textlink="">
      <xdr:nvSpPr>
        <xdr:cNvPr id="90" name="テキスト ボックス 89"/>
        <xdr:cNvSpPr txBox="1"/>
      </xdr:nvSpPr>
      <xdr:spPr>
        <a:xfrm>
          <a:off x="3606800" y="534797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106045</xdr:rowOff>
    </xdr:from>
    <xdr:to>
      <xdr:col>15</xdr:col>
      <xdr:colOff>149225</xdr:colOff>
      <xdr:row>34</xdr:row>
      <xdr:rowOff>36195</xdr:rowOff>
    </xdr:to>
    <xdr:sp macro="" textlink="">
      <xdr:nvSpPr>
        <xdr:cNvPr id="91" name="楕円 90"/>
        <xdr:cNvSpPr/>
      </xdr:nvSpPr>
      <xdr:spPr>
        <a:xfrm>
          <a:off x="30480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46355</xdr:rowOff>
    </xdr:from>
    <xdr:ext cx="762000" cy="259080"/>
    <xdr:sp macro="" textlink="">
      <xdr:nvSpPr>
        <xdr:cNvPr id="92" name="テキスト ボックス 91"/>
        <xdr:cNvSpPr txBox="1"/>
      </xdr:nvSpPr>
      <xdr:spPr>
        <a:xfrm>
          <a:off x="2717800" y="553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97790</xdr:rowOff>
    </xdr:from>
    <xdr:to>
      <xdr:col>11</xdr:col>
      <xdr:colOff>60325</xdr:colOff>
      <xdr:row>35</xdr:row>
      <xdr:rowOff>27940</xdr:rowOff>
    </xdr:to>
    <xdr:sp macro="" textlink="">
      <xdr:nvSpPr>
        <xdr:cNvPr id="93" name="楕円 92"/>
        <xdr:cNvSpPr/>
      </xdr:nvSpPr>
      <xdr:spPr>
        <a:xfrm>
          <a:off x="21590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38100</xdr:rowOff>
    </xdr:from>
    <xdr:ext cx="751205" cy="259080"/>
    <xdr:sp macro="" textlink="">
      <xdr:nvSpPr>
        <xdr:cNvPr id="94" name="テキスト ボックス 93"/>
        <xdr:cNvSpPr txBox="1"/>
      </xdr:nvSpPr>
      <xdr:spPr>
        <a:xfrm>
          <a:off x="1828800" y="56959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35560</xdr:rowOff>
    </xdr:from>
    <xdr:to>
      <xdr:col>6</xdr:col>
      <xdr:colOff>171450</xdr:colOff>
      <xdr:row>35</xdr:row>
      <xdr:rowOff>137160</xdr:rowOff>
    </xdr:to>
    <xdr:sp macro="" textlink="">
      <xdr:nvSpPr>
        <xdr:cNvPr id="95" name="楕円 94"/>
        <xdr:cNvSpPr/>
      </xdr:nvSpPr>
      <xdr:spPr>
        <a:xfrm>
          <a:off x="1270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147320</xdr:rowOff>
    </xdr:from>
    <xdr:ext cx="751205" cy="259080"/>
    <xdr:sp macro="" textlink="">
      <xdr:nvSpPr>
        <xdr:cNvPr id="96" name="テキスト ボックス 95"/>
        <xdr:cNvSpPr txBox="1"/>
      </xdr:nvSpPr>
      <xdr:spPr>
        <a:xfrm>
          <a:off x="939800" y="580517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類似団体を下回っているものの、指定管理等の委託料、電算関係経費、経常的経費が増加傾向にある。</a:t>
          </a:r>
        </a:p>
        <a:p>
          <a:r>
            <a:rPr kumimoji="1" lang="ja-JP" altLang="en-US" sz="1300">
              <a:latin typeface="ＭＳ Ｐゴシック"/>
              <a:ea typeface="ＭＳ Ｐゴシック"/>
            </a:rPr>
            <a:t>今後も行財政改革により民間委託を進めることで委託料が増加し、物件費の増加も考えられるが、人件費とトータルで考えて実施していく。その他物件費については、引き続き経費抑制に努めていく。</a:t>
          </a:r>
        </a:p>
      </xdr:txBody>
    </xdr:sp>
    <xdr:clientData/>
  </xdr:twoCellAnchor>
  <xdr:oneCellAnchor>
    <xdr:from>
      <xdr:col>62</xdr:col>
      <xdr:colOff>6350</xdr:colOff>
      <xdr:row>9</xdr:row>
      <xdr:rowOff>107950</xdr:rowOff>
    </xdr:from>
    <xdr:ext cx="287655" cy="225425"/>
    <xdr:sp macro="" textlink="">
      <xdr:nvSpPr>
        <xdr:cNvPr id="108" name="テキスト ボックス 107"/>
        <xdr:cNvSpPr txBox="1"/>
      </xdr:nvSpPr>
      <xdr:spPr>
        <a:xfrm>
          <a:off x="1240790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205" cy="250190"/>
    <xdr:sp macro="" textlink="">
      <xdr:nvSpPr>
        <xdr:cNvPr id="110" name="テキスト ボックス 109"/>
        <xdr:cNvSpPr txBox="1"/>
      </xdr:nvSpPr>
      <xdr:spPr>
        <a:xfrm>
          <a:off x="1193800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7205" cy="259080"/>
    <xdr:sp macro="" textlink="">
      <xdr:nvSpPr>
        <xdr:cNvPr id="112" name="テキスト ボックス 111"/>
        <xdr:cNvSpPr txBox="1"/>
      </xdr:nvSpPr>
      <xdr:spPr>
        <a:xfrm>
          <a:off x="11938000" y="3604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7205" cy="259080"/>
    <xdr:sp macro="" textlink="">
      <xdr:nvSpPr>
        <xdr:cNvPr id="114" name="テキスト ボックス 113"/>
        <xdr:cNvSpPr txBox="1"/>
      </xdr:nvSpPr>
      <xdr:spPr>
        <a:xfrm>
          <a:off x="11938000" y="322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7205" cy="250190"/>
    <xdr:sp macro="" textlink="">
      <xdr:nvSpPr>
        <xdr:cNvPr id="116" name="テキスト ボックス 115"/>
        <xdr:cNvSpPr txBox="1"/>
      </xdr:nvSpPr>
      <xdr:spPr>
        <a:xfrm>
          <a:off x="11938000" y="284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7205" cy="259080"/>
    <xdr:sp macro="" textlink="">
      <xdr:nvSpPr>
        <xdr:cNvPr id="118" name="テキスト ボックス 117"/>
        <xdr:cNvSpPr txBox="1"/>
      </xdr:nvSpPr>
      <xdr:spPr>
        <a:xfrm>
          <a:off x="11938000" y="246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7205" cy="259080"/>
    <xdr:sp macro="" textlink="">
      <xdr:nvSpPr>
        <xdr:cNvPr id="120" name="テキスト ボックス 119"/>
        <xdr:cNvSpPr txBox="1"/>
      </xdr:nvSpPr>
      <xdr:spPr>
        <a:xfrm>
          <a:off x="11938000" y="208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7205" cy="250190"/>
    <xdr:sp macro="" textlink="">
      <xdr:nvSpPr>
        <xdr:cNvPr id="122" name="テキスト ボックス 121"/>
        <xdr:cNvSpPr txBox="1"/>
      </xdr:nvSpPr>
      <xdr:spPr>
        <a:xfrm>
          <a:off x="11938000" y="169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95250</xdr:rowOff>
    </xdr:from>
    <xdr:ext cx="762000" cy="259080"/>
    <xdr:sp macro="" textlink="">
      <xdr:nvSpPr>
        <xdr:cNvPr id="125" name="物件費最小値テキスト"/>
        <xdr:cNvSpPr txBox="1"/>
      </xdr:nvSpPr>
      <xdr:spPr>
        <a:xfrm>
          <a:off x="16598900" y="369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129540</xdr:rowOff>
    </xdr:from>
    <xdr:ext cx="762000" cy="259080"/>
    <xdr:sp macro="" textlink="">
      <xdr:nvSpPr>
        <xdr:cNvPr id="127"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127000</xdr:rowOff>
    </xdr:to>
    <xdr:cxnSp macro="">
      <xdr:nvCxnSpPr>
        <xdr:cNvPr id="129" name="直線コネクタ 128"/>
        <xdr:cNvCxnSpPr/>
      </xdr:nvCxnSpPr>
      <xdr:spPr>
        <a:xfrm>
          <a:off x="15671800" y="27940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132080</xdr:rowOff>
    </xdr:from>
    <xdr:ext cx="762000" cy="251460"/>
    <xdr:sp macro="" textlink="">
      <xdr:nvSpPr>
        <xdr:cNvPr id="130" name="物件費平均値テキスト"/>
        <xdr:cNvSpPr txBox="1"/>
      </xdr:nvSpPr>
      <xdr:spPr>
        <a:xfrm>
          <a:off x="16598900" y="28752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127000</xdr:rowOff>
    </xdr:to>
    <xdr:cxnSp macro="">
      <xdr:nvCxnSpPr>
        <xdr:cNvPr id="132" name="直線コネクタ 131"/>
        <xdr:cNvCxnSpPr/>
      </xdr:nvCxnSpPr>
      <xdr:spPr>
        <a:xfrm flipV="1">
          <a:off x="14782800" y="27940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154940</xdr:rowOff>
    </xdr:from>
    <xdr:ext cx="736600" cy="251460"/>
    <xdr:sp macro="" textlink="">
      <xdr:nvSpPr>
        <xdr:cNvPr id="134" name="テキスト ボックス 133"/>
        <xdr:cNvSpPr txBox="1"/>
      </xdr:nvSpPr>
      <xdr:spPr>
        <a:xfrm>
          <a:off x="15290800" y="28981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127000</xdr:rowOff>
    </xdr:from>
    <xdr:to>
      <xdr:col>73</xdr:col>
      <xdr:colOff>180975</xdr:colOff>
      <xdr:row>17</xdr:row>
      <xdr:rowOff>16510</xdr:rowOff>
    </xdr:to>
    <xdr:cxnSp macro="">
      <xdr:nvCxnSpPr>
        <xdr:cNvPr id="135" name="直線コネクタ 134"/>
        <xdr:cNvCxnSpPr/>
      </xdr:nvCxnSpPr>
      <xdr:spPr>
        <a:xfrm flipV="1">
          <a:off x="13893800" y="28702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44450</xdr:rowOff>
    </xdr:from>
    <xdr:ext cx="762000" cy="259080"/>
    <xdr:sp macro="" textlink="">
      <xdr:nvSpPr>
        <xdr:cNvPr id="137" name="テキスト ボックス 136"/>
        <xdr:cNvSpPr txBox="1"/>
      </xdr:nvSpPr>
      <xdr:spPr>
        <a:xfrm>
          <a:off x="14401800" y="295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142240</xdr:rowOff>
    </xdr:from>
    <xdr:to>
      <xdr:col>69</xdr:col>
      <xdr:colOff>92075</xdr:colOff>
      <xdr:row>17</xdr:row>
      <xdr:rowOff>16510</xdr:rowOff>
    </xdr:to>
    <xdr:cxnSp macro="">
      <xdr:nvCxnSpPr>
        <xdr:cNvPr id="138" name="直線コネクタ 137"/>
        <xdr:cNvCxnSpPr/>
      </xdr:nvCxnSpPr>
      <xdr:spPr>
        <a:xfrm>
          <a:off x="13004800" y="2885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9" name="フローチャート: 判断 138"/>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139700</xdr:rowOff>
    </xdr:from>
    <xdr:ext cx="751205" cy="259080"/>
    <xdr:sp macro="" textlink="">
      <xdr:nvSpPr>
        <xdr:cNvPr id="140" name="テキスト ボックス 139"/>
        <xdr:cNvSpPr txBox="1"/>
      </xdr:nvSpPr>
      <xdr:spPr>
        <a:xfrm>
          <a:off x="13512800" y="32258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41" name="フローチャート: 判断 140"/>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101600</xdr:rowOff>
    </xdr:from>
    <xdr:ext cx="762000" cy="259080"/>
    <xdr:sp macro="" textlink="">
      <xdr:nvSpPr>
        <xdr:cNvPr id="142" name="テキスト ボックス 141"/>
        <xdr:cNvSpPr txBox="1"/>
      </xdr:nvSpPr>
      <xdr:spPr>
        <a:xfrm>
          <a:off x="12623800" y="318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205" cy="259080"/>
    <xdr:sp macro="" textlink="">
      <xdr:nvSpPr>
        <xdr:cNvPr id="144" name="テキスト ボックス 143"/>
        <xdr:cNvSpPr txBox="1"/>
      </xdr:nvSpPr>
      <xdr:spPr>
        <a:xfrm>
          <a:off x="15455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205" cy="259080"/>
    <xdr:sp macro="" textlink="">
      <xdr:nvSpPr>
        <xdr:cNvPr id="145" name="テキスト ボックス 144"/>
        <xdr:cNvSpPr txBox="1"/>
      </xdr:nvSpPr>
      <xdr:spPr>
        <a:xfrm>
          <a:off x="14566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1205" cy="259080"/>
    <xdr:sp macro="" textlink="">
      <xdr:nvSpPr>
        <xdr:cNvPr id="147" name="テキスト ボックス 146"/>
        <xdr:cNvSpPr txBox="1"/>
      </xdr:nvSpPr>
      <xdr:spPr>
        <a:xfrm>
          <a:off x="12788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92710</xdr:rowOff>
    </xdr:from>
    <xdr:ext cx="762000" cy="259080"/>
    <xdr:sp macro="" textlink="">
      <xdr:nvSpPr>
        <xdr:cNvPr id="149" name="物件費該当値テキスト"/>
        <xdr:cNvSpPr txBox="1"/>
      </xdr:nvSpPr>
      <xdr:spPr>
        <a:xfrm>
          <a:off x="165989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0" name="楕円 149"/>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111760</xdr:rowOff>
    </xdr:from>
    <xdr:ext cx="736600" cy="248920"/>
    <xdr:sp macro="" textlink="">
      <xdr:nvSpPr>
        <xdr:cNvPr id="151" name="テキスト ボックス 150"/>
        <xdr:cNvSpPr txBox="1"/>
      </xdr:nvSpPr>
      <xdr:spPr>
        <a:xfrm>
          <a:off x="15290800" y="25120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16510</xdr:rowOff>
    </xdr:from>
    <xdr:ext cx="762000" cy="259080"/>
    <xdr:sp macro="" textlink="">
      <xdr:nvSpPr>
        <xdr:cNvPr id="153" name="テキスト ボックス 152"/>
        <xdr:cNvSpPr txBox="1"/>
      </xdr:nvSpPr>
      <xdr:spPr>
        <a:xfrm>
          <a:off x="1440180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4" name="楕円 153"/>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77470</xdr:rowOff>
    </xdr:from>
    <xdr:ext cx="751205" cy="248920"/>
    <xdr:sp macro="" textlink="">
      <xdr:nvSpPr>
        <xdr:cNvPr id="155" name="テキスト ボックス 154"/>
        <xdr:cNvSpPr txBox="1"/>
      </xdr:nvSpPr>
      <xdr:spPr>
        <a:xfrm>
          <a:off x="13512800" y="264922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6" name="楕円 155"/>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31750</xdr:rowOff>
    </xdr:from>
    <xdr:ext cx="762000" cy="248920"/>
    <xdr:sp macro="" textlink="">
      <xdr:nvSpPr>
        <xdr:cNvPr id="157" name="テキスト ボックス 156"/>
        <xdr:cNvSpPr txBox="1"/>
      </xdr:nvSpPr>
      <xdr:spPr>
        <a:xfrm>
          <a:off x="12623800" y="26035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類似団体平均を大きく上回っており、年々増加傾向である。前年度から0.6ポイント増加しており、自立支援給付費が増加し続けていることが主な要因と考えられる。</a:t>
          </a:r>
        </a:p>
        <a:p>
          <a:r>
            <a:rPr kumimoji="1" lang="ja-JP" altLang="en-US" sz="1300">
              <a:latin typeface="ＭＳ Ｐゴシック"/>
              <a:ea typeface="ＭＳ Ｐゴシック"/>
            </a:rPr>
            <a:t>扶助費については、国の政策による影響が大きい分野で、抑制が難しい部分もあり、今後も増加が予想される。</a:t>
          </a:r>
        </a:p>
        <a:p>
          <a:r>
            <a:rPr kumimoji="1" lang="ja-JP" altLang="en-US" sz="1300">
              <a:latin typeface="ＭＳ Ｐゴシック"/>
              <a:ea typeface="ＭＳ Ｐゴシック"/>
            </a:rPr>
            <a:t>今後、審査等の適正化、特定健診の受診率向上などにより、歳出抑制に努める。</a:t>
          </a:r>
        </a:p>
      </xdr:txBody>
    </xdr:sp>
    <xdr:clientData/>
  </xdr:twoCellAnchor>
  <xdr:oneCellAnchor>
    <xdr:from>
      <xdr:col>3</xdr:col>
      <xdr:colOff>123825</xdr:colOff>
      <xdr:row>49</xdr:row>
      <xdr:rowOff>107950</xdr:rowOff>
    </xdr:from>
    <xdr:ext cx="287655" cy="225425"/>
    <xdr:sp macro="" textlink="">
      <xdr:nvSpPr>
        <xdr:cNvPr id="169" name="テキスト ボックス 168"/>
        <xdr:cNvSpPr txBox="1"/>
      </xdr:nvSpPr>
      <xdr:spPr>
        <a:xfrm>
          <a:off x="723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205" cy="250190"/>
    <xdr:sp macro="" textlink="">
      <xdr:nvSpPr>
        <xdr:cNvPr id="171" name="テキスト ボックス 170"/>
        <xdr:cNvSpPr txBox="1"/>
      </xdr:nvSpPr>
      <xdr:spPr>
        <a:xfrm>
          <a:off x="254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7205" cy="259080"/>
    <xdr:sp macro="" textlink="">
      <xdr:nvSpPr>
        <xdr:cNvPr id="173" name="テキスト ボックス 172"/>
        <xdr:cNvSpPr txBox="1"/>
      </xdr:nvSpPr>
      <xdr:spPr>
        <a:xfrm>
          <a:off x="254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7205" cy="251460"/>
    <xdr:sp macro="" textlink="">
      <xdr:nvSpPr>
        <xdr:cNvPr id="175" name="テキスト ボックス 174"/>
        <xdr:cNvSpPr txBox="1"/>
      </xdr:nvSpPr>
      <xdr:spPr>
        <a:xfrm>
          <a:off x="254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7205" cy="258445"/>
    <xdr:sp macro="" textlink="">
      <xdr:nvSpPr>
        <xdr:cNvPr id="177" name="テキスト ボックス 176"/>
        <xdr:cNvSpPr txBox="1"/>
      </xdr:nvSpPr>
      <xdr:spPr>
        <a:xfrm>
          <a:off x="254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7205" cy="259080"/>
    <xdr:sp macro="" textlink="">
      <xdr:nvSpPr>
        <xdr:cNvPr id="179" name="テキスト ボックス 178"/>
        <xdr:cNvSpPr txBox="1"/>
      </xdr:nvSpPr>
      <xdr:spPr>
        <a:xfrm>
          <a:off x="254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7205" cy="248285"/>
    <xdr:sp macro="" textlink="">
      <xdr:nvSpPr>
        <xdr:cNvPr id="181" name="テキスト ボックス 180"/>
        <xdr:cNvSpPr txBox="1"/>
      </xdr:nvSpPr>
      <xdr:spPr>
        <a:xfrm>
          <a:off x="254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7205" cy="259080"/>
    <xdr:sp macro="" textlink="">
      <xdr:nvSpPr>
        <xdr:cNvPr id="183" name="テキスト ボックス 182"/>
        <xdr:cNvSpPr txBox="1"/>
      </xdr:nvSpPr>
      <xdr:spPr>
        <a:xfrm>
          <a:off x="254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205" cy="250190"/>
    <xdr:sp macro="" textlink="">
      <xdr:nvSpPr>
        <xdr:cNvPr id="185" name="テキスト ボックス 184"/>
        <xdr:cNvSpPr txBox="1"/>
      </xdr:nvSpPr>
      <xdr:spPr>
        <a:xfrm>
          <a:off x="254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86360</xdr:rowOff>
    </xdr:from>
    <xdr:to>
      <xdr:col>24</xdr:col>
      <xdr:colOff>25400</xdr:colOff>
      <xdr:row>61</xdr:row>
      <xdr:rowOff>135255</xdr:rowOff>
    </xdr:to>
    <xdr:cxnSp macro="">
      <xdr:nvCxnSpPr>
        <xdr:cNvPr id="187" name="直線コネクタ 186"/>
        <xdr:cNvCxnSpPr/>
      </xdr:nvCxnSpPr>
      <xdr:spPr>
        <a:xfrm flipV="1">
          <a:off x="4826000" y="91732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107315</xdr:rowOff>
    </xdr:from>
    <xdr:ext cx="762000" cy="259080"/>
    <xdr:sp macro="" textlink="">
      <xdr:nvSpPr>
        <xdr:cNvPr id="188" name="扶助費最小値テキスト"/>
        <xdr:cNvSpPr txBox="1"/>
      </xdr:nvSpPr>
      <xdr:spPr>
        <a:xfrm>
          <a:off x="4914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135255</xdr:rowOff>
    </xdr:from>
    <xdr:to>
      <xdr:col>24</xdr:col>
      <xdr:colOff>114300</xdr:colOff>
      <xdr:row>61</xdr:row>
      <xdr:rowOff>135255</xdr:rowOff>
    </xdr:to>
    <xdr:cxnSp macro="">
      <xdr:nvCxnSpPr>
        <xdr:cNvPr id="189" name="直線コネクタ 188"/>
        <xdr:cNvCxnSpPr/>
      </xdr:nvCxnSpPr>
      <xdr:spPr>
        <a:xfrm>
          <a:off x="4737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1270</xdr:rowOff>
    </xdr:from>
    <xdr:ext cx="762000" cy="259080"/>
    <xdr:sp macro="" textlink="">
      <xdr:nvSpPr>
        <xdr:cNvPr id="190" name="扶助費最大値テキスト"/>
        <xdr:cNvSpPr txBox="1"/>
      </xdr:nvSpPr>
      <xdr:spPr>
        <a:xfrm>
          <a:off x="4914900" y="891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86360</xdr:rowOff>
    </xdr:from>
    <xdr:to>
      <xdr:col>24</xdr:col>
      <xdr:colOff>114300</xdr:colOff>
      <xdr:row>53</xdr:row>
      <xdr:rowOff>86360</xdr:rowOff>
    </xdr:to>
    <xdr:cxnSp macro="">
      <xdr:nvCxnSpPr>
        <xdr:cNvPr id="191" name="直線コネクタ 190"/>
        <xdr:cNvCxnSpPr/>
      </xdr:nvCxnSpPr>
      <xdr:spPr>
        <a:xfrm>
          <a:off x="4737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29210</xdr:rowOff>
    </xdr:from>
    <xdr:to>
      <xdr:col>24</xdr:col>
      <xdr:colOff>25400</xdr:colOff>
      <xdr:row>60</xdr:row>
      <xdr:rowOff>127000</xdr:rowOff>
    </xdr:to>
    <xdr:cxnSp macro="">
      <xdr:nvCxnSpPr>
        <xdr:cNvPr id="192" name="直線コネクタ 191"/>
        <xdr:cNvCxnSpPr/>
      </xdr:nvCxnSpPr>
      <xdr:spPr>
        <a:xfrm>
          <a:off x="3987800" y="103162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125095</xdr:rowOff>
    </xdr:from>
    <xdr:ext cx="762000" cy="258445"/>
    <xdr:sp macro="" textlink="">
      <xdr:nvSpPr>
        <xdr:cNvPr id="193" name="扶助費平均値テキスト"/>
        <xdr:cNvSpPr txBox="1"/>
      </xdr:nvSpPr>
      <xdr:spPr>
        <a:xfrm>
          <a:off x="4914900" y="95548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109220</xdr:rowOff>
    </xdr:from>
    <xdr:to>
      <xdr:col>24</xdr:col>
      <xdr:colOff>76200</xdr:colOff>
      <xdr:row>57</xdr:row>
      <xdr:rowOff>38735</xdr:rowOff>
    </xdr:to>
    <xdr:sp macro="" textlink="">
      <xdr:nvSpPr>
        <xdr:cNvPr id="194" name="フローチャート: 判断 193"/>
        <xdr:cNvSpPr/>
      </xdr:nvSpPr>
      <xdr:spPr>
        <a:xfrm>
          <a:off x="47752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29210</xdr:rowOff>
    </xdr:from>
    <xdr:to>
      <xdr:col>19</xdr:col>
      <xdr:colOff>187325</xdr:colOff>
      <xdr:row>60</xdr:row>
      <xdr:rowOff>127000</xdr:rowOff>
    </xdr:to>
    <xdr:cxnSp macro="">
      <xdr:nvCxnSpPr>
        <xdr:cNvPr id="195" name="直線コネクタ 194"/>
        <xdr:cNvCxnSpPr/>
      </xdr:nvCxnSpPr>
      <xdr:spPr>
        <a:xfrm flipV="1">
          <a:off x="3098800" y="103162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43815</xdr:rowOff>
    </xdr:from>
    <xdr:to>
      <xdr:col>20</xdr:col>
      <xdr:colOff>38100</xdr:colOff>
      <xdr:row>56</xdr:row>
      <xdr:rowOff>145415</xdr:rowOff>
    </xdr:to>
    <xdr:sp macro="" textlink="">
      <xdr:nvSpPr>
        <xdr:cNvPr id="196" name="フローチャート: 判断 195"/>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155575</xdr:rowOff>
    </xdr:from>
    <xdr:ext cx="725805" cy="250825"/>
    <xdr:sp macro="" textlink="">
      <xdr:nvSpPr>
        <xdr:cNvPr id="197" name="テキスト ボックス 196"/>
        <xdr:cNvSpPr txBox="1"/>
      </xdr:nvSpPr>
      <xdr:spPr>
        <a:xfrm>
          <a:off x="3606800" y="9413875"/>
          <a:ext cx="725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60</xdr:row>
      <xdr:rowOff>45085</xdr:rowOff>
    </xdr:from>
    <xdr:to>
      <xdr:col>15</xdr:col>
      <xdr:colOff>98425</xdr:colOff>
      <xdr:row>60</xdr:row>
      <xdr:rowOff>127000</xdr:rowOff>
    </xdr:to>
    <xdr:cxnSp macro="">
      <xdr:nvCxnSpPr>
        <xdr:cNvPr id="198" name="直線コネクタ 197"/>
        <xdr:cNvCxnSpPr/>
      </xdr:nvCxnSpPr>
      <xdr:spPr>
        <a:xfrm>
          <a:off x="2209800" y="1033208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16510</xdr:rowOff>
    </xdr:from>
    <xdr:ext cx="762000" cy="259080"/>
    <xdr:sp macro="" textlink="">
      <xdr:nvSpPr>
        <xdr:cNvPr id="200" name="テキスト ボックス 199"/>
        <xdr:cNvSpPr txBox="1"/>
      </xdr:nvSpPr>
      <xdr:spPr>
        <a:xfrm>
          <a:off x="2717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167640</xdr:rowOff>
    </xdr:from>
    <xdr:to>
      <xdr:col>11</xdr:col>
      <xdr:colOff>9525</xdr:colOff>
      <xdr:row>60</xdr:row>
      <xdr:rowOff>45085</xdr:rowOff>
    </xdr:to>
    <xdr:cxnSp macro="">
      <xdr:nvCxnSpPr>
        <xdr:cNvPr id="201" name="直線コネクタ 200"/>
        <xdr:cNvCxnSpPr/>
      </xdr:nvCxnSpPr>
      <xdr:spPr>
        <a:xfrm>
          <a:off x="1320800" y="102831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116840</xdr:rowOff>
    </xdr:from>
    <xdr:to>
      <xdr:col>11</xdr:col>
      <xdr:colOff>60325</xdr:colOff>
      <xdr:row>60</xdr:row>
      <xdr:rowOff>46990</xdr:rowOff>
    </xdr:to>
    <xdr:sp macro="" textlink="">
      <xdr:nvSpPr>
        <xdr:cNvPr id="202" name="フローチャート: 判断 201"/>
        <xdr:cNvSpPr/>
      </xdr:nvSpPr>
      <xdr:spPr>
        <a:xfrm>
          <a:off x="21590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57150</xdr:rowOff>
    </xdr:from>
    <xdr:ext cx="751205" cy="259080"/>
    <xdr:sp macro="" textlink="">
      <xdr:nvSpPr>
        <xdr:cNvPr id="203" name="テキスト ボックス 202"/>
        <xdr:cNvSpPr txBox="1"/>
      </xdr:nvSpPr>
      <xdr:spPr>
        <a:xfrm>
          <a:off x="1828800" y="100012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59</xdr:row>
      <xdr:rowOff>52070</xdr:rowOff>
    </xdr:from>
    <xdr:to>
      <xdr:col>6</xdr:col>
      <xdr:colOff>171450</xdr:colOff>
      <xdr:row>59</xdr:row>
      <xdr:rowOff>153035</xdr:rowOff>
    </xdr:to>
    <xdr:sp macro="" textlink="">
      <xdr:nvSpPr>
        <xdr:cNvPr id="204" name="フローチャート: 判断 203"/>
        <xdr:cNvSpPr/>
      </xdr:nvSpPr>
      <xdr:spPr>
        <a:xfrm>
          <a:off x="1270000" y="10167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163195</xdr:rowOff>
    </xdr:from>
    <xdr:ext cx="751205" cy="259080"/>
    <xdr:sp macro="" textlink="">
      <xdr:nvSpPr>
        <xdr:cNvPr id="205" name="テキスト ボックス 204"/>
        <xdr:cNvSpPr txBox="1"/>
      </xdr:nvSpPr>
      <xdr:spPr>
        <a:xfrm>
          <a:off x="939800" y="993584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205" cy="259080"/>
    <xdr:sp macro="" textlink="">
      <xdr:nvSpPr>
        <xdr:cNvPr id="208" name="テキスト ボックス 207"/>
        <xdr:cNvSpPr txBox="1"/>
      </xdr:nvSpPr>
      <xdr:spPr>
        <a:xfrm>
          <a:off x="2882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11" name="楕円 210"/>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48260</xdr:rowOff>
    </xdr:from>
    <xdr:ext cx="762000" cy="259080"/>
    <xdr:sp macro="" textlink="">
      <xdr:nvSpPr>
        <xdr:cNvPr id="212" name="扶助費該当値テキスト"/>
        <xdr:cNvSpPr txBox="1"/>
      </xdr:nvSpPr>
      <xdr:spPr>
        <a:xfrm>
          <a:off x="4914900" y="1033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149860</xdr:rowOff>
    </xdr:from>
    <xdr:to>
      <xdr:col>20</xdr:col>
      <xdr:colOff>38100</xdr:colOff>
      <xdr:row>60</xdr:row>
      <xdr:rowOff>80010</xdr:rowOff>
    </xdr:to>
    <xdr:sp macro="" textlink="">
      <xdr:nvSpPr>
        <xdr:cNvPr id="213" name="楕円 212"/>
        <xdr:cNvSpPr/>
      </xdr:nvSpPr>
      <xdr:spPr>
        <a:xfrm>
          <a:off x="39370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64770</xdr:rowOff>
    </xdr:from>
    <xdr:ext cx="725805" cy="250190"/>
    <xdr:sp macro="" textlink="">
      <xdr:nvSpPr>
        <xdr:cNvPr id="214" name="テキスト ボックス 213"/>
        <xdr:cNvSpPr txBox="1"/>
      </xdr:nvSpPr>
      <xdr:spPr>
        <a:xfrm>
          <a:off x="3606800" y="10351770"/>
          <a:ext cx="725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5" name="楕円 214"/>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162560</xdr:rowOff>
    </xdr:from>
    <xdr:ext cx="762000" cy="259080"/>
    <xdr:sp macro="" textlink="">
      <xdr:nvSpPr>
        <xdr:cNvPr id="216" name="テキスト ボックス 215"/>
        <xdr:cNvSpPr txBox="1"/>
      </xdr:nvSpPr>
      <xdr:spPr>
        <a:xfrm>
          <a:off x="2717800" y="1044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166370</xdr:rowOff>
    </xdr:from>
    <xdr:to>
      <xdr:col>11</xdr:col>
      <xdr:colOff>60325</xdr:colOff>
      <xdr:row>60</xdr:row>
      <xdr:rowOff>95885</xdr:rowOff>
    </xdr:to>
    <xdr:sp macro="" textlink="">
      <xdr:nvSpPr>
        <xdr:cNvPr id="217" name="楕円 216"/>
        <xdr:cNvSpPr/>
      </xdr:nvSpPr>
      <xdr:spPr>
        <a:xfrm>
          <a:off x="2159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80645</xdr:rowOff>
    </xdr:from>
    <xdr:ext cx="751205" cy="259080"/>
    <xdr:sp macro="" textlink="">
      <xdr:nvSpPr>
        <xdr:cNvPr id="218" name="テキスト ボックス 217"/>
        <xdr:cNvSpPr txBox="1"/>
      </xdr:nvSpPr>
      <xdr:spPr>
        <a:xfrm>
          <a:off x="1828800" y="1036764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116840</xdr:rowOff>
    </xdr:from>
    <xdr:to>
      <xdr:col>6</xdr:col>
      <xdr:colOff>171450</xdr:colOff>
      <xdr:row>60</xdr:row>
      <xdr:rowOff>46990</xdr:rowOff>
    </xdr:to>
    <xdr:sp macro="" textlink="">
      <xdr:nvSpPr>
        <xdr:cNvPr id="219" name="楕円 218"/>
        <xdr:cNvSpPr/>
      </xdr:nvSpPr>
      <xdr:spPr>
        <a:xfrm>
          <a:off x="1270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31750</xdr:rowOff>
    </xdr:from>
    <xdr:ext cx="751205" cy="248920"/>
    <xdr:sp macro="" textlink="">
      <xdr:nvSpPr>
        <xdr:cNvPr id="220" name="テキスト ボックス 219"/>
        <xdr:cNvSpPr txBox="1"/>
      </xdr:nvSpPr>
      <xdr:spPr>
        <a:xfrm>
          <a:off x="939800" y="1031875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繰出金については、後期高齢者の増加に伴い、後期高齢者医療療養給付費負担金等繰出金が増加しており、維持補修費についても河川、道路分の増などにより増加している。</a:t>
          </a:r>
        </a:p>
        <a:p>
          <a:r>
            <a:rPr kumimoji="1" lang="ja-JP" altLang="en-US" sz="1200">
              <a:latin typeface="ＭＳ Ｐゴシック"/>
              <a:ea typeface="ＭＳ Ｐゴシック"/>
            </a:rPr>
            <a:t>高齢化社会に伴い、医療・介護に対する負担も年々増加しており、今後も繰出金の増加が懸念される。今後、各保険制度の医療費抑制のため予防事業の充実や徴収強化等収入の確保を図る必要がある。</a:t>
          </a:r>
        </a:p>
        <a:p>
          <a:r>
            <a:rPr kumimoji="1" lang="ja-JP" altLang="en-US" sz="1200">
              <a:latin typeface="ＭＳ Ｐゴシック"/>
              <a:ea typeface="ＭＳ Ｐゴシック"/>
            </a:rPr>
            <a:t>維持補修費については、計画的に維持補修を行うなど歳出抑制に努める。</a:t>
          </a:r>
        </a:p>
      </xdr:txBody>
    </xdr:sp>
    <xdr:clientData/>
  </xdr:twoCellAnchor>
  <xdr:oneCellAnchor>
    <xdr:from>
      <xdr:col>62</xdr:col>
      <xdr:colOff>6350</xdr:colOff>
      <xdr:row>49</xdr:row>
      <xdr:rowOff>107950</xdr:rowOff>
    </xdr:from>
    <xdr:ext cx="287655" cy="225425"/>
    <xdr:sp macro="" textlink="">
      <xdr:nvSpPr>
        <xdr:cNvPr id="232" name="テキスト ボックス 231"/>
        <xdr:cNvSpPr txBox="1"/>
      </xdr:nvSpPr>
      <xdr:spPr>
        <a:xfrm>
          <a:off x="12407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205" cy="250190"/>
    <xdr:sp macro="" textlink="">
      <xdr:nvSpPr>
        <xdr:cNvPr id="234" name="テキスト ボックス 233"/>
        <xdr:cNvSpPr txBox="1"/>
      </xdr:nvSpPr>
      <xdr:spPr>
        <a:xfrm>
          <a:off x="11938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7205" cy="259080"/>
    <xdr:sp macro="" textlink="">
      <xdr:nvSpPr>
        <xdr:cNvPr id="236" name="テキスト ボックス 235"/>
        <xdr:cNvSpPr txBox="1"/>
      </xdr:nvSpPr>
      <xdr:spPr>
        <a:xfrm>
          <a:off x="11938000" y="1046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7205" cy="259080"/>
    <xdr:sp macro="" textlink="">
      <xdr:nvSpPr>
        <xdr:cNvPr id="238" name="テキスト ボックス 237"/>
        <xdr:cNvSpPr txBox="1"/>
      </xdr:nvSpPr>
      <xdr:spPr>
        <a:xfrm>
          <a:off x="11938000" y="1008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7205" cy="250190"/>
    <xdr:sp macro="" textlink="">
      <xdr:nvSpPr>
        <xdr:cNvPr id="240" name="テキスト ボックス 239"/>
        <xdr:cNvSpPr txBox="1"/>
      </xdr:nvSpPr>
      <xdr:spPr>
        <a:xfrm>
          <a:off x="11938000" y="9700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7205" cy="259080"/>
    <xdr:sp macro="" textlink="">
      <xdr:nvSpPr>
        <xdr:cNvPr id="242" name="テキスト ボックス 241"/>
        <xdr:cNvSpPr txBox="1"/>
      </xdr:nvSpPr>
      <xdr:spPr>
        <a:xfrm>
          <a:off x="11938000" y="931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7205" cy="259080"/>
    <xdr:sp macro="" textlink="">
      <xdr:nvSpPr>
        <xdr:cNvPr id="244" name="テキスト ボックス 243"/>
        <xdr:cNvSpPr txBox="1"/>
      </xdr:nvSpPr>
      <xdr:spPr>
        <a:xfrm>
          <a:off x="11938000" y="893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205" cy="250190"/>
    <xdr:sp macro="" textlink="">
      <xdr:nvSpPr>
        <xdr:cNvPr id="246" name="テキスト ボックス 245"/>
        <xdr:cNvSpPr txBox="1"/>
      </xdr:nvSpPr>
      <xdr:spPr>
        <a:xfrm>
          <a:off x="11938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160020</xdr:rowOff>
    </xdr:from>
    <xdr:ext cx="762000" cy="259080"/>
    <xdr:sp macro="" textlink="">
      <xdr:nvSpPr>
        <xdr:cNvPr id="249" name="その他最小値テキスト"/>
        <xdr:cNvSpPr txBox="1"/>
      </xdr:nvSpPr>
      <xdr:spPr>
        <a:xfrm>
          <a:off x="165989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38100</xdr:rowOff>
    </xdr:from>
    <xdr:ext cx="762000" cy="259080"/>
    <xdr:sp macro="" textlink="">
      <xdr:nvSpPr>
        <xdr:cNvPr id="251" name="その他最大値テキスト"/>
        <xdr:cNvSpPr txBox="1"/>
      </xdr:nvSpPr>
      <xdr:spPr>
        <a:xfrm>
          <a:off x="16598900" y="895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127000</xdr:rowOff>
    </xdr:to>
    <xdr:cxnSp macro="">
      <xdr:nvCxnSpPr>
        <xdr:cNvPr id="253" name="直線コネクタ 252"/>
        <xdr:cNvCxnSpPr/>
      </xdr:nvCxnSpPr>
      <xdr:spPr>
        <a:xfrm>
          <a:off x="15671800" y="96824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92710</xdr:rowOff>
    </xdr:from>
    <xdr:ext cx="762000" cy="259080"/>
    <xdr:sp macro="" textlink="">
      <xdr:nvSpPr>
        <xdr:cNvPr id="254" name="その他平均値テキスト"/>
        <xdr:cNvSpPr txBox="1"/>
      </xdr:nvSpPr>
      <xdr:spPr>
        <a:xfrm>
          <a:off x="16598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69850</xdr:rowOff>
    </xdr:to>
    <xdr:cxnSp macro="">
      <xdr:nvCxnSpPr>
        <xdr:cNvPr id="256" name="直線コネクタ 255"/>
        <xdr:cNvCxnSpPr/>
      </xdr:nvCxnSpPr>
      <xdr:spPr>
        <a:xfrm flipV="1">
          <a:off x="14782800" y="96824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162560</xdr:rowOff>
    </xdr:from>
    <xdr:ext cx="736600" cy="259080"/>
    <xdr:sp macro="" textlink="">
      <xdr:nvSpPr>
        <xdr:cNvPr id="258" name="テキスト ボックス 257"/>
        <xdr:cNvSpPr txBox="1"/>
      </xdr:nvSpPr>
      <xdr:spPr>
        <a:xfrm>
          <a:off x="15290800" y="976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142240</xdr:rowOff>
    </xdr:from>
    <xdr:to>
      <xdr:col>73</xdr:col>
      <xdr:colOff>180975</xdr:colOff>
      <xdr:row>57</xdr:row>
      <xdr:rowOff>69850</xdr:rowOff>
    </xdr:to>
    <xdr:cxnSp macro="">
      <xdr:nvCxnSpPr>
        <xdr:cNvPr id="259" name="直線コネクタ 258"/>
        <xdr:cNvCxnSpPr/>
      </xdr:nvCxnSpPr>
      <xdr:spPr>
        <a:xfrm>
          <a:off x="13893800" y="97434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85090</xdr:rowOff>
    </xdr:from>
    <xdr:ext cx="762000" cy="259080"/>
    <xdr:sp macro="" textlink="">
      <xdr:nvSpPr>
        <xdr:cNvPr id="261" name="テキスト ボックス 260"/>
        <xdr:cNvSpPr txBox="1"/>
      </xdr:nvSpPr>
      <xdr:spPr>
        <a:xfrm>
          <a:off x="14401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142240</xdr:rowOff>
    </xdr:from>
    <xdr:to>
      <xdr:col>69</xdr:col>
      <xdr:colOff>92075</xdr:colOff>
      <xdr:row>58</xdr:row>
      <xdr:rowOff>81280</xdr:rowOff>
    </xdr:to>
    <xdr:cxnSp macro="">
      <xdr:nvCxnSpPr>
        <xdr:cNvPr id="262" name="直線コネクタ 261"/>
        <xdr:cNvCxnSpPr/>
      </xdr:nvCxnSpPr>
      <xdr:spPr>
        <a:xfrm flipV="1">
          <a:off x="13004800" y="974344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21590</xdr:rowOff>
    </xdr:from>
    <xdr:ext cx="751205" cy="259080"/>
    <xdr:sp macro="" textlink="">
      <xdr:nvSpPr>
        <xdr:cNvPr id="264" name="テキスト ボックス 263"/>
        <xdr:cNvSpPr txBox="1"/>
      </xdr:nvSpPr>
      <xdr:spPr>
        <a:xfrm>
          <a:off x="13512800" y="979424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92710</xdr:rowOff>
    </xdr:from>
    <xdr:ext cx="762000" cy="259080"/>
    <xdr:sp macro="" textlink="">
      <xdr:nvSpPr>
        <xdr:cNvPr id="266" name="テキスト ボックス 265"/>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205" cy="259080"/>
    <xdr:sp macro="" textlink="">
      <xdr:nvSpPr>
        <xdr:cNvPr id="268" name="テキスト ボックス 267"/>
        <xdr:cNvSpPr txBox="1"/>
      </xdr:nvSpPr>
      <xdr:spPr>
        <a:xfrm>
          <a:off x="15455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205" cy="259080"/>
    <xdr:sp macro="" textlink="">
      <xdr:nvSpPr>
        <xdr:cNvPr id="269" name="テキスト ボックス 268"/>
        <xdr:cNvSpPr txBox="1"/>
      </xdr:nvSpPr>
      <xdr:spPr>
        <a:xfrm>
          <a:off x="14566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1205" cy="259080"/>
    <xdr:sp macro="" textlink="">
      <xdr:nvSpPr>
        <xdr:cNvPr id="271" name="テキスト ボックス 270"/>
        <xdr:cNvSpPr txBox="1"/>
      </xdr:nvSpPr>
      <xdr:spPr>
        <a:xfrm>
          <a:off x="12788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48260</xdr:rowOff>
    </xdr:from>
    <xdr:ext cx="762000" cy="259080"/>
    <xdr:sp macro="" textlink="">
      <xdr:nvSpPr>
        <xdr:cNvPr id="273" name="その他該当値テキスト"/>
        <xdr:cNvSpPr txBox="1"/>
      </xdr:nvSpPr>
      <xdr:spPr>
        <a:xfrm>
          <a:off x="165989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142240</xdr:rowOff>
    </xdr:from>
    <xdr:ext cx="736600" cy="259080"/>
    <xdr:sp macro="" textlink="">
      <xdr:nvSpPr>
        <xdr:cNvPr id="275" name="テキスト ボックス 274"/>
        <xdr:cNvSpPr txBox="1"/>
      </xdr:nvSpPr>
      <xdr:spPr>
        <a:xfrm>
          <a:off x="1529080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105410</xdr:rowOff>
    </xdr:from>
    <xdr:ext cx="762000" cy="259080"/>
    <xdr:sp macro="" textlink="">
      <xdr:nvSpPr>
        <xdr:cNvPr id="277" name="テキスト ボックス 276"/>
        <xdr:cNvSpPr txBox="1"/>
      </xdr:nvSpPr>
      <xdr:spPr>
        <a:xfrm>
          <a:off x="14401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8" name="楕円 277"/>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31750</xdr:rowOff>
    </xdr:from>
    <xdr:ext cx="751205" cy="248920"/>
    <xdr:sp macro="" textlink="">
      <xdr:nvSpPr>
        <xdr:cNvPr id="279" name="テキスト ボックス 278"/>
        <xdr:cNvSpPr txBox="1"/>
      </xdr:nvSpPr>
      <xdr:spPr>
        <a:xfrm>
          <a:off x="13512800" y="946150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80" name="楕円 279"/>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116840</xdr:rowOff>
    </xdr:from>
    <xdr:ext cx="762000" cy="259080"/>
    <xdr:sp macro="" textlink="">
      <xdr:nvSpPr>
        <xdr:cNvPr id="281" name="テキスト ボックス 280"/>
        <xdr:cNvSpPr txBox="1"/>
      </xdr:nvSpPr>
      <xdr:spPr>
        <a:xfrm>
          <a:off x="126238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は、八女地区消防組合負担金の増、運送事業者等原油高騰対策支援事業補助金、省エネ家電製品買換え促進補助金などにより増加となった。一部事務組合負担金については、施設更新に伴う公債費等の増加により、町の財政負担が大きくなっている。</a:t>
          </a:r>
        </a:p>
        <a:p>
          <a:r>
            <a:rPr kumimoji="1" lang="ja-JP" altLang="en-US" sz="1300">
              <a:latin typeface="ＭＳ Ｐゴシック"/>
              <a:ea typeface="ＭＳ Ｐゴシック"/>
            </a:rPr>
            <a:t>今後、各団体への補助金等について一定期間ごとに見直しをはかるなど適正化に努める。</a:t>
          </a:r>
        </a:p>
      </xdr:txBody>
    </xdr:sp>
    <xdr:clientData/>
  </xdr:twoCellAnchor>
  <xdr:oneCellAnchor>
    <xdr:from>
      <xdr:col>62</xdr:col>
      <xdr:colOff>6350</xdr:colOff>
      <xdr:row>29</xdr:row>
      <xdr:rowOff>107950</xdr:rowOff>
    </xdr:from>
    <xdr:ext cx="287655" cy="225425"/>
    <xdr:sp macro="" textlink="">
      <xdr:nvSpPr>
        <xdr:cNvPr id="293" name="テキスト ボックス 292"/>
        <xdr:cNvSpPr txBox="1"/>
      </xdr:nvSpPr>
      <xdr:spPr>
        <a:xfrm>
          <a:off x="12407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205" cy="250190"/>
    <xdr:sp macro="" textlink="">
      <xdr:nvSpPr>
        <xdr:cNvPr id="295" name="テキスト ボックス 294"/>
        <xdr:cNvSpPr txBox="1"/>
      </xdr:nvSpPr>
      <xdr:spPr>
        <a:xfrm>
          <a:off x="11938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497205" cy="259080"/>
    <xdr:sp macro="" textlink="">
      <xdr:nvSpPr>
        <xdr:cNvPr id="297" name="テキスト ボックス 296"/>
        <xdr:cNvSpPr txBox="1"/>
      </xdr:nvSpPr>
      <xdr:spPr>
        <a:xfrm>
          <a:off x="11938000" y="7087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497205" cy="251460"/>
    <xdr:sp macro="" textlink="">
      <xdr:nvSpPr>
        <xdr:cNvPr id="299" name="テキスト ボックス 298"/>
        <xdr:cNvSpPr txBox="1"/>
      </xdr:nvSpPr>
      <xdr:spPr>
        <a:xfrm>
          <a:off x="11938000" y="6761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497205" cy="258445"/>
    <xdr:sp macro="" textlink="">
      <xdr:nvSpPr>
        <xdr:cNvPr id="301" name="テキスト ボックス 300"/>
        <xdr:cNvSpPr txBox="1"/>
      </xdr:nvSpPr>
      <xdr:spPr>
        <a:xfrm>
          <a:off x="11938000" y="6434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497205" cy="259080"/>
    <xdr:sp macro="" textlink="">
      <xdr:nvSpPr>
        <xdr:cNvPr id="303" name="テキスト ボックス 302"/>
        <xdr:cNvSpPr txBox="1"/>
      </xdr:nvSpPr>
      <xdr:spPr>
        <a:xfrm>
          <a:off x="11938000" y="6108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497205" cy="248285"/>
    <xdr:sp macro="" textlink="">
      <xdr:nvSpPr>
        <xdr:cNvPr id="305" name="テキスト ボックス 304"/>
        <xdr:cNvSpPr txBox="1"/>
      </xdr:nvSpPr>
      <xdr:spPr>
        <a:xfrm>
          <a:off x="11938000" y="5781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497205" cy="259080"/>
    <xdr:sp macro="" textlink="">
      <xdr:nvSpPr>
        <xdr:cNvPr id="307" name="テキスト ボックス 306"/>
        <xdr:cNvSpPr txBox="1"/>
      </xdr:nvSpPr>
      <xdr:spPr>
        <a:xfrm>
          <a:off x="11938000" y="5454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7205" cy="250190"/>
    <xdr:sp macro="" textlink="">
      <xdr:nvSpPr>
        <xdr:cNvPr id="309" name="テキスト ボックス 308"/>
        <xdr:cNvSpPr txBox="1"/>
      </xdr:nvSpPr>
      <xdr:spPr>
        <a:xfrm>
          <a:off x="11938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102235</xdr:rowOff>
    </xdr:from>
    <xdr:to>
      <xdr:col>82</xdr:col>
      <xdr:colOff>107950</xdr:colOff>
      <xdr:row>41</xdr:row>
      <xdr:rowOff>24130</xdr:rowOff>
    </xdr:to>
    <xdr:cxnSp macro="">
      <xdr:nvCxnSpPr>
        <xdr:cNvPr id="311" name="直線コネクタ 310"/>
        <xdr:cNvCxnSpPr/>
      </xdr:nvCxnSpPr>
      <xdr:spPr>
        <a:xfrm flipV="1">
          <a:off x="16510000" y="57600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167640</xdr:rowOff>
    </xdr:from>
    <xdr:ext cx="762000" cy="250190"/>
    <xdr:sp macro="" textlink="">
      <xdr:nvSpPr>
        <xdr:cNvPr id="312" name="補助費等最小値テキスト"/>
        <xdr:cNvSpPr txBox="1"/>
      </xdr:nvSpPr>
      <xdr:spPr>
        <a:xfrm>
          <a:off x="16598900" y="7025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17780</xdr:rowOff>
    </xdr:from>
    <xdr:ext cx="762000" cy="251460"/>
    <xdr:sp macro="" textlink="">
      <xdr:nvSpPr>
        <xdr:cNvPr id="314" name="補助費等最大値テキスト"/>
        <xdr:cNvSpPr txBox="1"/>
      </xdr:nvSpPr>
      <xdr:spPr>
        <a:xfrm>
          <a:off x="16598900" y="5504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102235</xdr:rowOff>
    </xdr:from>
    <xdr:to>
      <xdr:col>82</xdr:col>
      <xdr:colOff>196850</xdr:colOff>
      <xdr:row>33</xdr:row>
      <xdr:rowOff>102235</xdr:rowOff>
    </xdr:to>
    <xdr:cxnSp macro="">
      <xdr:nvCxnSpPr>
        <xdr:cNvPr id="315" name="直線コネクタ 314"/>
        <xdr:cNvCxnSpPr/>
      </xdr:nvCxnSpPr>
      <xdr:spPr>
        <a:xfrm>
          <a:off x="16421100" y="576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128905</xdr:rowOff>
    </xdr:from>
    <xdr:to>
      <xdr:col>82</xdr:col>
      <xdr:colOff>107950</xdr:colOff>
      <xdr:row>38</xdr:row>
      <xdr:rowOff>41910</xdr:rowOff>
    </xdr:to>
    <xdr:cxnSp macro="">
      <xdr:nvCxnSpPr>
        <xdr:cNvPr id="316" name="直線コネクタ 315"/>
        <xdr:cNvCxnSpPr/>
      </xdr:nvCxnSpPr>
      <xdr:spPr>
        <a:xfrm>
          <a:off x="15671800" y="647255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30480</xdr:rowOff>
    </xdr:from>
    <xdr:ext cx="762000" cy="250190"/>
    <xdr:sp macro="" textlink="">
      <xdr:nvSpPr>
        <xdr:cNvPr id="317" name="補助費等平均値テキスト"/>
        <xdr:cNvSpPr txBox="1"/>
      </xdr:nvSpPr>
      <xdr:spPr>
        <a:xfrm>
          <a:off x="16598900" y="603123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13970</xdr:rowOff>
    </xdr:from>
    <xdr:to>
      <xdr:col>82</xdr:col>
      <xdr:colOff>158750</xdr:colOff>
      <xdr:row>36</xdr:row>
      <xdr:rowOff>115570</xdr:rowOff>
    </xdr:to>
    <xdr:sp macro="" textlink="">
      <xdr:nvSpPr>
        <xdr:cNvPr id="318" name="フローチャート: 判断 317"/>
        <xdr:cNvSpPr/>
      </xdr:nvSpPr>
      <xdr:spPr>
        <a:xfrm>
          <a:off x="164592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128905</xdr:rowOff>
    </xdr:from>
    <xdr:to>
      <xdr:col>78</xdr:col>
      <xdr:colOff>69850</xdr:colOff>
      <xdr:row>38</xdr:row>
      <xdr:rowOff>100965</xdr:rowOff>
    </xdr:to>
    <xdr:cxnSp macro="">
      <xdr:nvCxnSpPr>
        <xdr:cNvPr id="319" name="直線コネクタ 318"/>
        <xdr:cNvCxnSpPr/>
      </xdr:nvCxnSpPr>
      <xdr:spPr>
        <a:xfrm flipV="1">
          <a:off x="14782800" y="647255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113665</xdr:rowOff>
    </xdr:from>
    <xdr:to>
      <xdr:col>78</xdr:col>
      <xdr:colOff>120650</xdr:colOff>
      <xdr:row>36</xdr:row>
      <xdr:rowOff>43815</xdr:rowOff>
    </xdr:to>
    <xdr:sp macro="" textlink="">
      <xdr:nvSpPr>
        <xdr:cNvPr id="320" name="フローチャート: 判断 319"/>
        <xdr:cNvSpPr/>
      </xdr:nvSpPr>
      <xdr:spPr>
        <a:xfrm>
          <a:off x="156210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53975</xdr:rowOff>
    </xdr:from>
    <xdr:ext cx="736600" cy="249555"/>
    <xdr:sp macro="" textlink="">
      <xdr:nvSpPr>
        <xdr:cNvPr id="321" name="テキスト ボックス 320"/>
        <xdr:cNvSpPr txBox="1"/>
      </xdr:nvSpPr>
      <xdr:spPr>
        <a:xfrm>
          <a:off x="15290800" y="58832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81280</xdr:rowOff>
    </xdr:from>
    <xdr:to>
      <xdr:col>73</xdr:col>
      <xdr:colOff>180975</xdr:colOff>
      <xdr:row>38</xdr:row>
      <xdr:rowOff>100965</xdr:rowOff>
    </xdr:to>
    <xdr:cxnSp macro="">
      <xdr:nvCxnSpPr>
        <xdr:cNvPr id="322" name="直線コネクタ 321"/>
        <xdr:cNvCxnSpPr/>
      </xdr:nvCxnSpPr>
      <xdr:spPr>
        <a:xfrm>
          <a:off x="13893800" y="65963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27305</xdr:rowOff>
    </xdr:from>
    <xdr:to>
      <xdr:col>74</xdr:col>
      <xdr:colOff>31750</xdr:colOff>
      <xdr:row>36</xdr:row>
      <xdr:rowOff>128905</xdr:rowOff>
    </xdr:to>
    <xdr:sp macro="" textlink="">
      <xdr:nvSpPr>
        <xdr:cNvPr id="323" name="フローチャート: 判断 322"/>
        <xdr:cNvSpPr/>
      </xdr:nvSpPr>
      <xdr:spPr>
        <a:xfrm>
          <a:off x="14732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139065</xdr:rowOff>
    </xdr:from>
    <xdr:ext cx="762000" cy="259080"/>
    <xdr:sp macro="" textlink="">
      <xdr:nvSpPr>
        <xdr:cNvPr id="324" name="テキスト ボックス 323"/>
        <xdr:cNvSpPr txBox="1"/>
      </xdr:nvSpPr>
      <xdr:spPr>
        <a:xfrm>
          <a:off x="14401800" y="5968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4445</xdr:rowOff>
    </xdr:from>
    <xdr:to>
      <xdr:col>69</xdr:col>
      <xdr:colOff>92075</xdr:colOff>
      <xdr:row>38</xdr:row>
      <xdr:rowOff>81280</xdr:rowOff>
    </xdr:to>
    <xdr:cxnSp macro="">
      <xdr:nvCxnSpPr>
        <xdr:cNvPr id="325" name="直線コネクタ 324"/>
        <xdr:cNvCxnSpPr/>
      </xdr:nvCxnSpPr>
      <xdr:spPr>
        <a:xfrm>
          <a:off x="13004800" y="6348095"/>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73660</xdr:rowOff>
    </xdr:from>
    <xdr:ext cx="751205" cy="259080"/>
    <xdr:sp macro="" textlink="">
      <xdr:nvSpPr>
        <xdr:cNvPr id="327" name="テキスト ボックス 326"/>
        <xdr:cNvSpPr txBox="1"/>
      </xdr:nvSpPr>
      <xdr:spPr>
        <a:xfrm>
          <a:off x="13512800" y="590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107315</xdr:rowOff>
    </xdr:from>
    <xdr:to>
      <xdr:col>65</xdr:col>
      <xdr:colOff>53975</xdr:colOff>
      <xdr:row>36</xdr:row>
      <xdr:rowOff>37465</xdr:rowOff>
    </xdr:to>
    <xdr:sp macro="" textlink="">
      <xdr:nvSpPr>
        <xdr:cNvPr id="328" name="フローチャート: 判断 327"/>
        <xdr:cNvSpPr/>
      </xdr:nvSpPr>
      <xdr:spPr>
        <a:xfrm>
          <a:off x="129540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47625</xdr:rowOff>
    </xdr:from>
    <xdr:ext cx="762000" cy="259080"/>
    <xdr:sp macro="" textlink="">
      <xdr:nvSpPr>
        <xdr:cNvPr id="329" name="テキスト ボックス 328"/>
        <xdr:cNvSpPr txBox="1"/>
      </xdr:nvSpPr>
      <xdr:spPr>
        <a:xfrm>
          <a:off x="12623800" y="587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205" cy="259080"/>
    <xdr:sp macro="" textlink="">
      <xdr:nvSpPr>
        <xdr:cNvPr id="331" name="テキスト ボックス 330"/>
        <xdr:cNvSpPr txBox="1"/>
      </xdr:nvSpPr>
      <xdr:spPr>
        <a:xfrm>
          <a:off x="15455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205" cy="259080"/>
    <xdr:sp macro="" textlink="">
      <xdr:nvSpPr>
        <xdr:cNvPr id="332" name="テキスト ボックス 331"/>
        <xdr:cNvSpPr txBox="1"/>
      </xdr:nvSpPr>
      <xdr:spPr>
        <a:xfrm>
          <a:off x="14566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1205" cy="259080"/>
    <xdr:sp macro="" textlink="">
      <xdr:nvSpPr>
        <xdr:cNvPr id="334" name="テキスト ボックス 333"/>
        <xdr:cNvSpPr txBox="1"/>
      </xdr:nvSpPr>
      <xdr:spPr>
        <a:xfrm>
          <a:off x="12788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162560</xdr:rowOff>
    </xdr:from>
    <xdr:to>
      <xdr:col>82</xdr:col>
      <xdr:colOff>158750</xdr:colOff>
      <xdr:row>38</xdr:row>
      <xdr:rowOff>92710</xdr:rowOff>
    </xdr:to>
    <xdr:sp macro="" textlink="">
      <xdr:nvSpPr>
        <xdr:cNvPr id="335" name="楕円 334"/>
        <xdr:cNvSpPr/>
      </xdr:nvSpPr>
      <xdr:spPr>
        <a:xfrm>
          <a:off x="164592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134620</xdr:rowOff>
    </xdr:from>
    <xdr:ext cx="762000" cy="248920"/>
    <xdr:sp macro="" textlink="">
      <xdr:nvSpPr>
        <xdr:cNvPr id="336" name="補助費等該当値テキスト"/>
        <xdr:cNvSpPr txBox="1"/>
      </xdr:nvSpPr>
      <xdr:spPr>
        <a:xfrm>
          <a:off x="16598900" y="6478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78105</xdr:rowOff>
    </xdr:from>
    <xdr:to>
      <xdr:col>78</xdr:col>
      <xdr:colOff>120650</xdr:colOff>
      <xdr:row>38</xdr:row>
      <xdr:rowOff>8255</xdr:rowOff>
    </xdr:to>
    <xdr:sp macro="" textlink="">
      <xdr:nvSpPr>
        <xdr:cNvPr id="337" name="楕円 336"/>
        <xdr:cNvSpPr/>
      </xdr:nvSpPr>
      <xdr:spPr>
        <a:xfrm>
          <a:off x="156210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164465</xdr:rowOff>
    </xdr:from>
    <xdr:ext cx="736600" cy="259080"/>
    <xdr:sp macro="" textlink="">
      <xdr:nvSpPr>
        <xdr:cNvPr id="338" name="テキスト ボックス 337"/>
        <xdr:cNvSpPr txBox="1"/>
      </xdr:nvSpPr>
      <xdr:spPr>
        <a:xfrm>
          <a:off x="15290800" y="6508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50165</xdr:rowOff>
    </xdr:from>
    <xdr:to>
      <xdr:col>74</xdr:col>
      <xdr:colOff>31750</xdr:colOff>
      <xdr:row>38</xdr:row>
      <xdr:rowOff>151765</xdr:rowOff>
    </xdr:to>
    <xdr:sp macro="" textlink="">
      <xdr:nvSpPr>
        <xdr:cNvPr id="339" name="楕円 338"/>
        <xdr:cNvSpPr/>
      </xdr:nvSpPr>
      <xdr:spPr>
        <a:xfrm>
          <a:off x="147320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136525</xdr:rowOff>
    </xdr:from>
    <xdr:ext cx="762000" cy="258445"/>
    <xdr:sp macro="" textlink="">
      <xdr:nvSpPr>
        <xdr:cNvPr id="340" name="テキスト ボックス 339"/>
        <xdr:cNvSpPr txBox="1"/>
      </xdr:nvSpPr>
      <xdr:spPr>
        <a:xfrm>
          <a:off x="14401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41" name="楕円 340"/>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116840</xdr:rowOff>
    </xdr:from>
    <xdr:ext cx="751205" cy="259080"/>
    <xdr:sp macro="" textlink="">
      <xdr:nvSpPr>
        <xdr:cNvPr id="342" name="テキスト ボックス 341"/>
        <xdr:cNvSpPr txBox="1"/>
      </xdr:nvSpPr>
      <xdr:spPr>
        <a:xfrm>
          <a:off x="13512800" y="663194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125095</xdr:rowOff>
    </xdr:from>
    <xdr:to>
      <xdr:col>65</xdr:col>
      <xdr:colOff>53975</xdr:colOff>
      <xdr:row>37</xdr:row>
      <xdr:rowOff>55245</xdr:rowOff>
    </xdr:to>
    <xdr:sp macro="" textlink="">
      <xdr:nvSpPr>
        <xdr:cNvPr id="343" name="楕円 342"/>
        <xdr:cNvSpPr/>
      </xdr:nvSpPr>
      <xdr:spPr>
        <a:xfrm>
          <a:off x="129540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40640</xdr:rowOff>
    </xdr:from>
    <xdr:ext cx="762000" cy="251460"/>
    <xdr:sp macro="" textlink="">
      <xdr:nvSpPr>
        <xdr:cNvPr id="344" name="テキスト ボックス 343"/>
        <xdr:cNvSpPr txBox="1"/>
      </xdr:nvSpPr>
      <xdr:spPr>
        <a:xfrm>
          <a:off x="12623800" y="6384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類似団体と比べ低い水準となっている。</a:t>
          </a:r>
        </a:p>
        <a:p>
          <a:r>
            <a:rPr kumimoji="1" lang="ja-JP" altLang="en-US" sz="1300">
              <a:latin typeface="ＭＳ Ｐゴシック"/>
              <a:ea typeface="ＭＳ Ｐゴシック"/>
            </a:rPr>
            <a:t>多額の起債を行ってきた庁舎建設事業が令和5年度に完了となるが、その後も公共施設及び学校施設の更新等を控えているため増加は避けられない状況となっている。</a:t>
          </a:r>
        </a:p>
        <a:p>
          <a:r>
            <a:rPr kumimoji="1" lang="ja-JP" altLang="en-US" sz="1300">
              <a:latin typeface="ＭＳ Ｐゴシック"/>
              <a:ea typeface="ＭＳ Ｐゴシック"/>
            </a:rPr>
            <a:t>これまで同様、交付税措置のある地方債を中心に計画的な借入を行い、基金等活用しながら健全な財政運営に努める。</a:t>
          </a:r>
        </a:p>
      </xdr:txBody>
    </xdr:sp>
    <xdr:clientData/>
  </xdr:twoCellAnchor>
  <xdr:oneCellAnchor>
    <xdr:from>
      <xdr:col>3</xdr:col>
      <xdr:colOff>123825</xdr:colOff>
      <xdr:row>69</xdr:row>
      <xdr:rowOff>107950</xdr:rowOff>
    </xdr:from>
    <xdr:ext cx="287655" cy="225425"/>
    <xdr:sp macro="" textlink="">
      <xdr:nvSpPr>
        <xdr:cNvPr id="356" name="テキスト ボックス 355"/>
        <xdr:cNvSpPr txBox="1"/>
      </xdr:nvSpPr>
      <xdr:spPr>
        <a:xfrm>
          <a:off x="723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205" cy="250190"/>
    <xdr:sp macro="" textlink="">
      <xdr:nvSpPr>
        <xdr:cNvPr id="358" name="テキスト ボックス 357"/>
        <xdr:cNvSpPr txBox="1"/>
      </xdr:nvSpPr>
      <xdr:spPr>
        <a:xfrm>
          <a:off x="254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7205" cy="250190"/>
    <xdr:sp macro="" textlink="">
      <xdr:nvSpPr>
        <xdr:cNvPr id="360" name="テキスト ボックス 359"/>
        <xdr:cNvSpPr txBox="1"/>
      </xdr:nvSpPr>
      <xdr:spPr>
        <a:xfrm>
          <a:off x="254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7205" cy="250190"/>
    <xdr:sp macro="" textlink="">
      <xdr:nvSpPr>
        <xdr:cNvPr id="362" name="テキスト ボックス 361"/>
        <xdr:cNvSpPr txBox="1"/>
      </xdr:nvSpPr>
      <xdr:spPr>
        <a:xfrm>
          <a:off x="254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7205" cy="250190"/>
    <xdr:sp macro="" textlink="">
      <xdr:nvSpPr>
        <xdr:cNvPr id="364" name="テキスト ボックス 363"/>
        <xdr:cNvSpPr txBox="1"/>
      </xdr:nvSpPr>
      <xdr:spPr>
        <a:xfrm>
          <a:off x="254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7205" cy="250190"/>
    <xdr:sp macro="" textlink="">
      <xdr:nvSpPr>
        <xdr:cNvPr id="366" name="テキスト ボックス 365"/>
        <xdr:cNvSpPr txBox="1"/>
      </xdr:nvSpPr>
      <xdr:spPr>
        <a:xfrm>
          <a:off x="254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53975</xdr:rowOff>
    </xdr:from>
    <xdr:to>
      <xdr:col>24</xdr:col>
      <xdr:colOff>25400</xdr:colOff>
      <xdr:row>80</xdr:row>
      <xdr:rowOff>86360</xdr:rowOff>
    </xdr:to>
    <xdr:cxnSp macro="">
      <xdr:nvCxnSpPr>
        <xdr:cNvPr id="369" name="直線コネクタ 368"/>
        <xdr:cNvCxnSpPr/>
      </xdr:nvCxnSpPr>
      <xdr:spPr>
        <a:xfrm flipV="1">
          <a:off x="4826000" y="1274127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57785</xdr:rowOff>
    </xdr:from>
    <xdr:ext cx="762000" cy="259080"/>
    <xdr:sp macro="" textlink="">
      <xdr:nvSpPr>
        <xdr:cNvPr id="370" name="公債費最小値テキスト"/>
        <xdr:cNvSpPr txBox="1"/>
      </xdr:nvSpPr>
      <xdr:spPr>
        <a:xfrm>
          <a:off x="4914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86360</xdr:rowOff>
    </xdr:from>
    <xdr:to>
      <xdr:col>24</xdr:col>
      <xdr:colOff>114300</xdr:colOff>
      <xdr:row>80</xdr:row>
      <xdr:rowOff>86360</xdr:rowOff>
    </xdr:to>
    <xdr:cxnSp macro="">
      <xdr:nvCxnSpPr>
        <xdr:cNvPr id="371" name="直線コネクタ 370"/>
        <xdr:cNvCxnSpPr/>
      </xdr:nvCxnSpPr>
      <xdr:spPr>
        <a:xfrm>
          <a:off x="4737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140335</xdr:rowOff>
    </xdr:from>
    <xdr:ext cx="762000" cy="259080"/>
    <xdr:sp macro="" textlink="">
      <xdr:nvSpPr>
        <xdr:cNvPr id="372" name="公債費最大値テキスト"/>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53975</xdr:rowOff>
    </xdr:from>
    <xdr:to>
      <xdr:col>24</xdr:col>
      <xdr:colOff>114300</xdr:colOff>
      <xdr:row>74</xdr:row>
      <xdr:rowOff>53975</xdr:rowOff>
    </xdr:to>
    <xdr:cxnSp macro="">
      <xdr:nvCxnSpPr>
        <xdr:cNvPr id="373" name="直線コネクタ 372"/>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33020</xdr:rowOff>
    </xdr:to>
    <xdr:cxnSp macro="">
      <xdr:nvCxnSpPr>
        <xdr:cNvPr id="374" name="直線コネクタ 373"/>
        <xdr:cNvCxnSpPr/>
      </xdr:nvCxnSpPr>
      <xdr:spPr>
        <a:xfrm>
          <a:off x="3987800" y="132257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162560</xdr:rowOff>
    </xdr:from>
    <xdr:ext cx="762000" cy="259080"/>
    <xdr:sp macro="" textlink="">
      <xdr:nvSpPr>
        <xdr:cNvPr id="375" name="公債費平均値テキスト"/>
        <xdr:cNvSpPr txBox="1"/>
      </xdr:nvSpPr>
      <xdr:spPr>
        <a:xfrm>
          <a:off x="4914900" y="1319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74930</xdr:rowOff>
    </xdr:to>
    <xdr:cxnSp macro="">
      <xdr:nvCxnSpPr>
        <xdr:cNvPr id="377" name="直線コネクタ 376"/>
        <xdr:cNvCxnSpPr/>
      </xdr:nvCxnSpPr>
      <xdr:spPr>
        <a:xfrm flipV="1">
          <a:off x="3098800" y="132257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158750</xdr:rowOff>
    </xdr:from>
    <xdr:to>
      <xdr:col>20</xdr:col>
      <xdr:colOff>38100</xdr:colOff>
      <xdr:row>77</xdr:row>
      <xdr:rowOff>88900</xdr:rowOff>
    </xdr:to>
    <xdr:sp macro="" textlink="">
      <xdr:nvSpPr>
        <xdr:cNvPr id="378" name="フローチャート: 判断 377"/>
        <xdr:cNvSpPr/>
      </xdr:nvSpPr>
      <xdr:spPr>
        <a:xfrm>
          <a:off x="3937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73660</xdr:rowOff>
    </xdr:from>
    <xdr:ext cx="725805" cy="259080"/>
    <xdr:sp macro="" textlink="">
      <xdr:nvSpPr>
        <xdr:cNvPr id="379" name="テキスト ボックス 378"/>
        <xdr:cNvSpPr txBox="1"/>
      </xdr:nvSpPr>
      <xdr:spPr>
        <a:xfrm>
          <a:off x="3606800" y="1327531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74930</xdr:rowOff>
    </xdr:from>
    <xdr:to>
      <xdr:col>15</xdr:col>
      <xdr:colOff>98425</xdr:colOff>
      <xdr:row>77</xdr:row>
      <xdr:rowOff>74930</xdr:rowOff>
    </xdr:to>
    <xdr:cxnSp macro="">
      <xdr:nvCxnSpPr>
        <xdr:cNvPr id="380" name="直線コネクタ 379"/>
        <xdr:cNvCxnSpPr/>
      </xdr:nvCxnSpPr>
      <xdr:spPr>
        <a:xfrm>
          <a:off x="2209800" y="1327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10160</xdr:rowOff>
    </xdr:from>
    <xdr:to>
      <xdr:col>15</xdr:col>
      <xdr:colOff>149225</xdr:colOff>
      <xdr:row>77</xdr:row>
      <xdr:rowOff>111760</xdr:rowOff>
    </xdr:to>
    <xdr:sp macro="" textlink="">
      <xdr:nvSpPr>
        <xdr:cNvPr id="381" name="フローチャート: 判断 380"/>
        <xdr:cNvSpPr/>
      </xdr:nvSpPr>
      <xdr:spPr>
        <a:xfrm>
          <a:off x="3048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121920</xdr:rowOff>
    </xdr:from>
    <xdr:ext cx="762000" cy="250190"/>
    <xdr:sp macro="" textlink="">
      <xdr:nvSpPr>
        <xdr:cNvPr id="382" name="テキスト ボックス 381"/>
        <xdr:cNvSpPr txBox="1"/>
      </xdr:nvSpPr>
      <xdr:spPr>
        <a:xfrm>
          <a:off x="2717800" y="12980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74930</xdr:rowOff>
    </xdr:from>
    <xdr:to>
      <xdr:col>11</xdr:col>
      <xdr:colOff>9525</xdr:colOff>
      <xdr:row>77</xdr:row>
      <xdr:rowOff>92710</xdr:rowOff>
    </xdr:to>
    <xdr:cxnSp macro="">
      <xdr:nvCxnSpPr>
        <xdr:cNvPr id="383" name="直線コネクタ 382"/>
        <xdr:cNvCxnSpPr/>
      </xdr:nvCxnSpPr>
      <xdr:spPr>
        <a:xfrm flipV="1">
          <a:off x="1320800" y="132765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4" name="フローチャート: 判断 383"/>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62230</xdr:rowOff>
    </xdr:from>
    <xdr:ext cx="751205" cy="259080"/>
    <xdr:sp macro="" textlink="">
      <xdr:nvSpPr>
        <xdr:cNvPr id="385" name="テキスト ボックス 384"/>
        <xdr:cNvSpPr txBox="1"/>
      </xdr:nvSpPr>
      <xdr:spPr>
        <a:xfrm>
          <a:off x="1828800" y="129209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130810</xdr:rowOff>
    </xdr:from>
    <xdr:to>
      <xdr:col>6</xdr:col>
      <xdr:colOff>171450</xdr:colOff>
      <xdr:row>77</xdr:row>
      <xdr:rowOff>60960</xdr:rowOff>
    </xdr:to>
    <xdr:sp macro="" textlink="">
      <xdr:nvSpPr>
        <xdr:cNvPr id="386" name="フローチャート: 判断 385"/>
        <xdr:cNvSpPr/>
      </xdr:nvSpPr>
      <xdr:spPr>
        <a:xfrm>
          <a:off x="1270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71120</xdr:rowOff>
    </xdr:from>
    <xdr:ext cx="751205" cy="259080"/>
    <xdr:sp macro="" textlink="">
      <xdr:nvSpPr>
        <xdr:cNvPr id="387" name="テキスト ボックス 386"/>
        <xdr:cNvSpPr txBox="1"/>
      </xdr:nvSpPr>
      <xdr:spPr>
        <a:xfrm>
          <a:off x="939800" y="1292987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205" cy="259080"/>
    <xdr:sp macro="" textlink="">
      <xdr:nvSpPr>
        <xdr:cNvPr id="390" name="テキスト ボックス 389"/>
        <xdr:cNvSpPr txBox="1"/>
      </xdr:nvSpPr>
      <xdr:spPr>
        <a:xfrm>
          <a:off x="2882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153670</xdr:rowOff>
    </xdr:from>
    <xdr:to>
      <xdr:col>24</xdr:col>
      <xdr:colOff>76200</xdr:colOff>
      <xdr:row>77</xdr:row>
      <xdr:rowOff>83820</xdr:rowOff>
    </xdr:to>
    <xdr:sp macro="" textlink="">
      <xdr:nvSpPr>
        <xdr:cNvPr id="393" name="楕円 392"/>
        <xdr:cNvSpPr/>
      </xdr:nvSpPr>
      <xdr:spPr>
        <a:xfrm>
          <a:off x="47752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170180</xdr:rowOff>
    </xdr:from>
    <xdr:ext cx="762000" cy="259080"/>
    <xdr:sp macro="" textlink="">
      <xdr:nvSpPr>
        <xdr:cNvPr id="394" name="公債費該当値テキスト"/>
        <xdr:cNvSpPr txBox="1"/>
      </xdr:nvSpPr>
      <xdr:spPr>
        <a:xfrm>
          <a:off x="49149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5" name="楕円 394"/>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85090</xdr:rowOff>
    </xdr:from>
    <xdr:ext cx="725805" cy="259080"/>
    <xdr:sp macro="" textlink="">
      <xdr:nvSpPr>
        <xdr:cNvPr id="396" name="テキスト ボックス 395"/>
        <xdr:cNvSpPr txBox="1"/>
      </xdr:nvSpPr>
      <xdr:spPr>
        <a:xfrm>
          <a:off x="3606800" y="1294384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23495</xdr:rowOff>
    </xdr:from>
    <xdr:to>
      <xdr:col>15</xdr:col>
      <xdr:colOff>149225</xdr:colOff>
      <xdr:row>77</xdr:row>
      <xdr:rowOff>125095</xdr:rowOff>
    </xdr:to>
    <xdr:sp macro="" textlink="">
      <xdr:nvSpPr>
        <xdr:cNvPr id="397" name="楕円 396"/>
        <xdr:cNvSpPr/>
      </xdr:nvSpPr>
      <xdr:spPr>
        <a:xfrm>
          <a:off x="3048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109855</xdr:rowOff>
    </xdr:from>
    <xdr:ext cx="762000" cy="250825"/>
    <xdr:sp macro="" textlink="">
      <xdr:nvSpPr>
        <xdr:cNvPr id="398" name="テキスト ボックス 397"/>
        <xdr:cNvSpPr txBox="1"/>
      </xdr:nvSpPr>
      <xdr:spPr>
        <a:xfrm>
          <a:off x="2717800" y="133115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23495</xdr:rowOff>
    </xdr:from>
    <xdr:to>
      <xdr:col>11</xdr:col>
      <xdr:colOff>60325</xdr:colOff>
      <xdr:row>77</xdr:row>
      <xdr:rowOff>125095</xdr:rowOff>
    </xdr:to>
    <xdr:sp macro="" textlink="">
      <xdr:nvSpPr>
        <xdr:cNvPr id="399" name="楕円 398"/>
        <xdr:cNvSpPr/>
      </xdr:nvSpPr>
      <xdr:spPr>
        <a:xfrm>
          <a:off x="2159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109855</xdr:rowOff>
    </xdr:from>
    <xdr:ext cx="751205" cy="250825"/>
    <xdr:sp macro="" textlink="">
      <xdr:nvSpPr>
        <xdr:cNvPr id="400" name="テキスト ボックス 399"/>
        <xdr:cNvSpPr txBox="1"/>
      </xdr:nvSpPr>
      <xdr:spPr>
        <a:xfrm>
          <a:off x="1828800" y="13311505"/>
          <a:ext cx="7512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401" name="楕円 400"/>
        <xdr:cNvSpPr/>
      </xdr:nvSpPr>
      <xdr:spPr>
        <a:xfrm>
          <a:off x="1270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128270</xdr:rowOff>
    </xdr:from>
    <xdr:ext cx="751205" cy="259080"/>
    <xdr:sp macro="" textlink="">
      <xdr:nvSpPr>
        <xdr:cNvPr id="402" name="テキスト ボックス 401"/>
        <xdr:cNvSpPr txBox="1"/>
      </xdr:nvSpPr>
      <xdr:spPr>
        <a:xfrm>
          <a:off x="939800" y="133299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類似団体平均を2.4ポイント上回っており、扶助費と補助費等が大きく影響している。補助費等については、一部事務組合負担金が年々増加しており、対策が必要な状況である。</a:t>
          </a:r>
        </a:p>
        <a:p>
          <a:r>
            <a:rPr kumimoji="1" lang="ja-JP" altLang="en-US" sz="1300">
              <a:latin typeface="ＭＳ Ｐゴシック"/>
              <a:ea typeface="ＭＳ Ｐゴシック"/>
            </a:rPr>
            <a:t>今後も財政計画等により、経常経費の抑制、財源確保に努める。</a:t>
          </a:r>
        </a:p>
      </xdr:txBody>
    </xdr:sp>
    <xdr:clientData/>
  </xdr:twoCellAnchor>
  <xdr:oneCellAnchor>
    <xdr:from>
      <xdr:col>62</xdr:col>
      <xdr:colOff>6350</xdr:colOff>
      <xdr:row>69</xdr:row>
      <xdr:rowOff>107950</xdr:rowOff>
    </xdr:from>
    <xdr:ext cx="287655" cy="225425"/>
    <xdr:sp macro="" textlink="">
      <xdr:nvSpPr>
        <xdr:cNvPr id="414" name="テキスト ボックス 413"/>
        <xdr:cNvSpPr txBox="1"/>
      </xdr:nvSpPr>
      <xdr:spPr>
        <a:xfrm>
          <a:off x="12407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205" cy="250190"/>
    <xdr:sp macro="" textlink="">
      <xdr:nvSpPr>
        <xdr:cNvPr id="416" name="テキスト ボックス 415"/>
        <xdr:cNvSpPr txBox="1"/>
      </xdr:nvSpPr>
      <xdr:spPr>
        <a:xfrm>
          <a:off x="11938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7205" cy="250190"/>
    <xdr:sp macro="" textlink="">
      <xdr:nvSpPr>
        <xdr:cNvPr id="418" name="テキスト ボックス 417"/>
        <xdr:cNvSpPr txBox="1"/>
      </xdr:nvSpPr>
      <xdr:spPr>
        <a:xfrm>
          <a:off x="11938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7205" cy="250190"/>
    <xdr:sp macro="" textlink="">
      <xdr:nvSpPr>
        <xdr:cNvPr id="420" name="テキスト ボックス 419"/>
        <xdr:cNvSpPr txBox="1"/>
      </xdr:nvSpPr>
      <xdr:spPr>
        <a:xfrm>
          <a:off x="11938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7205" cy="250190"/>
    <xdr:sp macro="" textlink="">
      <xdr:nvSpPr>
        <xdr:cNvPr id="422" name="テキスト ボックス 421"/>
        <xdr:cNvSpPr txBox="1"/>
      </xdr:nvSpPr>
      <xdr:spPr>
        <a:xfrm>
          <a:off x="11938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7205" cy="250190"/>
    <xdr:sp macro="" textlink="">
      <xdr:nvSpPr>
        <xdr:cNvPr id="424" name="テキスト ボックス 423"/>
        <xdr:cNvSpPr txBox="1"/>
      </xdr:nvSpPr>
      <xdr:spPr>
        <a:xfrm>
          <a:off x="11938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205" cy="250190"/>
    <xdr:sp macro="" textlink="">
      <xdr:nvSpPr>
        <xdr:cNvPr id="426" name="テキスト ボックス 425"/>
        <xdr:cNvSpPr txBox="1"/>
      </xdr:nvSpPr>
      <xdr:spPr>
        <a:xfrm>
          <a:off x="11938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145415</xdr:rowOff>
    </xdr:from>
    <xdr:to>
      <xdr:col>82</xdr:col>
      <xdr:colOff>107950</xdr:colOff>
      <xdr:row>80</xdr:row>
      <xdr:rowOff>76835</xdr:rowOff>
    </xdr:to>
    <xdr:cxnSp macro="">
      <xdr:nvCxnSpPr>
        <xdr:cNvPr id="428" name="直線コネクタ 427"/>
        <xdr:cNvCxnSpPr/>
      </xdr:nvCxnSpPr>
      <xdr:spPr>
        <a:xfrm flipV="1">
          <a:off x="16510000" y="1248981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2000" cy="259080"/>
    <xdr:sp macro="" textlink="">
      <xdr:nvSpPr>
        <xdr:cNvPr id="429" name="公債費以外最小値テキスト"/>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30" name="直線コネクタ 429"/>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60325</xdr:rowOff>
    </xdr:from>
    <xdr:ext cx="762000" cy="259080"/>
    <xdr:sp macro="" textlink="">
      <xdr:nvSpPr>
        <xdr:cNvPr id="431" name="公債費以外最大値テキスト"/>
        <xdr:cNvSpPr txBox="1"/>
      </xdr:nvSpPr>
      <xdr:spPr>
        <a:xfrm>
          <a:off x="16598900" y="1223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145415</xdr:rowOff>
    </xdr:from>
    <xdr:to>
      <xdr:col>82</xdr:col>
      <xdr:colOff>196850</xdr:colOff>
      <xdr:row>72</xdr:row>
      <xdr:rowOff>145415</xdr:rowOff>
    </xdr:to>
    <xdr:cxnSp macro="">
      <xdr:nvCxnSpPr>
        <xdr:cNvPr id="432" name="直線コネクタ 431"/>
        <xdr:cNvCxnSpPr/>
      </xdr:nvCxnSpPr>
      <xdr:spPr>
        <a:xfrm>
          <a:off x="16421100" y="1248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104140</xdr:rowOff>
    </xdr:from>
    <xdr:to>
      <xdr:col>82</xdr:col>
      <xdr:colOff>107950</xdr:colOff>
      <xdr:row>77</xdr:row>
      <xdr:rowOff>97790</xdr:rowOff>
    </xdr:to>
    <xdr:cxnSp macro="">
      <xdr:nvCxnSpPr>
        <xdr:cNvPr id="433" name="直線コネクタ 432"/>
        <xdr:cNvCxnSpPr/>
      </xdr:nvCxnSpPr>
      <xdr:spPr>
        <a:xfrm>
          <a:off x="15671800" y="1313434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124460</xdr:rowOff>
    </xdr:from>
    <xdr:ext cx="762000" cy="259080"/>
    <xdr:sp macro="" textlink="">
      <xdr:nvSpPr>
        <xdr:cNvPr id="434" name="公債費以外平均値テキスト"/>
        <xdr:cNvSpPr txBox="1"/>
      </xdr:nvSpPr>
      <xdr:spPr>
        <a:xfrm>
          <a:off x="16598900" y="12983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107950</xdr:rowOff>
    </xdr:from>
    <xdr:to>
      <xdr:col>82</xdr:col>
      <xdr:colOff>158750</xdr:colOff>
      <xdr:row>77</xdr:row>
      <xdr:rowOff>38100</xdr:rowOff>
    </xdr:to>
    <xdr:sp macro="" textlink="">
      <xdr:nvSpPr>
        <xdr:cNvPr id="435" name="フローチャート: 判断 434"/>
        <xdr:cNvSpPr/>
      </xdr:nvSpPr>
      <xdr:spPr>
        <a:xfrm>
          <a:off x="16459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104140</xdr:rowOff>
    </xdr:from>
    <xdr:to>
      <xdr:col>78</xdr:col>
      <xdr:colOff>69850</xdr:colOff>
      <xdr:row>78</xdr:row>
      <xdr:rowOff>109220</xdr:rowOff>
    </xdr:to>
    <xdr:cxnSp macro="">
      <xdr:nvCxnSpPr>
        <xdr:cNvPr id="436" name="直線コネクタ 435"/>
        <xdr:cNvCxnSpPr/>
      </xdr:nvCxnSpPr>
      <xdr:spPr>
        <a:xfrm flipV="1">
          <a:off x="14782800" y="13134340"/>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73660</xdr:rowOff>
    </xdr:from>
    <xdr:ext cx="736600" cy="259080"/>
    <xdr:sp macro="" textlink="">
      <xdr:nvSpPr>
        <xdr:cNvPr id="438" name="テキスト ボックス 437"/>
        <xdr:cNvSpPr txBox="1"/>
      </xdr:nvSpPr>
      <xdr:spPr>
        <a:xfrm>
          <a:off x="15290800" y="1276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109220</xdr:rowOff>
    </xdr:from>
    <xdr:to>
      <xdr:col>73</xdr:col>
      <xdr:colOff>180975</xdr:colOff>
      <xdr:row>78</xdr:row>
      <xdr:rowOff>118110</xdr:rowOff>
    </xdr:to>
    <xdr:cxnSp macro="">
      <xdr:nvCxnSpPr>
        <xdr:cNvPr id="439" name="直線コネクタ 438"/>
        <xdr:cNvCxnSpPr/>
      </xdr:nvCxnSpPr>
      <xdr:spPr>
        <a:xfrm flipV="1">
          <a:off x="13893800" y="134823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33020</xdr:rowOff>
    </xdr:from>
    <xdr:to>
      <xdr:col>74</xdr:col>
      <xdr:colOff>31750</xdr:colOff>
      <xdr:row>77</xdr:row>
      <xdr:rowOff>134620</xdr:rowOff>
    </xdr:to>
    <xdr:sp macro="" textlink="">
      <xdr:nvSpPr>
        <xdr:cNvPr id="440" name="フローチャート: 判断 439"/>
        <xdr:cNvSpPr/>
      </xdr:nvSpPr>
      <xdr:spPr>
        <a:xfrm>
          <a:off x="14732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144780</xdr:rowOff>
    </xdr:from>
    <xdr:ext cx="762000" cy="250190"/>
    <xdr:sp macro="" textlink="">
      <xdr:nvSpPr>
        <xdr:cNvPr id="441" name="テキスト ボックス 440"/>
        <xdr:cNvSpPr txBox="1"/>
      </xdr:nvSpPr>
      <xdr:spPr>
        <a:xfrm>
          <a:off x="14401800" y="13003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118110</xdr:rowOff>
    </xdr:from>
    <xdr:to>
      <xdr:col>69</xdr:col>
      <xdr:colOff>92075</xdr:colOff>
      <xdr:row>78</xdr:row>
      <xdr:rowOff>118110</xdr:rowOff>
    </xdr:to>
    <xdr:cxnSp macro="">
      <xdr:nvCxnSpPr>
        <xdr:cNvPr id="442" name="直線コネクタ 441"/>
        <xdr:cNvCxnSpPr/>
      </xdr:nvCxnSpPr>
      <xdr:spPr>
        <a:xfrm>
          <a:off x="13004800" y="13491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156210</xdr:rowOff>
    </xdr:from>
    <xdr:to>
      <xdr:col>69</xdr:col>
      <xdr:colOff>142875</xdr:colOff>
      <xdr:row>78</xdr:row>
      <xdr:rowOff>86360</xdr:rowOff>
    </xdr:to>
    <xdr:sp macro="" textlink="">
      <xdr:nvSpPr>
        <xdr:cNvPr id="443" name="フローチャート: 判断 442"/>
        <xdr:cNvSpPr/>
      </xdr:nvSpPr>
      <xdr:spPr>
        <a:xfrm>
          <a:off x="13843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96520</xdr:rowOff>
    </xdr:from>
    <xdr:ext cx="751205" cy="259080"/>
    <xdr:sp macro="" textlink="">
      <xdr:nvSpPr>
        <xdr:cNvPr id="444" name="テキスト ボックス 443"/>
        <xdr:cNvSpPr txBox="1"/>
      </xdr:nvSpPr>
      <xdr:spPr>
        <a:xfrm>
          <a:off x="13512800" y="131267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128905</xdr:rowOff>
    </xdr:from>
    <xdr:to>
      <xdr:col>65</xdr:col>
      <xdr:colOff>53975</xdr:colOff>
      <xdr:row>78</xdr:row>
      <xdr:rowOff>59055</xdr:rowOff>
    </xdr:to>
    <xdr:sp macro="" textlink="">
      <xdr:nvSpPr>
        <xdr:cNvPr id="445" name="フローチャート: 判断 444"/>
        <xdr:cNvSpPr/>
      </xdr:nvSpPr>
      <xdr:spPr>
        <a:xfrm>
          <a:off x="12954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69215</xdr:rowOff>
    </xdr:from>
    <xdr:ext cx="762000" cy="259080"/>
    <xdr:sp macro="" textlink="">
      <xdr:nvSpPr>
        <xdr:cNvPr id="446" name="テキスト ボックス 445"/>
        <xdr:cNvSpPr txBox="1"/>
      </xdr:nvSpPr>
      <xdr:spPr>
        <a:xfrm>
          <a:off x="12623800" y="1309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205" cy="259080"/>
    <xdr:sp macro="" textlink="">
      <xdr:nvSpPr>
        <xdr:cNvPr id="448" name="テキスト ボックス 447"/>
        <xdr:cNvSpPr txBox="1"/>
      </xdr:nvSpPr>
      <xdr:spPr>
        <a:xfrm>
          <a:off x="15455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205" cy="259080"/>
    <xdr:sp macro="" textlink="">
      <xdr:nvSpPr>
        <xdr:cNvPr id="449" name="テキスト ボックス 448"/>
        <xdr:cNvSpPr txBox="1"/>
      </xdr:nvSpPr>
      <xdr:spPr>
        <a:xfrm>
          <a:off x="14566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1205" cy="259080"/>
    <xdr:sp macro="" textlink="">
      <xdr:nvSpPr>
        <xdr:cNvPr id="451" name="テキスト ボックス 450"/>
        <xdr:cNvSpPr txBox="1"/>
      </xdr:nvSpPr>
      <xdr:spPr>
        <a:xfrm>
          <a:off x="12788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52" name="楕円 451"/>
        <xdr:cNvSpPr/>
      </xdr:nvSpPr>
      <xdr:spPr>
        <a:xfrm>
          <a:off x="164592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18415</xdr:rowOff>
    </xdr:from>
    <xdr:ext cx="762000" cy="250825"/>
    <xdr:sp macro="" textlink="">
      <xdr:nvSpPr>
        <xdr:cNvPr id="453" name="公債費以外該当値テキスト"/>
        <xdr:cNvSpPr txBox="1"/>
      </xdr:nvSpPr>
      <xdr:spPr>
        <a:xfrm>
          <a:off x="16598900" y="13220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53340</xdr:rowOff>
    </xdr:from>
    <xdr:to>
      <xdr:col>78</xdr:col>
      <xdr:colOff>120650</xdr:colOff>
      <xdr:row>76</xdr:row>
      <xdr:rowOff>154940</xdr:rowOff>
    </xdr:to>
    <xdr:sp macro="" textlink="">
      <xdr:nvSpPr>
        <xdr:cNvPr id="454" name="楕円 453"/>
        <xdr:cNvSpPr/>
      </xdr:nvSpPr>
      <xdr:spPr>
        <a:xfrm>
          <a:off x="15621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139700</xdr:rowOff>
    </xdr:from>
    <xdr:ext cx="736600" cy="259080"/>
    <xdr:sp macro="" textlink="">
      <xdr:nvSpPr>
        <xdr:cNvPr id="455" name="テキスト ボックス 454"/>
        <xdr:cNvSpPr txBox="1"/>
      </xdr:nvSpPr>
      <xdr:spPr>
        <a:xfrm>
          <a:off x="15290800" y="13169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57785</xdr:rowOff>
    </xdr:from>
    <xdr:to>
      <xdr:col>74</xdr:col>
      <xdr:colOff>31750</xdr:colOff>
      <xdr:row>78</xdr:row>
      <xdr:rowOff>159385</xdr:rowOff>
    </xdr:to>
    <xdr:sp macro="" textlink="">
      <xdr:nvSpPr>
        <xdr:cNvPr id="456" name="楕円 455"/>
        <xdr:cNvSpPr/>
      </xdr:nvSpPr>
      <xdr:spPr>
        <a:xfrm>
          <a:off x="147320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144145</xdr:rowOff>
    </xdr:from>
    <xdr:ext cx="762000" cy="250825"/>
    <xdr:sp macro="" textlink="">
      <xdr:nvSpPr>
        <xdr:cNvPr id="457" name="テキスト ボックス 456"/>
        <xdr:cNvSpPr txBox="1"/>
      </xdr:nvSpPr>
      <xdr:spPr>
        <a:xfrm>
          <a:off x="14401800" y="135172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67310</xdr:rowOff>
    </xdr:from>
    <xdr:to>
      <xdr:col>69</xdr:col>
      <xdr:colOff>142875</xdr:colOff>
      <xdr:row>78</xdr:row>
      <xdr:rowOff>168910</xdr:rowOff>
    </xdr:to>
    <xdr:sp macro="" textlink="">
      <xdr:nvSpPr>
        <xdr:cNvPr id="458" name="楕円 457"/>
        <xdr:cNvSpPr/>
      </xdr:nvSpPr>
      <xdr:spPr>
        <a:xfrm>
          <a:off x="13843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153670</xdr:rowOff>
    </xdr:from>
    <xdr:ext cx="751205" cy="259080"/>
    <xdr:sp macro="" textlink="">
      <xdr:nvSpPr>
        <xdr:cNvPr id="459" name="テキスト ボックス 458"/>
        <xdr:cNvSpPr txBox="1"/>
      </xdr:nvSpPr>
      <xdr:spPr>
        <a:xfrm>
          <a:off x="13512800" y="1352677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67310</xdr:rowOff>
    </xdr:from>
    <xdr:to>
      <xdr:col>65</xdr:col>
      <xdr:colOff>53975</xdr:colOff>
      <xdr:row>78</xdr:row>
      <xdr:rowOff>168910</xdr:rowOff>
    </xdr:to>
    <xdr:sp macro="" textlink="">
      <xdr:nvSpPr>
        <xdr:cNvPr id="460" name="楕円 459"/>
        <xdr:cNvSpPr/>
      </xdr:nvSpPr>
      <xdr:spPr>
        <a:xfrm>
          <a:off x="12954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153670</xdr:rowOff>
    </xdr:from>
    <xdr:ext cx="762000" cy="259080"/>
    <xdr:sp macro="" textlink="">
      <xdr:nvSpPr>
        <xdr:cNvPr id="461" name="テキスト ボックス 460"/>
        <xdr:cNvSpPr txBox="1"/>
      </xdr:nvSpPr>
      <xdr:spPr>
        <a:xfrm>
          <a:off x="12623800" y="1352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福岡県広川町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0685" cy="269875"/>
    <xdr:sp macro="" textlink="">
      <xdr:nvSpPr>
        <xdr:cNvPr id="29" name="テキスト ボックス 28"/>
        <xdr:cNvSpPr txBox="1"/>
      </xdr:nvSpPr>
      <xdr:spPr>
        <a:xfrm>
          <a:off x="1676400" y="1270000"/>
          <a:ext cx="40068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8285"/>
    <xdr:sp macro="" textlink="">
      <xdr:nvSpPr>
        <xdr:cNvPr id="37" name="テキスト ボックス 36"/>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3" name="テキスト ボックス 42"/>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76200</xdr:rowOff>
    </xdr:from>
    <xdr:to>
      <xdr:col>29</xdr:col>
      <xdr:colOff>127000</xdr:colOff>
      <xdr:row>20</xdr:row>
      <xdr:rowOff>74930</xdr:rowOff>
    </xdr:to>
    <xdr:cxnSp macro="">
      <xdr:nvCxnSpPr>
        <xdr:cNvPr id="45" name="直線コネクタ 44"/>
        <xdr:cNvCxnSpPr/>
      </xdr:nvCxnSpPr>
      <xdr:spPr>
        <a:xfrm flipV="1">
          <a:off x="5651500" y="2181225"/>
          <a:ext cx="0" cy="1370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46990</xdr:rowOff>
    </xdr:from>
    <xdr:ext cx="751205" cy="259080"/>
    <xdr:sp macro="" textlink="">
      <xdr:nvSpPr>
        <xdr:cNvPr id="46" name="人口1人当たり決算額の推移最小値テキスト130"/>
        <xdr:cNvSpPr txBox="1"/>
      </xdr:nvSpPr>
      <xdr:spPr>
        <a:xfrm>
          <a:off x="5740400" y="352361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60,336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74930</xdr:rowOff>
    </xdr:from>
    <xdr:to>
      <xdr:col>30</xdr:col>
      <xdr:colOff>25400</xdr:colOff>
      <xdr:row>20</xdr:row>
      <xdr:rowOff>74930</xdr:rowOff>
    </xdr:to>
    <xdr:cxnSp macro="">
      <xdr:nvCxnSpPr>
        <xdr:cNvPr id="47" name="直線コネクタ 46"/>
        <xdr:cNvCxnSpPr/>
      </xdr:nvCxnSpPr>
      <xdr:spPr>
        <a:xfrm>
          <a:off x="5562600" y="35515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162560</xdr:rowOff>
    </xdr:from>
    <xdr:ext cx="751205" cy="259080"/>
    <xdr:sp macro="" textlink="">
      <xdr:nvSpPr>
        <xdr:cNvPr id="48" name="人口1人当たり決算額の推移最大値テキスト130"/>
        <xdr:cNvSpPr txBox="1"/>
      </xdr:nvSpPr>
      <xdr:spPr>
        <a:xfrm>
          <a:off x="5740400" y="192468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168,261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76200</xdr:rowOff>
    </xdr:from>
    <xdr:to>
      <xdr:col>30</xdr:col>
      <xdr:colOff>25400</xdr:colOff>
      <xdr:row>12</xdr:row>
      <xdr:rowOff>76200</xdr:rowOff>
    </xdr:to>
    <xdr:cxnSp macro="">
      <xdr:nvCxnSpPr>
        <xdr:cNvPr id="49" name="直線コネクタ 48"/>
        <xdr:cNvCxnSpPr/>
      </xdr:nvCxnSpPr>
      <xdr:spPr>
        <a:xfrm>
          <a:off x="5562600" y="21812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130810</xdr:rowOff>
    </xdr:from>
    <xdr:to>
      <xdr:col>29</xdr:col>
      <xdr:colOff>127000</xdr:colOff>
      <xdr:row>19</xdr:row>
      <xdr:rowOff>135890</xdr:rowOff>
    </xdr:to>
    <xdr:cxnSp macro="">
      <xdr:nvCxnSpPr>
        <xdr:cNvPr id="50" name="直線コネクタ 49"/>
        <xdr:cNvCxnSpPr/>
      </xdr:nvCxnSpPr>
      <xdr:spPr>
        <a:xfrm>
          <a:off x="5003800" y="3435985"/>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2540</xdr:rowOff>
    </xdr:from>
    <xdr:ext cx="751205" cy="259080"/>
    <xdr:sp macro="" textlink="">
      <xdr:nvSpPr>
        <xdr:cNvPr id="51" name="人口1人当たり決算額の推移平均値テキスト130"/>
        <xdr:cNvSpPr txBox="1"/>
      </xdr:nvSpPr>
      <xdr:spPr>
        <a:xfrm>
          <a:off x="5740400" y="2793365"/>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103,876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156845</xdr:rowOff>
    </xdr:from>
    <xdr:to>
      <xdr:col>29</xdr:col>
      <xdr:colOff>177800</xdr:colOff>
      <xdr:row>17</xdr:row>
      <xdr:rowOff>86995</xdr:rowOff>
    </xdr:to>
    <xdr:sp macro="" textlink="">
      <xdr:nvSpPr>
        <xdr:cNvPr id="52" name="フローチャート: 判断 51"/>
        <xdr:cNvSpPr/>
      </xdr:nvSpPr>
      <xdr:spPr>
        <a:xfrm>
          <a:off x="5600700" y="2947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130810</xdr:rowOff>
    </xdr:from>
    <xdr:to>
      <xdr:col>26</xdr:col>
      <xdr:colOff>50800</xdr:colOff>
      <xdr:row>19</xdr:row>
      <xdr:rowOff>138430</xdr:rowOff>
    </xdr:to>
    <xdr:cxnSp macro="">
      <xdr:nvCxnSpPr>
        <xdr:cNvPr id="53" name="直線コネクタ 52"/>
        <xdr:cNvCxnSpPr/>
      </xdr:nvCxnSpPr>
      <xdr:spPr>
        <a:xfrm flipV="1">
          <a:off x="4305300" y="343598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4445</xdr:rowOff>
    </xdr:from>
    <xdr:to>
      <xdr:col>26</xdr:col>
      <xdr:colOff>101600</xdr:colOff>
      <xdr:row>17</xdr:row>
      <xdr:rowOff>106045</xdr:rowOff>
    </xdr:to>
    <xdr:sp macro="" textlink="">
      <xdr:nvSpPr>
        <xdr:cNvPr id="54" name="フローチャート: 判断 53"/>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116205</xdr:rowOff>
    </xdr:from>
    <xdr:ext cx="736600" cy="259080"/>
    <xdr:sp macro="" textlink="">
      <xdr:nvSpPr>
        <xdr:cNvPr id="55" name="テキスト ボックス 54"/>
        <xdr:cNvSpPr txBox="1"/>
      </xdr:nvSpPr>
      <xdr:spPr>
        <a:xfrm>
          <a:off x="4622800" y="2735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111125</xdr:rowOff>
    </xdr:from>
    <xdr:to>
      <xdr:col>22</xdr:col>
      <xdr:colOff>114300</xdr:colOff>
      <xdr:row>19</xdr:row>
      <xdr:rowOff>138430</xdr:rowOff>
    </xdr:to>
    <xdr:cxnSp macro="">
      <xdr:nvCxnSpPr>
        <xdr:cNvPr id="56" name="直線コネクタ 55"/>
        <xdr:cNvCxnSpPr/>
      </xdr:nvCxnSpPr>
      <xdr:spPr>
        <a:xfrm>
          <a:off x="3606800" y="341630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16510</xdr:rowOff>
    </xdr:from>
    <xdr:to>
      <xdr:col>22</xdr:col>
      <xdr:colOff>165100</xdr:colOff>
      <xdr:row>17</xdr:row>
      <xdr:rowOff>118110</xdr:rowOff>
    </xdr:to>
    <xdr:sp macro="" textlink="">
      <xdr:nvSpPr>
        <xdr:cNvPr id="57" name="フローチャート: 判断 56"/>
        <xdr:cNvSpPr/>
      </xdr:nvSpPr>
      <xdr:spPr>
        <a:xfrm>
          <a:off x="4254500" y="2978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128270</xdr:rowOff>
    </xdr:from>
    <xdr:ext cx="762000" cy="259080"/>
    <xdr:sp macro="" textlink="">
      <xdr:nvSpPr>
        <xdr:cNvPr id="58" name="テキスト ボックス 57"/>
        <xdr:cNvSpPr txBox="1"/>
      </xdr:nvSpPr>
      <xdr:spPr>
        <a:xfrm>
          <a:off x="3924300" y="2747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111125</xdr:rowOff>
    </xdr:from>
    <xdr:to>
      <xdr:col>18</xdr:col>
      <xdr:colOff>177800</xdr:colOff>
      <xdr:row>19</xdr:row>
      <xdr:rowOff>117475</xdr:rowOff>
    </xdr:to>
    <xdr:cxnSp macro="">
      <xdr:nvCxnSpPr>
        <xdr:cNvPr id="59" name="直線コネクタ 58"/>
        <xdr:cNvCxnSpPr/>
      </xdr:nvCxnSpPr>
      <xdr:spPr>
        <a:xfrm flipV="1">
          <a:off x="2908300" y="341630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69215</xdr:rowOff>
    </xdr:from>
    <xdr:to>
      <xdr:col>19</xdr:col>
      <xdr:colOff>38100</xdr:colOff>
      <xdr:row>19</xdr:row>
      <xdr:rowOff>170815</xdr:rowOff>
    </xdr:to>
    <xdr:sp macro="" textlink="">
      <xdr:nvSpPr>
        <xdr:cNvPr id="60" name="フローチャート: 判断 59"/>
        <xdr:cNvSpPr/>
      </xdr:nvSpPr>
      <xdr:spPr>
        <a:xfrm>
          <a:off x="3556000" y="3374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155575</xdr:rowOff>
    </xdr:from>
    <xdr:ext cx="762000" cy="250825"/>
    <xdr:sp macro="" textlink="">
      <xdr:nvSpPr>
        <xdr:cNvPr id="61" name="テキスト ボックス 60"/>
        <xdr:cNvSpPr txBox="1"/>
      </xdr:nvSpPr>
      <xdr:spPr>
        <a:xfrm>
          <a:off x="3225800" y="34607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73025</xdr:rowOff>
    </xdr:from>
    <xdr:to>
      <xdr:col>15</xdr:col>
      <xdr:colOff>101600</xdr:colOff>
      <xdr:row>20</xdr:row>
      <xdr:rowOff>3175</xdr:rowOff>
    </xdr:to>
    <xdr:sp macro="" textlink="">
      <xdr:nvSpPr>
        <xdr:cNvPr id="62" name="フローチャート: 判断 61"/>
        <xdr:cNvSpPr/>
      </xdr:nvSpPr>
      <xdr:spPr>
        <a:xfrm>
          <a:off x="2857500" y="3378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159385</xdr:rowOff>
    </xdr:from>
    <xdr:ext cx="762000" cy="258445"/>
    <xdr:sp macro="" textlink="">
      <xdr:nvSpPr>
        <xdr:cNvPr id="63" name="テキスト ボックス 62"/>
        <xdr:cNvSpPr txBox="1"/>
      </xdr:nvSpPr>
      <xdr:spPr>
        <a:xfrm>
          <a:off x="2527300" y="3464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205" cy="259080"/>
    <xdr:sp macro="" textlink="">
      <xdr:nvSpPr>
        <xdr:cNvPr id="64" name="テキスト ボックス 63"/>
        <xdr:cNvSpPr txBox="1"/>
      </xdr:nvSpPr>
      <xdr:spPr>
        <a:xfrm>
          <a:off x="54737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19</xdr:row>
      <xdr:rowOff>85090</xdr:rowOff>
    </xdr:from>
    <xdr:to>
      <xdr:col>29</xdr:col>
      <xdr:colOff>177800</xdr:colOff>
      <xdr:row>20</xdr:row>
      <xdr:rowOff>15240</xdr:rowOff>
    </xdr:to>
    <xdr:sp macro="" textlink="">
      <xdr:nvSpPr>
        <xdr:cNvPr id="69" name="楕円 68"/>
        <xdr:cNvSpPr/>
      </xdr:nvSpPr>
      <xdr:spPr>
        <a:xfrm>
          <a:off x="5600700" y="339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165100</xdr:rowOff>
    </xdr:from>
    <xdr:ext cx="751205" cy="259080"/>
    <xdr:sp macro="" textlink="">
      <xdr:nvSpPr>
        <xdr:cNvPr id="70" name="人口1人当たり決算額の推移該当値テキスト130"/>
        <xdr:cNvSpPr txBox="1"/>
      </xdr:nvSpPr>
      <xdr:spPr>
        <a:xfrm>
          <a:off x="5740400" y="329882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69,048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80010</xdr:rowOff>
    </xdr:from>
    <xdr:to>
      <xdr:col>26</xdr:col>
      <xdr:colOff>101600</xdr:colOff>
      <xdr:row>20</xdr:row>
      <xdr:rowOff>10160</xdr:rowOff>
    </xdr:to>
    <xdr:sp macro="" textlink="">
      <xdr:nvSpPr>
        <xdr:cNvPr id="71" name="楕円 70"/>
        <xdr:cNvSpPr/>
      </xdr:nvSpPr>
      <xdr:spPr>
        <a:xfrm>
          <a:off x="4953000" y="338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166370</xdr:rowOff>
    </xdr:from>
    <xdr:ext cx="736600" cy="251460"/>
    <xdr:sp macro="" textlink="">
      <xdr:nvSpPr>
        <xdr:cNvPr id="72" name="テキスト ボックス 71"/>
        <xdr:cNvSpPr txBox="1"/>
      </xdr:nvSpPr>
      <xdr:spPr>
        <a:xfrm>
          <a:off x="4622800" y="34715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69,439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87630</xdr:rowOff>
    </xdr:from>
    <xdr:to>
      <xdr:col>22</xdr:col>
      <xdr:colOff>165100</xdr:colOff>
      <xdr:row>20</xdr:row>
      <xdr:rowOff>17780</xdr:rowOff>
    </xdr:to>
    <xdr:sp macro="" textlink="">
      <xdr:nvSpPr>
        <xdr:cNvPr id="73" name="楕円 72"/>
        <xdr:cNvSpPr/>
      </xdr:nvSpPr>
      <xdr:spPr>
        <a:xfrm>
          <a:off x="4254500" y="339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3175</xdr:rowOff>
    </xdr:from>
    <xdr:ext cx="762000" cy="259080"/>
    <xdr:sp macro="" textlink="">
      <xdr:nvSpPr>
        <xdr:cNvPr id="74" name="テキスト ボックス 73"/>
        <xdr:cNvSpPr txBox="1"/>
      </xdr:nvSpPr>
      <xdr:spPr>
        <a:xfrm>
          <a:off x="3924300" y="347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68,826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60325</xdr:rowOff>
    </xdr:from>
    <xdr:to>
      <xdr:col>19</xdr:col>
      <xdr:colOff>38100</xdr:colOff>
      <xdr:row>19</xdr:row>
      <xdr:rowOff>161925</xdr:rowOff>
    </xdr:to>
    <xdr:sp macro="" textlink="">
      <xdr:nvSpPr>
        <xdr:cNvPr id="75" name="楕円 74"/>
        <xdr:cNvSpPr/>
      </xdr:nvSpPr>
      <xdr:spPr>
        <a:xfrm>
          <a:off x="3556000" y="336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635</xdr:rowOff>
    </xdr:from>
    <xdr:ext cx="762000" cy="259080"/>
    <xdr:sp macro="" textlink="">
      <xdr:nvSpPr>
        <xdr:cNvPr id="76" name="テキスト ボックス 75"/>
        <xdr:cNvSpPr txBox="1"/>
      </xdr:nvSpPr>
      <xdr:spPr>
        <a:xfrm>
          <a:off x="3225800" y="313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66675</xdr:rowOff>
    </xdr:from>
    <xdr:to>
      <xdr:col>15</xdr:col>
      <xdr:colOff>101600</xdr:colOff>
      <xdr:row>19</xdr:row>
      <xdr:rowOff>168275</xdr:rowOff>
    </xdr:to>
    <xdr:sp macro="" textlink="">
      <xdr:nvSpPr>
        <xdr:cNvPr id="77" name="楕円 76"/>
        <xdr:cNvSpPr/>
      </xdr:nvSpPr>
      <xdr:spPr>
        <a:xfrm>
          <a:off x="2857500" y="337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6985</xdr:rowOff>
    </xdr:from>
    <xdr:ext cx="762000" cy="250825"/>
    <xdr:sp macro="" textlink="">
      <xdr:nvSpPr>
        <xdr:cNvPr id="78" name="テキスト ボックス 77"/>
        <xdr:cNvSpPr txBox="1"/>
      </xdr:nvSpPr>
      <xdr:spPr>
        <a:xfrm>
          <a:off x="2527300" y="31407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70,492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0685" cy="275590"/>
    <xdr:sp macro="" textlink="">
      <xdr:nvSpPr>
        <xdr:cNvPr id="92" name="テキスト ボックス 91"/>
        <xdr:cNvSpPr txBox="1"/>
      </xdr:nvSpPr>
      <xdr:spPr>
        <a:xfrm>
          <a:off x="1676400" y="5270500"/>
          <a:ext cx="400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49555"/>
    <xdr:sp macro="" textlink="">
      <xdr:nvSpPr>
        <xdr:cNvPr id="95" name="テキスト ボックス 94"/>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3" name="テキスト ボックス 102"/>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88900</xdr:rowOff>
    </xdr:from>
    <xdr:to>
      <xdr:col>29</xdr:col>
      <xdr:colOff>127000</xdr:colOff>
      <xdr:row>38</xdr:row>
      <xdr:rowOff>76835</xdr:rowOff>
    </xdr:to>
    <xdr:cxnSp macro="">
      <xdr:nvCxnSpPr>
        <xdr:cNvPr id="105" name="直線コネクタ 104"/>
        <xdr:cNvCxnSpPr/>
      </xdr:nvCxnSpPr>
      <xdr:spPr>
        <a:xfrm flipV="1">
          <a:off x="5651500" y="6356350"/>
          <a:ext cx="0" cy="11880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48895</xdr:rowOff>
    </xdr:from>
    <xdr:ext cx="751205" cy="259715"/>
    <xdr:sp macro="" textlink="">
      <xdr:nvSpPr>
        <xdr:cNvPr id="106" name="人口1人当たり決算額の推移最小値テキスト445"/>
        <xdr:cNvSpPr txBox="1"/>
      </xdr:nvSpPr>
      <xdr:spPr>
        <a:xfrm>
          <a:off x="5740400" y="7516495"/>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76835</xdr:rowOff>
    </xdr:from>
    <xdr:to>
      <xdr:col>30</xdr:col>
      <xdr:colOff>25400</xdr:colOff>
      <xdr:row>38</xdr:row>
      <xdr:rowOff>76835</xdr:rowOff>
    </xdr:to>
    <xdr:cxnSp macro="">
      <xdr:nvCxnSpPr>
        <xdr:cNvPr id="107" name="直線コネクタ 106"/>
        <xdr:cNvCxnSpPr/>
      </xdr:nvCxnSpPr>
      <xdr:spPr>
        <a:xfrm>
          <a:off x="5562600" y="754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174625</xdr:rowOff>
    </xdr:from>
    <xdr:ext cx="751205" cy="259715"/>
    <xdr:sp macro="" textlink="">
      <xdr:nvSpPr>
        <xdr:cNvPr id="108" name="人口1人当たり決算額の推移最大値テキスト445"/>
        <xdr:cNvSpPr txBox="1"/>
      </xdr:nvSpPr>
      <xdr:spPr>
        <a:xfrm>
          <a:off x="5740400" y="6099175"/>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49,206</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88900</xdr:rowOff>
    </xdr:from>
    <xdr:to>
      <xdr:col>30</xdr:col>
      <xdr:colOff>25400</xdr:colOff>
      <xdr:row>34</xdr:row>
      <xdr:rowOff>88900</xdr:rowOff>
    </xdr:to>
    <xdr:cxnSp macro="">
      <xdr:nvCxnSpPr>
        <xdr:cNvPr id="109" name="直線コネクタ 108"/>
        <xdr:cNvCxnSpPr/>
      </xdr:nvCxnSpPr>
      <xdr:spPr>
        <a:xfrm>
          <a:off x="5562600" y="6356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95250</xdr:rowOff>
    </xdr:from>
    <xdr:to>
      <xdr:col>29</xdr:col>
      <xdr:colOff>127000</xdr:colOff>
      <xdr:row>36</xdr:row>
      <xdr:rowOff>99695</xdr:rowOff>
    </xdr:to>
    <xdr:cxnSp macro="">
      <xdr:nvCxnSpPr>
        <xdr:cNvPr id="110" name="直線コネクタ 109"/>
        <xdr:cNvCxnSpPr/>
      </xdr:nvCxnSpPr>
      <xdr:spPr>
        <a:xfrm>
          <a:off x="5003800" y="704850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182880</xdr:rowOff>
    </xdr:from>
    <xdr:ext cx="751205" cy="259080"/>
    <xdr:sp macro="" textlink="">
      <xdr:nvSpPr>
        <xdr:cNvPr id="111" name="人口1人当たり決算額の推移平均値テキスト445"/>
        <xdr:cNvSpPr txBox="1"/>
      </xdr:nvSpPr>
      <xdr:spPr>
        <a:xfrm>
          <a:off x="5740400" y="679323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21,069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337820</xdr:rowOff>
    </xdr:from>
    <xdr:to>
      <xdr:col>29</xdr:col>
      <xdr:colOff>177800</xdr:colOff>
      <xdr:row>36</xdr:row>
      <xdr:rowOff>96520</xdr:rowOff>
    </xdr:to>
    <xdr:sp macro="" textlink="">
      <xdr:nvSpPr>
        <xdr:cNvPr id="112" name="フローチャート: 判断 111"/>
        <xdr:cNvSpPr/>
      </xdr:nvSpPr>
      <xdr:spPr>
        <a:xfrm>
          <a:off x="56007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95250</xdr:rowOff>
    </xdr:from>
    <xdr:to>
      <xdr:col>26</xdr:col>
      <xdr:colOff>50800</xdr:colOff>
      <xdr:row>36</xdr:row>
      <xdr:rowOff>125730</xdr:rowOff>
    </xdr:to>
    <xdr:cxnSp macro="">
      <xdr:nvCxnSpPr>
        <xdr:cNvPr id="113" name="直線コネクタ 112"/>
        <xdr:cNvCxnSpPr/>
      </xdr:nvCxnSpPr>
      <xdr:spPr>
        <a:xfrm flipV="1">
          <a:off x="4305300" y="704850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23495</xdr:rowOff>
    </xdr:from>
    <xdr:to>
      <xdr:col>26</xdr:col>
      <xdr:colOff>101600</xdr:colOff>
      <xdr:row>36</xdr:row>
      <xdr:rowOff>125095</xdr:rowOff>
    </xdr:to>
    <xdr:sp macro="" textlink="">
      <xdr:nvSpPr>
        <xdr:cNvPr id="114" name="フローチャート: 判断 113"/>
        <xdr:cNvSpPr/>
      </xdr:nvSpPr>
      <xdr:spPr>
        <a:xfrm>
          <a:off x="4953000" y="697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135890</xdr:rowOff>
    </xdr:from>
    <xdr:ext cx="736600" cy="259080"/>
    <xdr:sp macro="" textlink="">
      <xdr:nvSpPr>
        <xdr:cNvPr id="115" name="テキスト ボックス 114"/>
        <xdr:cNvSpPr txBox="1"/>
      </xdr:nvSpPr>
      <xdr:spPr>
        <a:xfrm>
          <a:off x="4622800" y="6746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125730</xdr:rowOff>
    </xdr:from>
    <xdr:to>
      <xdr:col>22</xdr:col>
      <xdr:colOff>114300</xdr:colOff>
      <xdr:row>36</xdr:row>
      <xdr:rowOff>134620</xdr:rowOff>
    </xdr:to>
    <xdr:cxnSp macro="">
      <xdr:nvCxnSpPr>
        <xdr:cNvPr id="116" name="直線コネクタ 115"/>
        <xdr:cNvCxnSpPr/>
      </xdr:nvCxnSpPr>
      <xdr:spPr>
        <a:xfrm flipV="1">
          <a:off x="3606800" y="707898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48895</xdr:rowOff>
    </xdr:from>
    <xdr:to>
      <xdr:col>22</xdr:col>
      <xdr:colOff>165100</xdr:colOff>
      <xdr:row>36</xdr:row>
      <xdr:rowOff>150495</xdr:rowOff>
    </xdr:to>
    <xdr:sp macro="" textlink="">
      <xdr:nvSpPr>
        <xdr:cNvPr id="117" name="フローチャート: 判断 116"/>
        <xdr:cNvSpPr/>
      </xdr:nvSpPr>
      <xdr:spPr>
        <a:xfrm>
          <a:off x="4254500" y="7002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160020</xdr:rowOff>
    </xdr:from>
    <xdr:ext cx="762000" cy="259080"/>
    <xdr:sp macro="" textlink="">
      <xdr:nvSpPr>
        <xdr:cNvPr id="118" name="テキスト ボックス 117"/>
        <xdr:cNvSpPr txBox="1"/>
      </xdr:nvSpPr>
      <xdr:spPr>
        <a:xfrm>
          <a:off x="3924300" y="677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134620</xdr:rowOff>
    </xdr:from>
    <xdr:to>
      <xdr:col>18</xdr:col>
      <xdr:colOff>177800</xdr:colOff>
      <xdr:row>37</xdr:row>
      <xdr:rowOff>12065</xdr:rowOff>
    </xdr:to>
    <xdr:cxnSp macro="">
      <xdr:nvCxnSpPr>
        <xdr:cNvPr id="119" name="直線コネクタ 118"/>
        <xdr:cNvCxnSpPr/>
      </xdr:nvCxnSpPr>
      <xdr:spPr>
        <a:xfrm flipV="1">
          <a:off x="2908300" y="708787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12065</xdr:rowOff>
    </xdr:from>
    <xdr:to>
      <xdr:col>19</xdr:col>
      <xdr:colOff>38100</xdr:colOff>
      <xdr:row>37</xdr:row>
      <xdr:rowOff>114300</xdr:rowOff>
    </xdr:to>
    <xdr:sp macro="" textlink="">
      <xdr:nvSpPr>
        <xdr:cNvPr id="120" name="フローチャート: 判断 119"/>
        <xdr:cNvSpPr/>
      </xdr:nvSpPr>
      <xdr:spPr>
        <a:xfrm>
          <a:off x="3556000" y="71367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99695</xdr:rowOff>
    </xdr:from>
    <xdr:ext cx="762000" cy="249555"/>
    <xdr:sp macro="" textlink="">
      <xdr:nvSpPr>
        <xdr:cNvPr id="121" name="テキスト ボックス 120"/>
        <xdr:cNvSpPr txBox="1"/>
      </xdr:nvSpPr>
      <xdr:spPr>
        <a:xfrm>
          <a:off x="3225800" y="72243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9525</xdr:rowOff>
    </xdr:from>
    <xdr:to>
      <xdr:col>15</xdr:col>
      <xdr:colOff>101600</xdr:colOff>
      <xdr:row>37</xdr:row>
      <xdr:rowOff>111760</xdr:rowOff>
    </xdr:to>
    <xdr:sp macro="" textlink="">
      <xdr:nvSpPr>
        <xdr:cNvPr id="122" name="フローチャート: 判断 121"/>
        <xdr:cNvSpPr/>
      </xdr:nvSpPr>
      <xdr:spPr>
        <a:xfrm>
          <a:off x="2857500" y="71342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95250</xdr:rowOff>
    </xdr:from>
    <xdr:ext cx="762000" cy="259080"/>
    <xdr:sp macro="" textlink="">
      <xdr:nvSpPr>
        <xdr:cNvPr id="123" name="テキスト ボックス 122"/>
        <xdr:cNvSpPr txBox="1"/>
      </xdr:nvSpPr>
      <xdr:spPr>
        <a:xfrm>
          <a:off x="2527300" y="721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205" cy="259080"/>
    <xdr:sp macro="" textlink="">
      <xdr:nvSpPr>
        <xdr:cNvPr id="124" name="テキスト ボックス 123"/>
        <xdr:cNvSpPr txBox="1"/>
      </xdr:nvSpPr>
      <xdr:spPr>
        <a:xfrm>
          <a:off x="54737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48895</xdr:rowOff>
    </xdr:from>
    <xdr:to>
      <xdr:col>29</xdr:col>
      <xdr:colOff>177800</xdr:colOff>
      <xdr:row>36</xdr:row>
      <xdr:rowOff>150495</xdr:rowOff>
    </xdr:to>
    <xdr:sp macro="" textlink="">
      <xdr:nvSpPr>
        <xdr:cNvPr id="129" name="楕円 128"/>
        <xdr:cNvSpPr/>
      </xdr:nvSpPr>
      <xdr:spPr>
        <a:xfrm>
          <a:off x="5600700" y="700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20955</xdr:rowOff>
    </xdr:from>
    <xdr:ext cx="751205" cy="254000"/>
    <xdr:sp macro="" textlink="">
      <xdr:nvSpPr>
        <xdr:cNvPr id="130" name="人口1人当たり決算額の推移該当値テキスト445"/>
        <xdr:cNvSpPr txBox="1"/>
      </xdr:nvSpPr>
      <xdr:spPr>
        <a:xfrm>
          <a:off x="5740400" y="6974205"/>
          <a:ext cx="7512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44450</xdr:rowOff>
    </xdr:from>
    <xdr:to>
      <xdr:col>26</xdr:col>
      <xdr:colOff>101600</xdr:colOff>
      <xdr:row>36</xdr:row>
      <xdr:rowOff>146050</xdr:rowOff>
    </xdr:to>
    <xdr:sp macro="" textlink="">
      <xdr:nvSpPr>
        <xdr:cNvPr id="131" name="楕円 130"/>
        <xdr:cNvSpPr/>
      </xdr:nvSpPr>
      <xdr:spPr>
        <a:xfrm>
          <a:off x="4953000" y="699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130810</xdr:rowOff>
    </xdr:from>
    <xdr:ext cx="736600" cy="258445"/>
    <xdr:sp macro="" textlink="">
      <xdr:nvSpPr>
        <xdr:cNvPr id="132" name="テキスト ボックス 131"/>
        <xdr:cNvSpPr txBox="1"/>
      </xdr:nvSpPr>
      <xdr:spPr>
        <a:xfrm>
          <a:off x="4622800" y="7084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18,883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74930</xdr:rowOff>
    </xdr:from>
    <xdr:to>
      <xdr:col>22</xdr:col>
      <xdr:colOff>165100</xdr:colOff>
      <xdr:row>37</xdr:row>
      <xdr:rowOff>5080</xdr:rowOff>
    </xdr:to>
    <xdr:sp macro="" textlink="">
      <xdr:nvSpPr>
        <xdr:cNvPr id="133" name="楕円 132"/>
        <xdr:cNvSpPr/>
      </xdr:nvSpPr>
      <xdr:spPr>
        <a:xfrm>
          <a:off x="4254500" y="702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161290</xdr:rowOff>
    </xdr:from>
    <xdr:ext cx="762000" cy="259080"/>
    <xdr:sp macro="" textlink="">
      <xdr:nvSpPr>
        <xdr:cNvPr id="134" name="テキスト ボックス 133"/>
        <xdr:cNvSpPr txBox="1"/>
      </xdr:nvSpPr>
      <xdr:spPr>
        <a:xfrm>
          <a:off x="3924300" y="711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17,567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83820</xdr:rowOff>
    </xdr:from>
    <xdr:to>
      <xdr:col>19</xdr:col>
      <xdr:colOff>38100</xdr:colOff>
      <xdr:row>37</xdr:row>
      <xdr:rowOff>13335</xdr:rowOff>
    </xdr:to>
    <xdr:sp macro="" textlink="">
      <xdr:nvSpPr>
        <xdr:cNvPr id="135" name="楕円 134"/>
        <xdr:cNvSpPr/>
      </xdr:nvSpPr>
      <xdr:spPr>
        <a:xfrm>
          <a:off x="3556000" y="7037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194945</xdr:rowOff>
    </xdr:from>
    <xdr:ext cx="762000" cy="259080"/>
    <xdr:sp macro="" textlink="">
      <xdr:nvSpPr>
        <xdr:cNvPr id="136" name="テキスト ボックス 135"/>
        <xdr:cNvSpPr txBox="1"/>
      </xdr:nvSpPr>
      <xdr:spPr>
        <a:xfrm>
          <a:off x="3225800" y="680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132080</xdr:rowOff>
    </xdr:from>
    <xdr:to>
      <xdr:col>15</xdr:col>
      <xdr:colOff>101600</xdr:colOff>
      <xdr:row>37</xdr:row>
      <xdr:rowOff>61595</xdr:rowOff>
    </xdr:to>
    <xdr:sp macro="" textlink="">
      <xdr:nvSpPr>
        <xdr:cNvPr id="137" name="楕円 136"/>
        <xdr:cNvSpPr/>
      </xdr:nvSpPr>
      <xdr:spPr>
        <a:xfrm>
          <a:off x="2857500" y="7085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243205</xdr:rowOff>
    </xdr:from>
    <xdr:ext cx="762000" cy="259080"/>
    <xdr:sp macro="" textlink="">
      <xdr:nvSpPr>
        <xdr:cNvPr id="138" name="テキスト ボックス 137"/>
        <xdr:cNvSpPr txBox="1"/>
      </xdr:nvSpPr>
      <xdr:spPr>
        <a:xfrm>
          <a:off x="25273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19,366
18,972
37.94
10,020,924
9,626,239
389,306
4,878,709
8,820,991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34.9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48920"/>
    <xdr:sp macro="" textlink="">
      <xdr:nvSpPr>
        <xdr:cNvPr id="44" name="テキスト ボックス 43"/>
        <xdr:cNvSpPr txBox="1"/>
      </xdr:nvSpPr>
      <xdr:spPr>
        <a:xfrm>
          <a:off x="230505" y="6684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48920"/>
    <xdr:sp macro="" textlink="">
      <xdr:nvSpPr>
        <xdr:cNvPr id="46" name="テキスト ボックス 45"/>
        <xdr:cNvSpPr txBox="1"/>
      </xdr:nvSpPr>
      <xdr:spPr>
        <a:xfrm>
          <a:off x="230505" y="6398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48920"/>
    <xdr:sp macro="" textlink="">
      <xdr:nvSpPr>
        <xdr:cNvPr id="48" name="テキスト ボックス 47"/>
        <xdr:cNvSpPr txBox="1"/>
      </xdr:nvSpPr>
      <xdr:spPr>
        <a:xfrm>
          <a:off x="23050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4835" cy="248920"/>
    <xdr:sp macro="" textlink="">
      <xdr:nvSpPr>
        <xdr:cNvPr id="50" name="テキスト ボックス 49"/>
        <xdr:cNvSpPr txBox="1"/>
      </xdr:nvSpPr>
      <xdr:spPr>
        <a:xfrm>
          <a:off x="166370" y="5826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84835" cy="248920"/>
    <xdr:sp macro="" textlink="">
      <xdr:nvSpPr>
        <xdr:cNvPr id="52" name="テキスト ボックス 51"/>
        <xdr:cNvSpPr txBox="1"/>
      </xdr:nvSpPr>
      <xdr:spPr>
        <a:xfrm>
          <a:off x="166370" y="55410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84835" cy="248920"/>
    <xdr:sp macro="" textlink="">
      <xdr:nvSpPr>
        <xdr:cNvPr id="54" name="テキスト ボックス 53"/>
        <xdr:cNvSpPr txBox="1"/>
      </xdr:nvSpPr>
      <xdr:spPr>
        <a:xfrm>
          <a:off x="166370" y="5255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84835" cy="248920"/>
    <xdr:sp macro="" textlink="">
      <xdr:nvSpPr>
        <xdr:cNvPr id="56" name="テキスト ボックス 55"/>
        <xdr:cNvSpPr txBox="1"/>
      </xdr:nvSpPr>
      <xdr:spPr>
        <a:xfrm>
          <a:off x="166370" y="49695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4835" cy="248920"/>
    <xdr:sp macro="" textlink="">
      <xdr:nvSpPr>
        <xdr:cNvPr id="58" name="テキスト ボックス 57"/>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114300</xdr:rowOff>
    </xdr:from>
    <xdr:to>
      <xdr:col>24</xdr:col>
      <xdr:colOff>62865</xdr:colOff>
      <xdr:row>38</xdr:row>
      <xdr:rowOff>128905</xdr:rowOff>
    </xdr:to>
    <xdr:cxnSp macro="">
      <xdr:nvCxnSpPr>
        <xdr:cNvPr id="60" name="直線コネクタ 59"/>
        <xdr:cNvCxnSpPr/>
      </xdr:nvCxnSpPr>
      <xdr:spPr>
        <a:xfrm flipV="1">
          <a:off x="4633595" y="525780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132715</xdr:rowOff>
    </xdr:from>
    <xdr:ext cx="534670" cy="250825"/>
    <xdr:sp macro="" textlink="">
      <xdr:nvSpPr>
        <xdr:cNvPr id="61" name="人件費最小値テキスト"/>
        <xdr:cNvSpPr txBox="1"/>
      </xdr:nvSpPr>
      <xdr:spPr>
        <a:xfrm>
          <a:off x="4686300" y="66478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52,759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128905</xdr:rowOff>
    </xdr:from>
    <xdr:to>
      <xdr:col>24</xdr:col>
      <xdr:colOff>152400</xdr:colOff>
      <xdr:row>38</xdr:row>
      <xdr:rowOff>128905</xdr:rowOff>
    </xdr:to>
    <xdr:cxnSp macro="">
      <xdr:nvCxnSpPr>
        <xdr:cNvPr id="62" name="直線コネクタ 61"/>
        <xdr:cNvCxnSpPr/>
      </xdr:nvCxnSpPr>
      <xdr:spPr>
        <a:xfrm>
          <a:off x="4546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60960</xdr:rowOff>
    </xdr:from>
    <xdr:ext cx="598805" cy="259080"/>
    <xdr:sp macro="" textlink="">
      <xdr:nvSpPr>
        <xdr:cNvPr id="63" name="人件費最大値テキスト"/>
        <xdr:cNvSpPr txBox="1"/>
      </xdr:nvSpPr>
      <xdr:spPr>
        <a:xfrm>
          <a:off x="4686300" y="5033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149,793</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114300</xdr:rowOff>
    </xdr:from>
    <xdr:to>
      <xdr:col>24</xdr:col>
      <xdr:colOff>152400</xdr:colOff>
      <xdr:row>30</xdr:row>
      <xdr:rowOff>114300</xdr:rowOff>
    </xdr:to>
    <xdr:cxnSp macro="">
      <xdr:nvCxnSpPr>
        <xdr:cNvPr id="64" name="直線コネクタ 63"/>
        <xdr:cNvCxnSpPr/>
      </xdr:nvCxnSpPr>
      <xdr:spPr>
        <a:xfrm>
          <a:off x="4546600" y="525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66040</xdr:rowOff>
    </xdr:from>
    <xdr:to>
      <xdr:col>24</xdr:col>
      <xdr:colOff>63500</xdr:colOff>
      <xdr:row>38</xdr:row>
      <xdr:rowOff>92710</xdr:rowOff>
    </xdr:to>
    <xdr:cxnSp macro="">
      <xdr:nvCxnSpPr>
        <xdr:cNvPr id="65" name="直線コネクタ 64"/>
        <xdr:cNvCxnSpPr/>
      </xdr:nvCxnSpPr>
      <xdr:spPr>
        <a:xfrm>
          <a:off x="3797300" y="65811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54610</xdr:rowOff>
    </xdr:from>
    <xdr:ext cx="534670" cy="248920"/>
    <xdr:sp macro="" textlink="">
      <xdr:nvSpPr>
        <xdr:cNvPr id="66" name="人件費平均値テキスト"/>
        <xdr:cNvSpPr txBox="1"/>
      </xdr:nvSpPr>
      <xdr:spPr>
        <a:xfrm>
          <a:off x="4686300" y="588391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7" name="フローチャート: 判断 66"/>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66040</xdr:rowOff>
    </xdr:from>
    <xdr:to>
      <xdr:col>19</xdr:col>
      <xdr:colOff>177800</xdr:colOff>
      <xdr:row>38</xdr:row>
      <xdr:rowOff>95250</xdr:rowOff>
    </xdr:to>
    <xdr:cxnSp macro="">
      <xdr:nvCxnSpPr>
        <xdr:cNvPr id="68" name="直線コネクタ 67"/>
        <xdr:cNvCxnSpPr/>
      </xdr:nvCxnSpPr>
      <xdr:spPr>
        <a:xfrm flipV="1">
          <a:off x="2908300" y="65811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33020</xdr:rowOff>
    </xdr:from>
    <xdr:to>
      <xdr:col>20</xdr:col>
      <xdr:colOff>38100</xdr:colOff>
      <xdr:row>35</xdr:row>
      <xdr:rowOff>134620</xdr:rowOff>
    </xdr:to>
    <xdr:sp macro="" textlink="">
      <xdr:nvSpPr>
        <xdr:cNvPr id="69" name="フローチャート: 判断 68"/>
        <xdr:cNvSpPr/>
      </xdr:nvSpPr>
      <xdr:spPr>
        <a:xfrm>
          <a:off x="3746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151130</xdr:rowOff>
    </xdr:from>
    <xdr:ext cx="523875" cy="259080"/>
    <xdr:sp macro="" textlink="">
      <xdr:nvSpPr>
        <xdr:cNvPr id="70" name="テキスト ボックス 69"/>
        <xdr:cNvSpPr txBox="1"/>
      </xdr:nvSpPr>
      <xdr:spPr>
        <a:xfrm>
          <a:off x="3529965" y="58089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80010</xdr:rowOff>
    </xdr:from>
    <xdr:to>
      <xdr:col>15</xdr:col>
      <xdr:colOff>50800</xdr:colOff>
      <xdr:row>38</xdr:row>
      <xdr:rowOff>95250</xdr:rowOff>
    </xdr:to>
    <xdr:cxnSp macro="">
      <xdr:nvCxnSpPr>
        <xdr:cNvPr id="71" name="直線コネクタ 70"/>
        <xdr:cNvCxnSpPr/>
      </xdr:nvCxnSpPr>
      <xdr:spPr>
        <a:xfrm>
          <a:off x="2019300" y="65951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54610</xdr:rowOff>
    </xdr:from>
    <xdr:to>
      <xdr:col>15</xdr:col>
      <xdr:colOff>101600</xdr:colOff>
      <xdr:row>35</xdr:row>
      <xdr:rowOff>156210</xdr:rowOff>
    </xdr:to>
    <xdr:sp macro="" textlink="">
      <xdr:nvSpPr>
        <xdr:cNvPr id="72" name="フローチャート: 判断 71"/>
        <xdr:cNvSpPr/>
      </xdr:nvSpPr>
      <xdr:spPr>
        <a:xfrm>
          <a:off x="2857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1270</xdr:rowOff>
    </xdr:from>
    <xdr:ext cx="523875" cy="259080"/>
    <xdr:sp macro="" textlink="">
      <xdr:nvSpPr>
        <xdr:cNvPr id="73" name="テキスト ボックス 72"/>
        <xdr:cNvSpPr txBox="1"/>
      </xdr:nvSpPr>
      <xdr:spPr>
        <a:xfrm>
          <a:off x="2640965" y="58305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52070</xdr:rowOff>
    </xdr:from>
    <xdr:to>
      <xdr:col>10</xdr:col>
      <xdr:colOff>114300</xdr:colOff>
      <xdr:row>38</xdr:row>
      <xdr:rowOff>80010</xdr:rowOff>
    </xdr:to>
    <xdr:cxnSp macro="">
      <xdr:nvCxnSpPr>
        <xdr:cNvPr id="74" name="直線コネクタ 73"/>
        <xdr:cNvCxnSpPr/>
      </xdr:nvCxnSpPr>
      <xdr:spPr>
        <a:xfrm>
          <a:off x="1130300" y="65671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19685</xdr:rowOff>
    </xdr:from>
    <xdr:to>
      <xdr:col>10</xdr:col>
      <xdr:colOff>165100</xdr:colOff>
      <xdr:row>38</xdr:row>
      <xdr:rowOff>121285</xdr:rowOff>
    </xdr:to>
    <xdr:sp macro="" textlink="">
      <xdr:nvSpPr>
        <xdr:cNvPr id="75" name="フローチャート: 判断 74"/>
        <xdr:cNvSpPr/>
      </xdr:nvSpPr>
      <xdr:spPr>
        <a:xfrm>
          <a:off x="1968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137795</xdr:rowOff>
    </xdr:from>
    <xdr:ext cx="523875" cy="259080"/>
    <xdr:sp macro="" textlink="">
      <xdr:nvSpPr>
        <xdr:cNvPr id="76" name="テキスト ボックス 75"/>
        <xdr:cNvSpPr txBox="1"/>
      </xdr:nvSpPr>
      <xdr:spPr>
        <a:xfrm>
          <a:off x="1751965" y="63099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24765</xdr:rowOff>
    </xdr:from>
    <xdr:to>
      <xdr:col>6</xdr:col>
      <xdr:colOff>38100</xdr:colOff>
      <xdr:row>38</xdr:row>
      <xdr:rowOff>126365</xdr:rowOff>
    </xdr:to>
    <xdr:sp macro="" textlink="">
      <xdr:nvSpPr>
        <xdr:cNvPr id="77" name="フローチャート: 判断 76"/>
        <xdr:cNvSpPr/>
      </xdr:nvSpPr>
      <xdr:spPr>
        <a:xfrm>
          <a:off x="1079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117475</xdr:rowOff>
    </xdr:from>
    <xdr:ext cx="523875" cy="259080"/>
    <xdr:sp macro="" textlink="">
      <xdr:nvSpPr>
        <xdr:cNvPr id="78" name="テキスト ボックス 77"/>
        <xdr:cNvSpPr txBox="1"/>
      </xdr:nvSpPr>
      <xdr:spPr>
        <a:xfrm>
          <a:off x="862965" y="66325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38</xdr:row>
      <xdr:rowOff>41910</xdr:rowOff>
    </xdr:from>
    <xdr:to>
      <xdr:col>24</xdr:col>
      <xdr:colOff>114300</xdr:colOff>
      <xdr:row>38</xdr:row>
      <xdr:rowOff>143510</xdr:rowOff>
    </xdr:to>
    <xdr:sp macro="" textlink="">
      <xdr:nvSpPr>
        <xdr:cNvPr id="84" name="楕円 83"/>
        <xdr:cNvSpPr/>
      </xdr:nvSpPr>
      <xdr:spPr>
        <a:xfrm>
          <a:off x="45847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128270</xdr:rowOff>
    </xdr:from>
    <xdr:ext cx="534670" cy="259080"/>
    <xdr:sp macro="" textlink="">
      <xdr:nvSpPr>
        <xdr:cNvPr id="85" name="人件費該当値テキスト"/>
        <xdr:cNvSpPr txBox="1"/>
      </xdr:nvSpPr>
      <xdr:spPr>
        <a:xfrm>
          <a:off x="4686300" y="6471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15240</xdr:rowOff>
    </xdr:from>
    <xdr:to>
      <xdr:col>20</xdr:col>
      <xdr:colOff>38100</xdr:colOff>
      <xdr:row>38</xdr:row>
      <xdr:rowOff>116840</xdr:rowOff>
    </xdr:to>
    <xdr:sp macro="" textlink="">
      <xdr:nvSpPr>
        <xdr:cNvPr id="86" name="楕円 85"/>
        <xdr:cNvSpPr/>
      </xdr:nvSpPr>
      <xdr:spPr>
        <a:xfrm>
          <a:off x="3746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107950</xdr:rowOff>
    </xdr:from>
    <xdr:ext cx="523875" cy="259080"/>
    <xdr:sp macro="" textlink="">
      <xdr:nvSpPr>
        <xdr:cNvPr id="87" name="テキスト ボックス 86"/>
        <xdr:cNvSpPr txBox="1"/>
      </xdr:nvSpPr>
      <xdr:spPr>
        <a:xfrm>
          <a:off x="3529965" y="66230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44450</xdr:rowOff>
    </xdr:from>
    <xdr:to>
      <xdr:col>15</xdr:col>
      <xdr:colOff>101600</xdr:colOff>
      <xdr:row>38</xdr:row>
      <xdr:rowOff>146050</xdr:rowOff>
    </xdr:to>
    <xdr:sp macro="" textlink="">
      <xdr:nvSpPr>
        <xdr:cNvPr id="88" name="楕円 87"/>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137160</xdr:rowOff>
    </xdr:from>
    <xdr:ext cx="523875" cy="259080"/>
    <xdr:sp macro="" textlink="">
      <xdr:nvSpPr>
        <xdr:cNvPr id="89" name="テキスト ボックス 88"/>
        <xdr:cNvSpPr txBox="1"/>
      </xdr:nvSpPr>
      <xdr:spPr>
        <a:xfrm>
          <a:off x="2640965" y="66522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29210</xdr:rowOff>
    </xdr:from>
    <xdr:to>
      <xdr:col>10</xdr:col>
      <xdr:colOff>165100</xdr:colOff>
      <xdr:row>38</xdr:row>
      <xdr:rowOff>130810</xdr:rowOff>
    </xdr:to>
    <xdr:sp macro="" textlink="">
      <xdr:nvSpPr>
        <xdr:cNvPr id="90" name="楕円 89"/>
        <xdr:cNvSpPr/>
      </xdr:nvSpPr>
      <xdr:spPr>
        <a:xfrm>
          <a:off x="1968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121920</xdr:rowOff>
    </xdr:from>
    <xdr:ext cx="523875" cy="250190"/>
    <xdr:sp macro="" textlink="">
      <xdr:nvSpPr>
        <xdr:cNvPr id="91" name="テキスト ボックス 90"/>
        <xdr:cNvSpPr txBox="1"/>
      </xdr:nvSpPr>
      <xdr:spPr>
        <a:xfrm>
          <a:off x="1751965" y="66370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635</xdr:rowOff>
    </xdr:from>
    <xdr:to>
      <xdr:col>6</xdr:col>
      <xdr:colOff>38100</xdr:colOff>
      <xdr:row>38</xdr:row>
      <xdr:rowOff>102235</xdr:rowOff>
    </xdr:to>
    <xdr:sp macro="" textlink="">
      <xdr:nvSpPr>
        <xdr:cNvPr id="92" name="楕円 91"/>
        <xdr:cNvSpPr/>
      </xdr:nvSpPr>
      <xdr:spPr>
        <a:xfrm>
          <a:off x="1079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118745</xdr:rowOff>
    </xdr:from>
    <xdr:ext cx="523875" cy="259080"/>
    <xdr:sp macro="" textlink="">
      <xdr:nvSpPr>
        <xdr:cNvPr id="93" name="テキスト ボックス 92"/>
        <xdr:cNvSpPr txBox="1"/>
      </xdr:nvSpPr>
      <xdr:spPr>
        <a:xfrm>
          <a:off x="862965" y="62909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090" cy="217170"/>
    <xdr:sp macro="" textlink="">
      <xdr:nvSpPr>
        <xdr:cNvPr id="102" name="テキスト ボックス 101"/>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125" cy="248920"/>
    <xdr:sp macro="" textlink="">
      <xdr:nvSpPr>
        <xdr:cNvPr id="104" name="テキスト ボックス 103"/>
        <xdr:cNvSpPr txBox="1"/>
      </xdr:nvSpPr>
      <xdr:spPr>
        <a:xfrm>
          <a:off x="513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5" name="直線コネクタ 104"/>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6" name="テキスト ボックス 105"/>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7" name="直線コネクタ 106"/>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8" name="テキスト ボックス 107"/>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9" name="直線コネクタ 108"/>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10" name="テキスト ボックス 109"/>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11" name="直線コネクタ 110"/>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4835" cy="251460"/>
    <xdr:sp macro="" textlink="">
      <xdr:nvSpPr>
        <xdr:cNvPr id="112" name="テキスト ボックス 111"/>
        <xdr:cNvSpPr txBox="1"/>
      </xdr:nvSpPr>
      <xdr:spPr>
        <a:xfrm>
          <a:off x="166370" y="9093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3" name="直線コネクタ 112"/>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4835" cy="258445"/>
    <xdr:sp macro="" textlink="">
      <xdr:nvSpPr>
        <xdr:cNvPr id="114" name="テキスト ボックス 113"/>
        <xdr:cNvSpPr txBox="1"/>
      </xdr:nvSpPr>
      <xdr:spPr>
        <a:xfrm>
          <a:off x="166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5" name="直線コネクタ 114"/>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4835" cy="259080"/>
    <xdr:sp macro="" textlink="">
      <xdr:nvSpPr>
        <xdr:cNvPr id="116" name="テキスト ボックス 115"/>
        <xdr:cNvSpPr txBox="1"/>
      </xdr:nvSpPr>
      <xdr:spPr>
        <a:xfrm>
          <a:off x="166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18" name="テキスト ボックス 117"/>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166370</xdr:rowOff>
    </xdr:from>
    <xdr:to>
      <xdr:col>24</xdr:col>
      <xdr:colOff>62865</xdr:colOff>
      <xdr:row>57</xdr:row>
      <xdr:rowOff>156210</xdr:rowOff>
    </xdr:to>
    <xdr:cxnSp macro="">
      <xdr:nvCxnSpPr>
        <xdr:cNvPr id="120" name="直線コネクタ 119"/>
        <xdr:cNvCxnSpPr/>
      </xdr:nvCxnSpPr>
      <xdr:spPr>
        <a:xfrm flipV="1">
          <a:off x="4633595" y="87388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160020</xdr:rowOff>
    </xdr:from>
    <xdr:ext cx="534670" cy="259080"/>
    <xdr:sp macro="" textlink="">
      <xdr:nvSpPr>
        <xdr:cNvPr id="121" name="物件費最小値テキスト"/>
        <xdr:cNvSpPr txBox="1"/>
      </xdr:nvSpPr>
      <xdr:spPr>
        <a:xfrm>
          <a:off x="4686300" y="9932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56,248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156210</xdr:rowOff>
    </xdr:from>
    <xdr:to>
      <xdr:col>24</xdr:col>
      <xdr:colOff>152400</xdr:colOff>
      <xdr:row>57</xdr:row>
      <xdr:rowOff>156210</xdr:rowOff>
    </xdr:to>
    <xdr:cxnSp macro="">
      <xdr:nvCxnSpPr>
        <xdr:cNvPr id="122" name="直線コネクタ 121"/>
        <xdr:cNvCxnSpPr/>
      </xdr:nvCxnSpPr>
      <xdr:spPr>
        <a:xfrm>
          <a:off x="4546600" y="992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112395</xdr:rowOff>
    </xdr:from>
    <xdr:ext cx="598805" cy="248285"/>
    <xdr:sp macro="" textlink="">
      <xdr:nvSpPr>
        <xdr:cNvPr id="123" name="物件費最大値テキスト"/>
        <xdr:cNvSpPr txBox="1"/>
      </xdr:nvSpPr>
      <xdr:spPr>
        <a:xfrm>
          <a:off x="4686300" y="851344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165,631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166370</xdr:rowOff>
    </xdr:from>
    <xdr:to>
      <xdr:col>24</xdr:col>
      <xdr:colOff>152400</xdr:colOff>
      <xdr:row>50</xdr:row>
      <xdr:rowOff>166370</xdr:rowOff>
    </xdr:to>
    <xdr:cxnSp macro="">
      <xdr:nvCxnSpPr>
        <xdr:cNvPr id="124" name="直線コネクタ 123"/>
        <xdr:cNvCxnSpPr/>
      </xdr:nvCxnSpPr>
      <xdr:spPr>
        <a:xfrm>
          <a:off x="4546600" y="8738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136525</xdr:rowOff>
    </xdr:from>
    <xdr:to>
      <xdr:col>24</xdr:col>
      <xdr:colOff>63500</xdr:colOff>
      <xdr:row>57</xdr:row>
      <xdr:rowOff>155575</xdr:rowOff>
    </xdr:to>
    <xdr:cxnSp macro="">
      <xdr:nvCxnSpPr>
        <xdr:cNvPr id="125" name="直線コネクタ 124"/>
        <xdr:cNvCxnSpPr/>
      </xdr:nvCxnSpPr>
      <xdr:spPr>
        <a:xfrm>
          <a:off x="3797300" y="990917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27305</xdr:rowOff>
    </xdr:from>
    <xdr:ext cx="534670" cy="259080"/>
    <xdr:sp macro="" textlink="">
      <xdr:nvSpPr>
        <xdr:cNvPr id="126" name="物件費平均値テキスト"/>
        <xdr:cNvSpPr txBox="1"/>
      </xdr:nvSpPr>
      <xdr:spPr>
        <a:xfrm>
          <a:off x="4686300" y="92856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4445</xdr:rowOff>
    </xdr:from>
    <xdr:to>
      <xdr:col>24</xdr:col>
      <xdr:colOff>114300</xdr:colOff>
      <xdr:row>55</xdr:row>
      <xdr:rowOff>106045</xdr:rowOff>
    </xdr:to>
    <xdr:sp macro="" textlink="">
      <xdr:nvSpPr>
        <xdr:cNvPr id="127" name="フローチャート: 判断 126"/>
        <xdr:cNvSpPr/>
      </xdr:nvSpPr>
      <xdr:spPr>
        <a:xfrm>
          <a:off x="4584700" y="94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136525</xdr:rowOff>
    </xdr:from>
    <xdr:to>
      <xdr:col>19</xdr:col>
      <xdr:colOff>177800</xdr:colOff>
      <xdr:row>57</xdr:row>
      <xdr:rowOff>154940</xdr:rowOff>
    </xdr:to>
    <xdr:cxnSp macro="">
      <xdr:nvCxnSpPr>
        <xdr:cNvPr id="128" name="直線コネクタ 127"/>
        <xdr:cNvCxnSpPr/>
      </xdr:nvCxnSpPr>
      <xdr:spPr>
        <a:xfrm flipV="1">
          <a:off x="2908300" y="99091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90805</xdr:rowOff>
    </xdr:from>
    <xdr:to>
      <xdr:col>20</xdr:col>
      <xdr:colOff>38100</xdr:colOff>
      <xdr:row>56</xdr:row>
      <xdr:rowOff>20955</xdr:rowOff>
    </xdr:to>
    <xdr:sp macro="" textlink="">
      <xdr:nvSpPr>
        <xdr:cNvPr id="129" name="フローチャート: 判断 128"/>
        <xdr:cNvSpPr/>
      </xdr:nvSpPr>
      <xdr:spPr>
        <a:xfrm>
          <a:off x="3746500" y="95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37465</xdr:rowOff>
    </xdr:from>
    <xdr:ext cx="523875" cy="259080"/>
    <xdr:sp macro="" textlink="">
      <xdr:nvSpPr>
        <xdr:cNvPr id="130" name="テキスト ボックス 129"/>
        <xdr:cNvSpPr txBox="1"/>
      </xdr:nvSpPr>
      <xdr:spPr>
        <a:xfrm>
          <a:off x="3529965" y="92957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154940</xdr:rowOff>
    </xdr:from>
    <xdr:to>
      <xdr:col>15</xdr:col>
      <xdr:colOff>50800</xdr:colOff>
      <xdr:row>58</xdr:row>
      <xdr:rowOff>110490</xdr:rowOff>
    </xdr:to>
    <xdr:cxnSp macro="">
      <xdr:nvCxnSpPr>
        <xdr:cNvPr id="131" name="直線コネクタ 130"/>
        <xdr:cNvCxnSpPr/>
      </xdr:nvCxnSpPr>
      <xdr:spPr>
        <a:xfrm flipV="1">
          <a:off x="2019300" y="992759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149860</xdr:rowOff>
    </xdr:from>
    <xdr:to>
      <xdr:col>15</xdr:col>
      <xdr:colOff>101600</xdr:colOff>
      <xdr:row>56</xdr:row>
      <xdr:rowOff>80010</xdr:rowOff>
    </xdr:to>
    <xdr:sp macro="" textlink="">
      <xdr:nvSpPr>
        <xdr:cNvPr id="132" name="フローチャート: 判断 131"/>
        <xdr:cNvSpPr/>
      </xdr:nvSpPr>
      <xdr:spPr>
        <a:xfrm>
          <a:off x="2857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96520</xdr:rowOff>
    </xdr:from>
    <xdr:ext cx="523875" cy="259080"/>
    <xdr:sp macro="" textlink="">
      <xdr:nvSpPr>
        <xdr:cNvPr id="133" name="テキスト ボックス 132"/>
        <xdr:cNvSpPr txBox="1"/>
      </xdr:nvSpPr>
      <xdr:spPr>
        <a:xfrm>
          <a:off x="2640965" y="93548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110490</xdr:rowOff>
    </xdr:from>
    <xdr:to>
      <xdr:col>10</xdr:col>
      <xdr:colOff>114300</xdr:colOff>
      <xdr:row>58</xdr:row>
      <xdr:rowOff>143510</xdr:rowOff>
    </xdr:to>
    <xdr:cxnSp macro="">
      <xdr:nvCxnSpPr>
        <xdr:cNvPr id="134" name="直線コネクタ 133"/>
        <xdr:cNvCxnSpPr/>
      </xdr:nvCxnSpPr>
      <xdr:spPr>
        <a:xfrm flipV="1">
          <a:off x="1130300" y="10054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53340</xdr:rowOff>
    </xdr:from>
    <xdr:to>
      <xdr:col>10</xdr:col>
      <xdr:colOff>165100</xdr:colOff>
      <xdr:row>57</xdr:row>
      <xdr:rowOff>154940</xdr:rowOff>
    </xdr:to>
    <xdr:sp macro="" textlink="">
      <xdr:nvSpPr>
        <xdr:cNvPr id="135" name="フローチャート: 判断 134"/>
        <xdr:cNvSpPr/>
      </xdr:nvSpPr>
      <xdr:spPr>
        <a:xfrm>
          <a:off x="19685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0</xdr:rowOff>
    </xdr:from>
    <xdr:ext cx="523875" cy="259080"/>
    <xdr:sp macro="" textlink="">
      <xdr:nvSpPr>
        <xdr:cNvPr id="136" name="テキスト ボックス 135"/>
        <xdr:cNvSpPr txBox="1"/>
      </xdr:nvSpPr>
      <xdr:spPr>
        <a:xfrm>
          <a:off x="1751965" y="96012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49530</xdr:rowOff>
    </xdr:from>
    <xdr:to>
      <xdr:col>6</xdr:col>
      <xdr:colOff>38100</xdr:colOff>
      <xdr:row>57</xdr:row>
      <xdr:rowOff>151130</xdr:rowOff>
    </xdr:to>
    <xdr:sp macro="" textlink="">
      <xdr:nvSpPr>
        <xdr:cNvPr id="137" name="フローチャート: 判断 136"/>
        <xdr:cNvSpPr/>
      </xdr:nvSpPr>
      <xdr:spPr>
        <a:xfrm>
          <a:off x="1079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167640</xdr:rowOff>
    </xdr:from>
    <xdr:ext cx="523875" cy="250190"/>
    <xdr:sp macro="" textlink="">
      <xdr:nvSpPr>
        <xdr:cNvPr id="138" name="テキスト ボックス 137"/>
        <xdr:cNvSpPr txBox="1"/>
      </xdr:nvSpPr>
      <xdr:spPr>
        <a:xfrm>
          <a:off x="862965" y="959739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104775</xdr:rowOff>
    </xdr:from>
    <xdr:to>
      <xdr:col>24</xdr:col>
      <xdr:colOff>114300</xdr:colOff>
      <xdr:row>58</xdr:row>
      <xdr:rowOff>34925</xdr:rowOff>
    </xdr:to>
    <xdr:sp macro="" textlink="">
      <xdr:nvSpPr>
        <xdr:cNvPr id="144" name="楕円 143"/>
        <xdr:cNvSpPr/>
      </xdr:nvSpPr>
      <xdr:spPr>
        <a:xfrm>
          <a:off x="45847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19685</xdr:rowOff>
    </xdr:from>
    <xdr:ext cx="534670" cy="249555"/>
    <xdr:sp macro="" textlink="">
      <xdr:nvSpPr>
        <xdr:cNvPr id="145" name="物件費該当値テキスト"/>
        <xdr:cNvSpPr txBox="1"/>
      </xdr:nvSpPr>
      <xdr:spPr>
        <a:xfrm>
          <a:off x="4686300" y="97923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86360</xdr:rowOff>
    </xdr:from>
    <xdr:to>
      <xdr:col>20</xdr:col>
      <xdr:colOff>38100</xdr:colOff>
      <xdr:row>58</xdr:row>
      <xdr:rowOff>15875</xdr:rowOff>
    </xdr:to>
    <xdr:sp macro="" textlink="">
      <xdr:nvSpPr>
        <xdr:cNvPr id="146" name="楕円 145"/>
        <xdr:cNvSpPr/>
      </xdr:nvSpPr>
      <xdr:spPr>
        <a:xfrm>
          <a:off x="3746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7620</xdr:rowOff>
    </xdr:from>
    <xdr:ext cx="523875" cy="250190"/>
    <xdr:sp macro="" textlink="">
      <xdr:nvSpPr>
        <xdr:cNvPr id="147" name="テキスト ボックス 146"/>
        <xdr:cNvSpPr txBox="1"/>
      </xdr:nvSpPr>
      <xdr:spPr>
        <a:xfrm>
          <a:off x="3529965" y="99517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103505</xdr:rowOff>
    </xdr:from>
    <xdr:to>
      <xdr:col>15</xdr:col>
      <xdr:colOff>101600</xdr:colOff>
      <xdr:row>58</xdr:row>
      <xdr:rowOff>33655</xdr:rowOff>
    </xdr:to>
    <xdr:sp macro="" textlink="">
      <xdr:nvSpPr>
        <xdr:cNvPr id="148" name="楕円 147"/>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24765</xdr:rowOff>
    </xdr:from>
    <xdr:ext cx="523875" cy="259080"/>
    <xdr:sp macro="" textlink="">
      <xdr:nvSpPr>
        <xdr:cNvPr id="149" name="テキスト ボックス 148"/>
        <xdr:cNvSpPr txBox="1"/>
      </xdr:nvSpPr>
      <xdr:spPr>
        <a:xfrm>
          <a:off x="2640965" y="99688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59690</xdr:rowOff>
    </xdr:from>
    <xdr:to>
      <xdr:col>10</xdr:col>
      <xdr:colOff>165100</xdr:colOff>
      <xdr:row>58</xdr:row>
      <xdr:rowOff>161290</xdr:rowOff>
    </xdr:to>
    <xdr:sp macro="" textlink="">
      <xdr:nvSpPr>
        <xdr:cNvPr id="150" name="楕円 149"/>
        <xdr:cNvSpPr/>
      </xdr:nvSpPr>
      <xdr:spPr>
        <a:xfrm>
          <a:off x="1968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152400</xdr:rowOff>
    </xdr:from>
    <xdr:ext cx="523875" cy="259080"/>
    <xdr:sp macro="" textlink="">
      <xdr:nvSpPr>
        <xdr:cNvPr id="151" name="テキスト ボックス 150"/>
        <xdr:cNvSpPr txBox="1"/>
      </xdr:nvSpPr>
      <xdr:spPr>
        <a:xfrm>
          <a:off x="1751965" y="100965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92710</xdr:rowOff>
    </xdr:from>
    <xdr:to>
      <xdr:col>6</xdr:col>
      <xdr:colOff>38100</xdr:colOff>
      <xdr:row>59</xdr:row>
      <xdr:rowOff>22860</xdr:rowOff>
    </xdr:to>
    <xdr:sp macro="" textlink="">
      <xdr:nvSpPr>
        <xdr:cNvPr id="152" name="楕円 151"/>
        <xdr:cNvSpPr/>
      </xdr:nvSpPr>
      <xdr:spPr>
        <a:xfrm>
          <a:off x="107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13970</xdr:rowOff>
    </xdr:from>
    <xdr:ext cx="523875" cy="259080"/>
    <xdr:sp macro="" textlink="">
      <xdr:nvSpPr>
        <xdr:cNvPr id="153" name="テキスト ボックス 152"/>
        <xdr:cNvSpPr txBox="1"/>
      </xdr:nvSpPr>
      <xdr:spPr>
        <a:xfrm>
          <a:off x="862965" y="101295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090" cy="217170"/>
    <xdr:sp macro="" textlink="">
      <xdr:nvSpPr>
        <xdr:cNvPr id="162" name="テキスト ボックス 161"/>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8125" cy="248920"/>
    <xdr:sp macro="" textlink="">
      <xdr:nvSpPr>
        <xdr:cNvPr id="165" name="テキスト ボックス 164"/>
        <xdr:cNvSpPr txBox="1"/>
      </xdr:nvSpPr>
      <xdr:spPr>
        <a:xfrm>
          <a:off x="513080" y="13370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8920"/>
    <xdr:sp macro="" textlink="">
      <xdr:nvSpPr>
        <xdr:cNvPr id="167" name="テキスト ボックス 166"/>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8920"/>
    <xdr:sp macro="" textlink="">
      <xdr:nvSpPr>
        <xdr:cNvPr id="169" name="テキスト ボックス 168"/>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8920"/>
    <xdr:sp macro="" textlink="">
      <xdr:nvSpPr>
        <xdr:cNvPr id="171" name="テキスト ボックス 170"/>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3" name="テキスト ボックス 172"/>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70485</xdr:rowOff>
    </xdr:from>
    <xdr:to>
      <xdr:col>24</xdr:col>
      <xdr:colOff>62865</xdr:colOff>
      <xdr:row>78</xdr:row>
      <xdr:rowOff>138430</xdr:rowOff>
    </xdr:to>
    <xdr:cxnSp macro="">
      <xdr:nvCxnSpPr>
        <xdr:cNvPr id="175" name="直線コネクタ 174"/>
        <xdr:cNvCxnSpPr/>
      </xdr:nvCxnSpPr>
      <xdr:spPr>
        <a:xfrm flipV="1">
          <a:off x="4633595" y="1224343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142240</xdr:rowOff>
    </xdr:from>
    <xdr:ext cx="313690" cy="259080"/>
    <xdr:sp macro="" textlink="">
      <xdr:nvSpPr>
        <xdr:cNvPr id="176" name="維持補修費最小値テキスト"/>
        <xdr:cNvSpPr txBox="1"/>
      </xdr:nvSpPr>
      <xdr:spPr>
        <a:xfrm>
          <a:off x="4686300" y="13515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138430</xdr:rowOff>
    </xdr:from>
    <xdr:to>
      <xdr:col>24</xdr:col>
      <xdr:colOff>152400</xdr:colOff>
      <xdr:row>78</xdr:row>
      <xdr:rowOff>138430</xdr:rowOff>
    </xdr:to>
    <xdr:cxnSp macro="">
      <xdr:nvCxnSpPr>
        <xdr:cNvPr id="177" name="直線コネクタ 176"/>
        <xdr:cNvCxnSpPr/>
      </xdr:nvCxnSpPr>
      <xdr:spPr>
        <a:xfrm>
          <a:off x="4546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17780</xdr:rowOff>
    </xdr:from>
    <xdr:ext cx="534670" cy="251460"/>
    <xdr:sp macro="" textlink="">
      <xdr:nvSpPr>
        <xdr:cNvPr id="178" name="維持補修費最大値テキスト"/>
        <xdr:cNvSpPr txBox="1"/>
      </xdr:nvSpPr>
      <xdr:spPr>
        <a:xfrm>
          <a:off x="4686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55,521</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70485</xdr:rowOff>
    </xdr:from>
    <xdr:to>
      <xdr:col>24</xdr:col>
      <xdr:colOff>152400</xdr:colOff>
      <xdr:row>71</xdr:row>
      <xdr:rowOff>70485</xdr:rowOff>
    </xdr:to>
    <xdr:cxnSp macro="">
      <xdr:nvCxnSpPr>
        <xdr:cNvPr id="179" name="直線コネクタ 178"/>
        <xdr:cNvCxnSpPr/>
      </xdr:nvCxnSpPr>
      <xdr:spPr>
        <a:xfrm>
          <a:off x="4546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102870</xdr:rowOff>
    </xdr:from>
    <xdr:to>
      <xdr:col>24</xdr:col>
      <xdr:colOff>63500</xdr:colOff>
      <xdr:row>78</xdr:row>
      <xdr:rowOff>113665</xdr:rowOff>
    </xdr:to>
    <xdr:cxnSp macro="">
      <xdr:nvCxnSpPr>
        <xdr:cNvPr id="180" name="直線コネクタ 179"/>
        <xdr:cNvCxnSpPr/>
      </xdr:nvCxnSpPr>
      <xdr:spPr>
        <a:xfrm flipV="1">
          <a:off x="3797300" y="1347597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88265</xdr:rowOff>
    </xdr:from>
    <xdr:ext cx="469900" cy="249555"/>
    <xdr:sp macro="" textlink="">
      <xdr:nvSpPr>
        <xdr:cNvPr id="181" name="維持補修費平均値テキスト"/>
        <xdr:cNvSpPr txBox="1"/>
      </xdr:nvSpPr>
      <xdr:spPr>
        <a:xfrm>
          <a:off x="4686300" y="1311846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64770</xdr:rowOff>
    </xdr:from>
    <xdr:to>
      <xdr:col>24</xdr:col>
      <xdr:colOff>114300</xdr:colOff>
      <xdr:row>77</xdr:row>
      <xdr:rowOff>166370</xdr:rowOff>
    </xdr:to>
    <xdr:sp macro="" textlink="">
      <xdr:nvSpPr>
        <xdr:cNvPr id="182" name="フローチャート: 判断 181"/>
        <xdr:cNvSpPr/>
      </xdr:nvSpPr>
      <xdr:spPr>
        <a:xfrm>
          <a:off x="45847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67310</xdr:rowOff>
    </xdr:from>
    <xdr:to>
      <xdr:col>19</xdr:col>
      <xdr:colOff>177800</xdr:colOff>
      <xdr:row>78</xdr:row>
      <xdr:rowOff>113665</xdr:rowOff>
    </xdr:to>
    <xdr:cxnSp macro="">
      <xdr:nvCxnSpPr>
        <xdr:cNvPr id="183" name="直線コネクタ 182"/>
        <xdr:cNvCxnSpPr/>
      </xdr:nvCxnSpPr>
      <xdr:spPr>
        <a:xfrm>
          <a:off x="2908300" y="134404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63500</xdr:rowOff>
    </xdr:from>
    <xdr:to>
      <xdr:col>20</xdr:col>
      <xdr:colOff>38100</xdr:colOff>
      <xdr:row>77</xdr:row>
      <xdr:rowOff>165100</xdr:rowOff>
    </xdr:to>
    <xdr:sp macro="" textlink="">
      <xdr:nvSpPr>
        <xdr:cNvPr id="184" name="フローチャート: 判断 183"/>
        <xdr:cNvSpPr/>
      </xdr:nvSpPr>
      <xdr:spPr>
        <a:xfrm>
          <a:off x="3746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10160</xdr:rowOff>
    </xdr:from>
    <xdr:ext cx="459105" cy="259080"/>
    <xdr:sp macro="" textlink="">
      <xdr:nvSpPr>
        <xdr:cNvPr id="185" name="テキスト ボックス 184"/>
        <xdr:cNvSpPr txBox="1"/>
      </xdr:nvSpPr>
      <xdr:spPr>
        <a:xfrm>
          <a:off x="3562350" y="13040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67310</xdr:rowOff>
    </xdr:from>
    <xdr:to>
      <xdr:col>15</xdr:col>
      <xdr:colOff>50800</xdr:colOff>
      <xdr:row>78</xdr:row>
      <xdr:rowOff>109855</xdr:rowOff>
    </xdr:to>
    <xdr:cxnSp macro="">
      <xdr:nvCxnSpPr>
        <xdr:cNvPr id="186" name="直線コネクタ 185"/>
        <xdr:cNvCxnSpPr/>
      </xdr:nvCxnSpPr>
      <xdr:spPr>
        <a:xfrm flipV="1">
          <a:off x="2019300" y="134404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76835</xdr:rowOff>
    </xdr:from>
    <xdr:to>
      <xdr:col>15</xdr:col>
      <xdr:colOff>101600</xdr:colOff>
      <xdr:row>78</xdr:row>
      <xdr:rowOff>6985</xdr:rowOff>
    </xdr:to>
    <xdr:sp macro="" textlink="">
      <xdr:nvSpPr>
        <xdr:cNvPr id="187" name="フローチャート: 判断 186"/>
        <xdr:cNvSpPr/>
      </xdr:nvSpPr>
      <xdr:spPr>
        <a:xfrm>
          <a:off x="2857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23495</xdr:rowOff>
    </xdr:from>
    <xdr:ext cx="459105" cy="259080"/>
    <xdr:sp macro="" textlink="">
      <xdr:nvSpPr>
        <xdr:cNvPr id="188" name="テキスト ボックス 187"/>
        <xdr:cNvSpPr txBox="1"/>
      </xdr:nvSpPr>
      <xdr:spPr>
        <a:xfrm>
          <a:off x="2673350" y="130536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109855</xdr:rowOff>
    </xdr:from>
    <xdr:to>
      <xdr:col>10</xdr:col>
      <xdr:colOff>114300</xdr:colOff>
      <xdr:row>78</xdr:row>
      <xdr:rowOff>113030</xdr:rowOff>
    </xdr:to>
    <xdr:cxnSp macro="">
      <xdr:nvCxnSpPr>
        <xdr:cNvPr id="189" name="直線コネクタ 188"/>
        <xdr:cNvCxnSpPr/>
      </xdr:nvCxnSpPr>
      <xdr:spPr>
        <a:xfrm flipV="1">
          <a:off x="1130300" y="134829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6350</xdr:rowOff>
    </xdr:from>
    <xdr:to>
      <xdr:col>10</xdr:col>
      <xdr:colOff>165100</xdr:colOff>
      <xdr:row>78</xdr:row>
      <xdr:rowOff>107950</xdr:rowOff>
    </xdr:to>
    <xdr:sp macro="" textlink="">
      <xdr:nvSpPr>
        <xdr:cNvPr id="190" name="フローチャート: 判断 189"/>
        <xdr:cNvSpPr/>
      </xdr:nvSpPr>
      <xdr:spPr>
        <a:xfrm>
          <a:off x="1968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124460</xdr:rowOff>
    </xdr:from>
    <xdr:ext cx="459105" cy="259080"/>
    <xdr:sp macro="" textlink="">
      <xdr:nvSpPr>
        <xdr:cNvPr id="191" name="テキスト ボックス 190"/>
        <xdr:cNvSpPr txBox="1"/>
      </xdr:nvSpPr>
      <xdr:spPr>
        <a:xfrm>
          <a:off x="1784350" y="131546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3810</xdr:rowOff>
    </xdr:from>
    <xdr:to>
      <xdr:col>6</xdr:col>
      <xdr:colOff>38100</xdr:colOff>
      <xdr:row>78</xdr:row>
      <xdr:rowOff>105410</xdr:rowOff>
    </xdr:to>
    <xdr:sp macro="" textlink="">
      <xdr:nvSpPr>
        <xdr:cNvPr id="192" name="フローチャート: 判断 191"/>
        <xdr:cNvSpPr/>
      </xdr:nvSpPr>
      <xdr:spPr>
        <a:xfrm>
          <a:off x="10795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121920</xdr:rowOff>
    </xdr:from>
    <xdr:ext cx="459105" cy="250190"/>
    <xdr:sp macro="" textlink="">
      <xdr:nvSpPr>
        <xdr:cNvPr id="193" name="テキスト ボックス 192"/>
        <xdr:cNvSpPr txBox="1"/>
      </xdr:nvSpPr>
      <xdr:spPr>
        <a:xfrm>
          <a:off x="895350" y="1315212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52070</xdr:rowOff>
    </xdr:from>
    <xdr:to>
      <xdr:col>24</xdr:col>
      <xdr:colOff>114300</xdr:colOff>
      <xdr:row>78</xdr:row>
      <xdr:rowOff>153670</xdr:rowOff>
    </xdr:to>
    <xdr:sp macro="" textlink="">
      <xdr:nvSpPr>
        <xdr:cNvPr id="199" name="楕円 198"/>
        <xdr:cNvSpPr/>
      </xdr:nvSpPr>
      <xdr:spPr>
        <a:xfrm>
          <a:off x="45847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138430</xdr:rowOff>
    </xdr:from>
    <xdr:ext cx="469900" cy="259080"/>
    <xdr:sp macro="" textlink="">
      <xdr:nvSpPr>
        <xdr:cNvPr id="200" name="維持補修費該当値テキスト"/>
        <xdr:cNvSpPr txBox="1"/>
      </xdr:nvSpPr>
      <xdr:spPr>
        <a:xfrm>
          <a:off x="4686300" y="1334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63500</xdr:rowOff>
    </xdr:from>
    <xdr:to>
      <xdr:col>20</xdr:col>
      <xdr:colOff>38100</xdr:colOff>
      <xdr:row>78</xdr:row>
      <xdr:rowOff>164465</xdr:rowOff>
    </xdr:to>
    <xdr:sp macro="" textlink="">
      <xdr:nvSpPr>
        <xdr:cNvPr id="201" name="楕円 200"/>
        <xdr:cNvSpPr/>
      </xdr:nvSpPr>
      <xdr:spPr>
        <a:xfrm>
          <a:off x="3746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155575</xdr:rowOff>
    </xdr:from>
    <xdr:ext cx="459105" cy="250825"/>
    <xdr:sp macro="" textlink="">
      <xdr:nvSpPr>
        <xdr:cNvPr id="202" name="テキスト ボックス 201"/>
        <xdr:cNvSpPr txBox="1"/>
      </xdr:nvSpPr>
      <xdr:spPr>
        <a:xfrm>
          <a:off x="3562350" y="1352867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16510</xdr:rowOff>
    </xdr:from>
    <xdr:to>
      <xdr:col>15</xdr:col>
      <xdr:colOff>101600</xdr:colOff>
      <xdr:row>78</xdr:row>
      <xdr:rowOff>118110</xdr:rowOff>
    </xdr:to>
    <xdr:sp macro="" textlink="">
      <xdr:nvSpPr>
        <xdr:cNvPr id="203" name="楕円 202"/>
        <xdr:cNvSpPr/>
      </xdr:nvSpPr>
      <xdr:spPr>
        <a:xfrm>
          <a:off x="2857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109220</xdr:rowOff>
    </xdr:from>
    <xdr:ext cx="459105" cy="251460"/>
    <xdr:sp macro="" textlink="">
      <xdr:nvSpPr>
        <xdr:cNvPr id="204" name="テキスト ボックス 203"/>
        <xdr:cNvSpPr txBox="1"/>
      </xdr:nvSpPr>
      <xdr:spPr>
        <a:xfrm>
          <a:off x="2673350" y="1348232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59055</xdr:rowOff>
    </xdr:from>
    <xdr:to>
      <xdr:col>10</xdr:col>
      <xdr:colOff>165100</xdr:colOff>
      <xdr:row>78</xdr:row>
      <xdr:rowOff>160655</xdr:rowOff>
    </xdr:to>
    <xdr:sp macro="" textlink="">
      <xdr:nvSpPr>
        <xdr:cNvPr id="205" name="楕円 204"/>
        <xdr:cNvSpPr/>
      </xdr:nvSpPr>
      <xdr:spPr>
        <a:xfrm>
          <a:off x="1968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151765</xdr:rowOff>
    </xdr:from>
    <xdr:ext cx="459105" cy="259080"/>
    <xdr:sp macro="" textlink="">
      <xdr:nvSpPr>
        <xdr:cNvPr id="206" name="テキスト ボックス 205"/>
        <xdr:cNvSpPr txBox="1"/>
      </xdr:nvSpPr>
      <xdr:spPr>
        <a:xfrm>
          <a:off x="1784350" y="135248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62230</xdr:rowOff>
    </xdr:from>
    <xdr:to>
      <xdr:col>6</xdr:col>
      <xdr:colOff>38100</xdr:colOff>
      <xdr:row>78</xdr:row>
      <xdr:rowOff>163830</xdr:rowOff>
    </xdr:to>
    <xdr:sp macro="" textlink="">
      <xdr:nvSpPr>
        <xdr:cNvPr id="207" name="楕円 206"/>
        <xdr:cNvSpPr/>
      </xdr:nvSpPr>
      <xdr:spPr>
        <a:xfrm>
          <a:off x="1079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154940</xdr:rowOff>
    </xdr:from>
    <xdr:ext cx="459105" cy="251460"/>
    <xdr:sp macro="" textlink="">
      <xdr:nvSpPr>
        <xdr:cNvPr id="208" name="テキスト ボックス 207"/>
        <xdr:cNvSpPr txBox="1"/>
      </xdr:nvSpPr>
      <xdr:spPr>
        <a:xfrm>
          <a:off x="895350" y="1352804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090" cy="217170"/>
    <xdr:sp macro="" textlink="">
      <xdr:nvSpPr>
        <xdr:cNvPr id="217" name="テキスト ボックス 216"/>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8125" cy="248920"/>
    <xdr:sp macro="" textlink="">
      <xdr:nvSpPr>
        <xdr:cNvPr id="219" name="テキスト ボックス 218"/>
        <xdr:cNvSpPr txBox="1"/>
      </xdr:nvSpPr>
      <xdr:spPr>
        <a:xfrm>
          <a:off x="513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5" name="テキスト ボックス 224"/>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4835" cy="259080"/>
    <xdr:sp macro="" textlink="">
      <xdr:nvSpPr>
        <xdr:cNvPr id="227" name="テキスト ボックス 226"/>
        <xdr:cNvSpPr txBox="1"/>
      </xdr:nvSpPr>
      <xdr:spPr>
        <a:xfrm>
          <a:off x="166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4835" cy="259080"/>
    <xdr:sp macro="" textlink="">
      <xdr:nvSpPr>
        <xdr:cNvPr id="229" name="テキスト ボックス 228"/>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31" name="テキスト ボックス 230"/>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138430</xdr:rowOff>
    </xdr:from>
    <xdr:to>
      <xdr:col>24</xdr:col>
      <xdr:colOff>62865</xdr:colOff>
      <xdr:row>98</xdr:row>
      <xdr:rowOff>87630</xdr:rowOff>
    </xdr:to>
    <xdr:cxnSp macro="">
      <xdr:nvCxnSpPr>
        <xdr:cNvPr id="233" name="直線コネクタ 232"/>
        <xdr:cNvCxnSpPr/>
      </xdr:nvCxnSpPr>
      <xdr:spPr>
        <a:xfrm flipV="1">
          <a:off x="4633595" y="1556893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91440</xdr:rowOff>
    </xdr:from>
    <xdr:ext cx="534670" cy="259080"/>
    <xdr:sp macro="" textlink="">
      <xdr:nvSpPr>
        <xdr:cNvPr id="234" name="扶助費最小値テキスト"/>
        <xdr:cNvSpPr txBox="1"/>
      </xdr:nvSpPr>
      <xdr:spPr>
        <a:xfrm>
          <a:off x="4686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40,083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87630</xdr:rowOff>
    </xdr:from>
    <xdr:to>
      <xdr:col>24</xdr:col>
      <xdr:colOff>152400</xdr:colOff>
      <xdr:row>98</xdr:row>
      <xdr:rowOff>87630</xdr:rowOff>
    </xdr:to>
    <xdr:cxnSp macro="">
      <xdr:nvCxnSpPr>
        <xdr:cNvPr id="235" name="直線コネクタ 234"/>
        <xdr:cNvCxnSpPr/>
      </xdr:nvCxnSpPr>
      <xdr:spPr>
        <a:xfrm>
          <a:off x="4546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85090</xdr:rowOff>
    </xdr:from>
    <xdr:ext cx="598805" cy="259080"/>
    <xdr:sp macro="" textlink="">
      <xdr:nvSpPr>
        <xdr:cNvPr id="236" name="扶助費最大値テキスト"/>
        <xdr:cNvSpPr txBox="1"/>
      </xdr:nvSpPr>
      <xdr:spPr>
        <a:xfrm>
          <a:off x="4686300" y="15344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144,101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138430</xdr:rowOff>
    </xdr:from>
    <xdr:to>
      <xdr:col>24</xdr:col>
      <xdr:colOff>152400</xdr:colOff>
      <xdr:row>90</xdr:row>
      <xdr:rowOff>138430</xdr:rowOff>
    </xdr:to>
    <xdr:cxnSp macro="">
      <xdr:nvCxnSpPr>
        <xdr:cNvPr id="237" name="直線コネクタ 236"/>
        <xdr:cNvCxnSpPr/>
      </xdr:nvCxnSpPr>
      <xdr:spPr>
        <a:xfrm>
          <a:off x="4546600" y="1556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116205</xdr:rowOff>
    </xdr:from>
    <xdr:to>
      <xdr:col>24</xdr:col>
      <xdr:colOff>63500</xdr:colOff>
      <xdr:row>93</xdr:row>
      <xdr:rowOff>146050</xdr:rowOff>
    </xdr:to>
    <xdr:cxnSp macro="">
      <xdr:nvCxnSpPr>
        <xdr:cNvPr id="238" name="直線コネクタ 237"/>
        <xdr:cNvCxnSpPr/>
      </xdr:nvCxnSpPr>
      <xdr:spPr>
        <a:xfrm>
          <a:off x="3797300" y="15889605"/>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114935</xdr:rowOff>
    </xdr:from>
    <xdr:ext cx="534670" cy="259080"/>
    <xdr:sp macro="" textlink="">
      <xdr:nvSpPr>
        <xdr:cNvPr id="239" name="扶助費平均値テキスト"/>
        <xdr:cNvSpPr txBox="1"/>
      </xdr:nvSpPr>
      <xdr:spPr>
        <a:xfrm>
          <a:off x="4686300" y="16231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136525</xdr:rowOff>
    </xdr:from>
    <xdr:to>
      <xdr:col>24</xdr:col>
      <xdr:colOff>114300</xdr:colOff>
      <xdr:row>95</xdr:row>
      <xdr:rowOff>66675</xdr:rowOff>
    </xdr:to>
    <xdr:sp macro="" textlink="">
      <xdr:nvSpPr>
        <xdr:cNvPr id="240" name="フローチャート: 判断 239"/>
        <xdr:cNvSpPr/>
      </xdr:nvSpPr>
      <xdr:spPr>
        <a:xfrm>
          <a:off x="458470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116205</xdr:rowOff>
    </xdr:from>
    <xdr:to>
      <xdr:col>19</xdr:col>
      <xdr:colOff>177800</xdr:colOff>
      <xdr:row>94</xdr:row>
      <xdr:rowOff>121285</xdr:rowOff>
    </xdr:to>
    <xdr:cxnSp macro="">
      <xdr:nvCxnSpPr>
        <xdr:cNvPr id="241" name="直線コネクタ 240"/>
        <xdr:cNvCxnSpPr/>
      </xdr:nvCxnSpPr>
      <xdr:spPr>
        <a:xfrm flipV="1">
          <a:off x="2908300" y="15889605"/>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17780</xdr:rowOff>
    </xdr:from>
    <xdr:to>
      <xdr:col>20</xdr:col>
      <xdr:colOff>38100</xdr:colOff>
      <xdr:row>94</xdr:row>
      <xdr:rowOff>118745</xdr:rowOff>
    </xdr:to>
    <xdr:sp macro="" textlink="">
      <xdr:nvSpPr>
        <xdr:cNvPr id="242" name="フローチャート: 判断 241"/>
        <xdr:cNvSpPr/>
      </xdr:nvSpPr>
      <xdr:spPr>
        <a:xfrm>
          <a:off x="3746500" y="16134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109855</xdr:rowOff>
    </xdr:from>
    <xdr:ext cx="523875" cy="250825"/>
    <xdr:sp macro="" textlink="">
      <xdr:nvSpPr>
        <xdr:cNvPr id="243" name="テキスト ボックス 242"/>
        <xdr:cNvSpPr txBox="1"/>
      </xdr:nvSpPr>
      <xdr:spPr>
        <a:xfrm>
          <a:off x="3529965" y="1622615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121285</xdr:rowOff>
    </xdr:from>
    <xdr:to>
      <xdr:col>15</xdr:col>
      <xdr:colOff>50800</xdr:colOff>
      <xdr:row>95</xdr:row>
      <xdr:rowOff>16510</xdr:rowOff>
    </xdr:to>
    <xdr:cxnSp macro="">
      <xdr:nvCxnSpPr>
        <xdr:cNvPr id="244" name="直線コネクタ 243"/>
        <xdr:cNvCxnSpPr/>
      </xdr:nvCxnSpPr>
      <xdr:spPr>
        <a:xfrm flipV="1">
          <a:off x="2019300" y="162375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144780</xdr:rowOff>
    </xdr:from>
    <xdr:to>
      <xdr:col>15</xdr:col>
      <xdr:colOff>101600</xdr:colOff>
      <xdr:row>96</xdr:row>
      <xdr:rowOff>74930</xdr:rowOff>
    </xdr:to>
    <xdr:sp macro="" textlink="">
      <xdr:nvSpPr>
        <xdr:cNvPr id="245" name="フローチャート: 判断 244"/>
        <xdr:cNvSpPr/>
      </xdr:nvSpPr>
      <xdr:spPr>
        <a:xfrm>
          <a:off x="2857500" y="1643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66040</xdr:rowOff>
    </xdr:from>
    <xdr:ext cx="523875" cy="248920"/>
    <xdr:sp macro="" textlink="">
      <xdr:nvSpPr>
        <xdr:cNvPr id="246" name="テキスト ボックス 245"/>
        <xdr:cNvSpPr txBox="1"/>
      </xdr:nvSpPr>
      <xdr:spPr>
        <a:xfrm>
          <a:off x="2640965" y="1652524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16510</xdr:rowOff>
    </xdr:from>
    <xdr:to>
      <xdr:col>10</xdr:col>
      <xdr:colOff>114300</xdr:colOff>
      <xdr:row>95</xdr:row>
      <xdr:rowOff>92075</xdr:rowOff>
    </xdr:to>
    <xdr:cxnSp macro="">
      <xdr:nvCxnSpPr>
        <xdr:cNvPr id="247" name="直線コネクタ 246"/>
        <xdr:cNvCxnSpPr/>
      </xdr:nvCxnSpPr>
      <xdr:spPr>
        <a:xfrm flipV="1">
          <a:off x="1130300" y="163042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151765</xdr:rowOff>
    </xdr:from>
    <xdr:to>
      <xdr:col>10</xdr:col>
      <xdr:colOff>165100</xdr:colOff>
      <xdr:row>96</xdr:row>
      <xdr:rowOff>81915</xdr:rowOff>
    </xdr:to>
    <xdr:sp macro="" textlink="">
      <xdr:nvSpPr>
        <xdr:cNvPr id="248" name="フローチャート: 判断 247"/>
        <xdr:cNvSpPr/>
      </xdr:nvSpPr>
      <xdr:spPr>
        <a:xfrm>
          <a:off x="1968500" y="1643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73025</xdr:rowOff>
    </xdr:from>
    <xdr:ext cx="523875" cy="259080"/>
    <xdr:sp macro="" textlink="">
      <xdr:nvSpPr>
        <xdr:cNvPr id="249" name="テキスト ボックス 248"/>
        <xdr:cNvSpPr txBox="1"/>
      </xdr:nvSpPr>
      <xdr:spPr>
        <a:xfrm>
          <a:off x="1751965" y="165322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26035</xdr:rowOff>
    </xdr:from>
    <xdr:to>
      <xdr:col>6</xdr:col>
      <xdr:colOff>38100</xdr:colOff>
      <xdr:row>96</xdr:row>
      <xdr:rowOff>127635</xdr:rowOff>
    </xdr:to>
    <xdr:sp macro="" textlink="">
      <xdr:nvSpPr>
        <xdr:cNvPr id="250" name="フローチャート: 判断 249"/>
        <xdr:cNvSpPr/>
      </xdr:nvSpPr>
      <xdr:spPr>
        <a:xfrm>
          <a:off x="1079500" y="1648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118745</xdr:rowOff>
    </xdr:from>
    <xdr:ext cx="523875" cy="259080"/>
    <xdr:sp macro="" textlink="">
      <xdr:nvSpPr>
        <xdr:cNvPr id="251" name="テキスト ボックス 250"/>
        <xdr:cNvSpPr txBox="1"/>
      </xdr:nvSpPr>
      <xdr:spPr>
        <a:xfrm>
          <a:off x="862965" y="165779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93</xdr:row>
      <xdr:rowOff>95250</xdr:rowOff>
    </xdr:from>
    <xdr:to>
      <xdr:col>24</xdr:col>
      <xdr:colOff>114300</xdr:colOff>
      <xdr:row>94</xdr:row>
      <xdr:rowOff>25400</xdr:rowOff>
    </xdr:to>
    <xdr:sp macro="" textlink="">
      <xdr:nvSpPr>
        <xdr:cNvPr id="257" name="楕円 256"/>
        <xdr:cNvSpPr/>
      </xdr:nvSpPr>
      <xdr:spPr>
        <a:xfrm>
          <a:off x="4584700" y="160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118110</xdr:rowOff>
    </xdr:from>
    <xdr:ext cx="598805" cy="259080"/>
    <xdr:sp macro="" textlink="">
      <xdr:nvSpPr>
        <xdr:cNvPr id="258" name="扶助費該当値テキスト"/>
        <xdr:cNvSpPr txBox="1"/>
      </xdr:nvSpPr>
      <xdr:spPr>
        <a:xfrm>
          <a:off x="4686300" y="15891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103,007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65405</xdr:rowOff>
    </xdr:from>
    <xdr:to>
      <xdr:col>20</xdr:col>
      <xdr:colOff>38100</xdr:colOff>
      <xdr:row>92</xdr:row>
      <xdr:rowOff>167005</xdr:rowOff>
    </xdr:to>
    <xdr:sp macro="" textlink="">
      <xdr:nvSpPr>
        <xdr:cNvPr id="259" name="楕円 258"/>
        <xdr:cNvSpPr/>
      </xdr:nvSpPr>
      <xdr:spPr>
        <a:xfrm>
          <a:off x="3746500" y="158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12065</xdr:rowOff>
    </xdr:from>
    <xdr:ext cx="588010" cy="259080"/>
    <xdr:sp macro="" textlink="">
      <xdr:nvSpPr>
        <xdr:cNvPr id="260" name="テキスト ボックス 259"/>
        <xdr:cNvSpPr txBox="1"/>
      </xdr:nvSpPr>
      <xdr:spPr>
        <a:xfrm>
          <a:off x="3497580" y="1561401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70485</xdr:rowOff>
    </xdr:from>
    <xdr:to>
      <xdr:col>15</xdr:col>
      <xdr:colOff>101600</xdr:colOff>
      <xdr:row>95</xdr:row>
      <xdr:rowOff>635</xdr:rowOff>
    </xdr:to>
    <xdr:sp macro="" textlink="">
      <xdr:nvSpPr>
        <xdr:cNvPr id="261" name="楕円 260"/>
        <xdr:cNvSpPr/>
      </xdr:nvSpPr>
      <xdr:spPr>
        <a:xfrm>
          <a:off x="28575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17780</xdr:rowOff>
    </xdr:from>
    <xdr:ext cx="523875" cy="251460"/>
    <xdr:sp macro="" textlink="">
      <xdr:nvSpPr>
        <xdr:cNvPr id="262" name="テキスト ボックス 261"/>
        <xdr:cNvSpPr txBox="1"/>
      </xdr:nvSpPr>
      <xdr:spPr>
        <a:xfrm>
          <a:off x="2640965" y="159626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137160</xdr:rowOff>
    </xdr:from>
    <xdr:to>
      <xdr:col>10</xdr:col>
      <xdr:colOff>165100</xdr:colOff>
      <xdr:row>95</xdr:row>
      <xdr:rowOff>67310</xdr:rowOff>
    </xdr:to>
    <xdr:sp macro="" textlink="">
      <xdr:nvSpPr>
        <xdr:cNvPr id="263" name="楕円 262"/>
        <xdr:cNvSpPr/>
      </xdr:nvSpPr>
      <xdr:spPr>
        <a:xfrm>
          <a:off x="1968500" y="162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83820</xdr:rowOff>
    </xdr:from>
    <xdr:ext cx="523875" cy="259080"/>
    <xdr:sp macro="" textlink="">
      <xdr:nvSpPr>
        <xdr:cNvPr id="264" name="テキスト ボックス 263"/>
        <xdr:cNvSpPr txBox="1"/>
      </xdr:nvSpPr>
      <xdr:spPr>
        <a:xfrm>
          <a:off x="1751965" y="160286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41275</xdr:rowOff>
    </xdr:from>
    <xdr:to>
      <xdr:col>6</xdr:col>
      <xdr:colOff>38100</xdr:colOff>
      <xdr:row>95</xdr:row>
      <xdr:rowOff>143510</xdr:rowOff>
    </xdr:to>
    <xdr:sp macro="" textlink="">
      <xdr:nvSpPr>
        <xdr:cNvPr id="265" name="楕円 264"/>
        <xdr:cNvSpPr/>
      </xdr:nvSpPr>
      <xdr:spPr>
        <a:xfrm>
          <a:off x="1079500" y="16329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159385</xdr:rowOff>
    </xdr:from>
    <xdr:ext cx="523875" cy="258445"/>
    <xdr:sp macro="" textlink="">
      <xdr:nvSpPr>
        <xdr:cNvPr id="266" name="テキスト ボックス 265"/>
        <xdr:cNvSpPr txBox="1"/>
      </xdr:nvSpPr>
      <xdr:spPr>
        <a:xfrm>
          <a:off x="862965" y="1610423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090" cy="217170"/>
    <xdr:sp macro="" textlink="">
      <xdr:nvSpPr>
        <xdr:cNvPr id="275" name="テキスト ボックス 274"/>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8125" cy="248920"/>
    <xdr:sp macro="" textlink="">
      <xdr:nvSpPr>
        <xdr:cNvPr id="278" name="テキスト ボックス 277"/>
        <xdr:cNvSpPr txBox="1"/>
      </xdr:nvSpPr>
      <xdr:spPr>
        <a:xfrm>
          <a:off x="6355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4835" cy="248920"/>
    <xdr:sp macro="" textlink="">
      <xdr:nvSpPr>
        <xdr:cNvPr id="280" name="テキスト ボックス 279"/>
        <xdr:cNvSpPr txBox="1"/>
      </xdr:nvSpPr>
      <xdr:spPr>
        <a:xfrm>
          <a:off x="6008370" y="6055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4835" cy="248920"/>
    <xdr:sp macro="" textlink="">
      <xdr:nvSpPr>
        <xdr:cNvPr id="282" name="テキスト ボックス 281"/>
        <xdr:cNvSpPr txBox="1"/>
      </xdr:nvSpPr>
      <xdr:spPr>
        <a:xfrm>
          <a:off x="6008370" y="5598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4835" cy="248920"/>
    <xdr:sp macro="" textlink="">
      <xdr:nvSpPr>
        <xdr:cNvPr id="284" name="テキスト ボックス 283"/>
        <xdr:cNvSpPr txBox="1"/>
      </xdr:nvSpPr>
      <xdr:spPr>
        <a:xfrm>
          <a:off x="6008370" y="5140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4835" cy="248920"/>
    <xdr:sp macro="" textlink="">
      <xdr:nvSpPr>
        <xdr:cNvPr id="286" name="テキスト ボックス 285"/>
        <xdr:cNvSpPr txBox="1"/>
      </xdr:nvSpPr>
      <xdr:spPr>
        <a:xfrm>
          <a:off x="6008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59055</xdr:rowOff>
    </xdr:from>
    <xdr:to>
      <xdr:col>54</xdr:col>
      <xdr:colOff>189865</xdr:colOff>
      <xdr:row>37</xdr:row>
      <xdr:rowOff>135890</xdr:rowOff>
    </xdr:to>
    <xdr:cxnSp macro="">
      <xdr:nvCxnSpPr>
        <xdr:cNvPr id="288" name="直線コネクタ 287"/>
        <xdr:cNvCxnSpPr/>
      </xdr:nvCxnSpPr>
      <xdr:spPr>
        <a:xfrm flipV="1">
          <a:off x="10475595" y="5545455"/>
          <a:ext cx="1270" cy="934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139700</xdr:rowOff>
    </xdr:from>
    <xdr:ext cx="534670" cy="259080"/>
    <xdr:sp macro="" textlink="">
      <xdr:nvSpPr>
        <xdr:cNvPr id="289" name="補助費等最小値テキスト"/>
        <xdr:cNvSpPr txBox="1"/>
      </xdr:nvSpPr>
      <xdr:spPr>
        <a:xfrm>
          <a:off x="10528300" y="648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38,272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135890</xdr:rowOff>
    </xdr:from>
    <xdr:to>
      <xdr:col>55</xdr:col>
      <xdr:colOff>88900</xdr:colOff>
      <xdr:row>37</xdr:row>
      <xdr:rowOff>135890</xdr:rowOff>
    </xdr:to>
    <xdr:cxnSp macro="">
      <xdr:nvCxnSpPr>
        <xdr:cNvPr id="290" name="直線コネクタ 289"/>
        <xdr:cNvCxnSpPr/>
      </xdr:nvCxnSpPr>
      <xdr:spPr>
        <a:xfrm>
          <a:off x="10388600" y="647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6350</xdr:rowOff>
    </xdr:from>
    <xdr:ext cx="598805" cy="251460"/>
    <xdr:sp macro="" textlink="">
      <xdr:nvSpPr>
        <xdr:cNvPr id="291" name="補助費等最大値テキスト"/>
        <xdr:cNvSpPr txBox="1"/>
      </xdr:nvSpPr>
      <xdr:spPr>
        <a:xfrm>
          <a:off x="10528300" y="53213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242,635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59055</xdr:rowOff>
    </xdr:from>
    <xdr:to>
      <xdr:col>55</xdr:col>
      <xdr:colOff>88900</xdr:colOff>
      <xdr:row>32</xdr:row>
      <xdr:rowOff>59055</xdr:rowOff>
    </xdr:to>
    <xdr:cxnSp macro="">
      <xdr:nvCxnSpPr>
        <xdr:cNvPr id="292" name="直線コネクタ 291"/>
        <xdr:cNvCxnSpPr/>
      </xdr:nvCxnSpPr>
      <xdr:spPr>
        <a:xfrm>
          <a:off x="10388600" y="554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3810</xdr:rowOff>
    </xdr:from>
    <xdr:to>
      <xdr:col>55</xdr:col>
      <xdr:colOff>0</xdr:colOff>
      <xdr:row>37</xdr:row>
      <xdr:rowOff>27940</xdr:rowOff>
    </xdr:to>
    <xdr:cxnSp macro="">
      <xdr:nvCxnSpPr>
        <xdr:cNvPr id="293" name="直線コネクタ 292"/>
        <xdr:cNvCxnSpPr/>
      </xdr:nvCxnSpPr>
      <xdr:spPr>
        <a:xfrm flipV="1">
          <a:off x="9639300" y="63474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12700</xdr:rowOff>
    </xdr:from>
    <xdr:ext cx="534670" cy="259080"/>
    <xdr:sp macro="" textlink="">
      <xdr:nvSpPr>
        <xdr:cNvPr id="294" name="補助費等平均値テキスト"/>
        <xdr:cNvSpPr txBox="1"/>
      </xdr:nvSpPr>
      <xdr:spPr>
        <a:xfrm>
          <a:off x="10528300" y="6013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161290</xdr:rowOff>
    </xdr:from>
    <xdr:to>
      <xdr:col>55</xdr:col>
      <xdr:colOff>50800</xdr:colOff>
      <xdr:row>36</xdr:row>
      <xdr:rowOff>91440</xdr:rowOff>
    </xdr:to>
    <xdr:sp macro="" textlink="">
      <xdr:nvSpPr>
        <xdr:cNvPr id="295" name="フローチャート: 判断 294"/>
        <xdr:cNvSpPr/>
      </xdr:nvSpPr>
      <xdr:spPr>
        <a:xfrm>
          <a:off x="10426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24130</xdr:rowOff>
    </xdr:from>
    <xdr:to>
      <xdr:col>50</xdr:col>
      <xdr:colOff>114300</xdr:colOff>
      <xdr:row>37</xdr:row>
      <xdr:rowOff>27940</xdr:rowOff>
    </xdr:to>
    <xdr:cxnSp macro="">
      <xdr:nvCxnSpPr>
        <xdr:cNvPr id="296" name="直線コネクタ 295"/>
        <xdr:cNvCxnSpPr/>
      </xdr:nvCxnSpPr>
      <xdr:spPr>
        <a:xfrm>
          <a:off x="8750300" y="5853430"/>
          <a:ext cx="889000" cy="518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34290</xdr:rowOff>
    </xdr:from>
    <xdr:to>
      <xdr:col>50</xdr:col>
      <xdr:colOff>165100</xdr:colOff>
      <xdr:row>36</xdr:row>
      <xdr:rowOff>135890</xdr:rowOff>
    </xdr:to>
    <xdr:sp macro="" textlink="">
      <xdr:nvSpPr>
        <xdr:cNvPr id="297" name="フローチャート: 判断 296"/>
        <xdr:cNvSpPr/>
      </xdr:nvSpPr>
      <xdr:spPr>
        <a:xfrm>
          <a:off x="9588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152400</xdr:rowOff>
    </xdr:from>
    <xdr:ext cx="523875" cy="259080"/>
    <xdr:sp macro="" textlink="">
      <xdr:nvSpPr>
        <xdr:cNvPr id="298" name="テキスト ボックス 297"/>
        <xdr:cNvSpPr txBox="1"/>
      </xdr:nvSpPr>
      <xdr:spPr>
        <a:xfrm>
          <a:off x="9371965" y="59817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24130</xdr:rowOff>
    </xdr:from>
    <xdr:to>
      <xdr:col>45</xdr:col>
      <xdr:colOff>177800</xdr:colOff>
      <xdr:row>37</xdr:row>
      <xdr:rowOff>60325</xdr:rowOff>
    </xdr:to>
    <xdr:cxnSp macro="">
      <xdr:nvCxnSpPr>
        <xdr:cNvPr id="299" name="直線コネクタ 298"/>
        <xdr:cNvCxnSpPr/>
      </xdr:nvCxnSpPr>
      <xdr:spPr>
        <a:xfrm flipV="1">
          <a:off x="7861300" y="5853430"/>
          <a:ext cx="889000" cy="550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75565</xdr:rowOff>
    </xdr:from>
    <xdr:to>
      <xdr:col>46</xdr:col>
      <xdr:colOff>38100</xdr:colOff>
      <xdr:row>34</xdr:row>
      <xdr:rowOff>6350</xdr:rowOff>
    </xdr:to>
    <xdr:sp macro="" textlink="">
      <xdr:nvSpPr>
        <xdr:cNvPr id="300" name="フローチャート: 判断 299"/>
        <xdr:cNvSpPr/>
      </xdr:nvSpPr>
      <xdr:spPr>
        <a:xfrm>
          <a:off x="8699500" y="5733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22225</xdr:rowOff>
    </xdr:from>
    <xdr:ext cx="588010" cy="258445"/>
    <xdr:sp macro="" textlink="">
      <xdr:nvSpPr>
        <xdr:cNvPr id="301" name="テキスト ボックス 300"/>
        <xdr:cNvSpPr txBox="1"/>
      </xdr:nvSpPr>
      <xdr:spPr>
        <a:xfrm>
          <a:off x="8450580" y="550862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190,393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60325</xdr:rowOff>
    </xdr:from>
    <xdr:to>
      <xdr:col>41</xdr:col>
      <xdr:colOff>50800</xdr:colOff>
      <xdr:row>37</xdr:row>
      <xdr:rowOff>103505</xdr:rowOff>
    </xdr:to>
    <xdr:cxnSp macro="">
      <xdr:nvCxnSpPr>
        <xdr:cNvPr id="302" name="直線コネクタ 301"/>
        <xdr:cNvCxnSpPr/>
      </xdr:nvCxnSpPr>
      <xdr:spPr>
        <a:xfrm flipV="1">
          <a:off x="6972300" y="640397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52070</xdr:rowOff>
    </xdr:from>
    <xdr:to>
      <xdr:col>41</xdr:col>
      <xdr:colOff>101600</xdr:colOff>
      <xdr:row>37</xdr:row>
      <xdr:rowOff>153670</xdr:rowOff>
    </xdr:to>
    <xdr:sp macro="" textlink="">
      <xdr:nvSpPr>
        <xdr:cNvPr id="303" name="フローチャート: 判断 302"/>
        <xdr:cNvSpPr/>
      </xdr:nvSpPr>
      <xdr:spPr>
        <a:xfrm>
          <a:off x="781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144780</xdr:rowOff>
    </xdr:from>
    <xdr:ext cx="523875" cy="250190"/>
    <xdr:sp macro="" textlink="">
      <xdr:nvSpPr>
        <xdr:cNvPr id="304" name="テキスト ボックス 303"/>
        <xdr:cNvSpPr txBox="1"/>
      </xdr:nvSpPr>
      <xdr:spPr>
        <a:xfrm>
          <a:off x="7593965" y="64884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54610</xdr:rowOff>
    </xdr:from>
    <xdr:to>
      <xdr:col>36</xdr:col>
      <xdr:colOff>165100</xdr:colOff>
      <xdr:row>37</xdr:row>
      <xdr:rowOff>156210</xdr:rowOff>
    </xdr:to>
    <xdr:sp macro="" textlink="">
      <xdr:nvSpPr>
        <xdr:cNvPr id="305" name="フローチャート: 判断 304"/>
        <xdr:cNvSpPr/>
      </xdr:nvSpPr>
      <xdr:spPr>
        <a:xfrm>
          <a:off x="6921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147320</xdr:rowOff>
    </xdr:from>
    <xdr:ext cx="523875" cy="259080"/>
    <xdr:sp macro="" textlink="">
      <xdr:nvSpPr>
        <xdr:cNvPr id="306" name="テキスト ボックス 305"/>
        <xdr:cNvSpPr txBox="1"/>
      </xdr:nvSpPr>
      <xdr:spPr>
        <a:xfrm>
          <a:off x="6704965" y="64909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124460</xdr:rowOff>
    </xdr:from>
    <xdr:to>
      <xdr:col>55</xdr:col>
      <xdr:colOff>50800</xdr:colOff>
      <xdr:row>37</xdr:row>
      <xdr:rowOff>54610</xdr:rowOff>
    </xdr:to>
    <xdr:sp macro="" textlink="">
      <xdr:nvSpPr>
        <xdr:cNvPr id="312" name="楕円 311"/>
        <xdr:cNvSpPr/>
      </xdr:nvSpPr>
      <xdr:spPr>
        <a:xfrm>
          <a:off x="10426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102870</xdr:rowOff>
    </xdr:from>
    <xdr:ext cx="534670" cy="259080"/>
    <xdr:sp macro="" textlink="">
      <xdr:nvSpPr>
        <xdr:cNvPr id="313" name="補助費等該当値テキスト"/>
        <xdr:cNvSpPr txBox="1"/>
      </xdr:nvSpPr>
      <xdr:spPr>
        <a:xfrm>
          <a:off x="10528300" y="627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148590</xdr:rowOff>
    </xdr:from>
    <xdr:to>
      <xdr:col>50</xdr:col>
      <xdr:colOff>165100</xdr:colOff>
      <xdr:row>37</xdr:row>
      <xdr:rowOff>78740</xdr:rowOff>
    </xdr:to>
    <xdr:sp macro="" textlink="">
      <xdr:nvSpPr>
        <xdr:cNvPr id="314" name="楕円 313"/>
        <xdr:cNvSpPr/>
      </xdr:nvSpPr>
      <xdr:spPr>
        <a:xfrm>
          <a:off x="9588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69850</xdr:rowOff>
    </xdr:from>
    <xdr:ext cx="523875" cy="259080"/>
    <xdr:sp macro="" textlink="">
      <xdr:nvSpPr>
        <xdr:cNvPr id="315" name="テキスト ボックス 314"/>
        <xdr:cNvSpPr txBox="1"/>
      </xdr:nvSpPr>
      <xdr:spPr>
        <a:xfrm>
          <a:off x="9371965" y="64135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144780</xdr:rowOff>
    </xdr:from>
    <xdr:to>
      <xdr:col>46</xdr:col>
      <xdr:colOff>38100</xdr:colOff>
      <xdr:row>34</xdr:row>
      <xdr:rowOff>74930</xdr:rowOff>
    </xdr:to>
    <xdr:sp macro="" textlink="">
      <xdr:nvSpPr>
        <xdr:cNvPr id="316" name="楕円 315"/>
        <xdr:cNvSpPr/>
      </xdr:nvSpPr>
      <xdr:spPr>
        <a:xfrm>
          <a:off x="8699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66040</xdr:rowOff>
    </xdr:from>
    <xdr:ext cx="588010" cy="248920"/>
    <xdr:sp macro="" textlink="">
      <xdr:nvSpPr>
        <xdr:cNvPr id="317" name="テキスト ボックス 316"/>
        <xdr:cNvSpPr txBox="1"/>
      </xdr:nvSpPr>
      <xdr:spPr>
        <a:xfrm>
          <a:off x="8450580" y="589534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9525</xdr:rowOff>
    </xdr:from>
    <xdr:to>
      <xdr:col>41</xdr:col>
      <xdr:colOff>101600</xdr:colOff>
      <xdr:row>37</xdr:row>
      <xdr:rowOff>111125</xdr:rowOff>
    </xdr:to>
    <xdr:sp macro="" textlink="">
      <xdr:nvSpPr>
        <xdr:cNvPr id="318" name="楕円 317"/>
        <xdr:cNvSpPr/>
      </xdr:nvSpPr>
      <xdr:spPr>
        <a:xfrm>
          <a:off x="7810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127635</xdr:rowOff>
    </xdr:from>
    <xdr:ext cx="523875" cy="259080"/>
    <xdr:sp macro="" textlink="">
      <xdr:nvSpPr>
        <xdr:cNvPr id="319" name="テキスト ボックス 318"/>
        <xdr:cNvSpPr txBox="1"/>
      </xdr:nvSpPr>
      <xdr:spPr>
        <a:xfrm>
          <a:off x="7593965" y="61283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52705</xdr:rowOff>
    </xdr:from>
    <xdr:to>
      <xdr:col>36</xdr:col>
      <xdr:colOff>165100</xdr:colOff>
      <xdr:row>37</xdr:row>
      <xdr:rowOff>154940</xdr:rowOff>
    </xdr:to>
    <xdr:sp macro="" textlink="">
      <xdr:nvSpPr>
        <xdr:cNvPr id="320" name="楕円 319"/>
        <xdr:cNvSpPr/>
      </xdr:nvSpPr>
      <xdr:spPr>
        <a:xfrm>
          <a:off x="6921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170815</xdr:rowOff>
    </xdr:from>
    <xdr:ext cx="523875" cy="258445"/>
    <xdr:sp macro="" textlink="">
      <xdr:nvSpPr>
        <xdr:cNvPr id="321" name="テキスト ボックス 320"/>
        <xdr:cNvSpPr txBox="1"/>
      </xdr:nvSpPr>
      <xdr:spPr>
        <a:xfrm>
          <a:off x="6704965" y="617156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090" cy="217170"/>
    <xdr:sp macro="" textlink="">
      <xdr:nvSpPr>
        <xdr:cNvPr id="330" name="テキスト ボックス 329"/>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8125" cy="259080"/>
    <xdr:sp macro="" textlink="">
      <xdr:nvSpPr>
        <xdr:cNvPr id="333" name="テキスト ボックス 332"/>
        <xdr:cNvSpPr txBox="1"/>
      </xdr:nvSpPr>
      <xdr:spPr>
        <a:xfrm>
          <a:off x="6355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5" name="テキスト ボックス 334"/>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4835" cy="248920"/>
    <xdr:sp macro="" textlink="">
      <xdr:nvSpPr>
        <xdr:cNvPr id="337" name="テキスト ボックス 336"/>
        <xdr:cNvSpPr txBox="1"/>
      </xdr:nvSpPr>
      <xdr:spPr>
        <a:xfrm>
          <a:off x="6008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4835" cy="259080"/>
    <xdr:sp macro="" textlink="">
      <xdr:nvSpPr>
        <xdr:cNvPr id="339" name="テキスト ボックス 338"/>
        <xdr:cNvSpPr txBox="1"/>
      </xdr:nvSpPr>
      <xdr:spPr>
        <a:xfrm>
          <a:off x="6008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4835" cy="259080"/>
    <xdr:sp macro="" textlink="">
      <xdr:nvSpPr>
        <xdr:cNvPr id="341" name="テキスト ボックス 340"/>
        <xdr:cNvSpPr txBox="1"/>
      </xdr:nvSpPr>
      <xdr:spPr>
        <a:xfrm>
          <a:off x="6008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835" cy="248920"/>
    <xdr:sp macro="" textlink="">
      <xdr:nvSpPr>
        <xdr:cNvPr id="343" name="テキスト ボックス 342"/>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82550</xdr:rowOff>
    </xdr:from>
    <xdr:to>
      <xdr:col>54</xdr:col>
      <xdr:colOff>189865</xdr:colOff>
      <xdr:row>58</xdr:row>
      <xdr:rowOff>130810</xdr:rowOff>
    </xdr:to>
    <xdr:cxnSp macro="">
      <xdr:nvCxnSpPr>
        <xdr:cNvPr id="345" name="直線コネクタ 344"/>
        <xdr:cNvCxnSpPr/>
      </xdr:nvCxnSpPr>
      <xdr:spPr>
        <a:xfrm flipV="1">
          <a:off x="10475595" y="865505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134620</xdr:rowOff>
    </xdr:from>
    <xdr:ext cx="534670" cy="248920"/>
    <xdr:sp macro="" textlink="">
      <xdr:nvSpPr>
        <xdr:cNvPr id="346" name="普通建設事業費最小値テキスト"/>
        <xdr:cNvSpPr txBox="1"/>
      </xdr:nvSpPr>
      <xdr:spPr>
        <a:xfrm>
          <a:off x="10528300" y="100787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130810</xdr:rowOff>
    </xdr:from>
    <xdr:to>
      <xdr:col>55</xdr:col>
      <xdr:colOff>88900</xdr:colOff>
      <xdr:row>58</xdr:row>
      <xdr:rowOff>130810</xdr:rowOff>
    </xdr:to>
    <xdr:cxnSp macro="">
      <xdr:nvCxnSpPr>
        <xdr:cNvPr id="347" name="直線コネクタ 346"/>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29210</xdr:rowOff>
    </xdr:from>
    <xdr:ext cx="598805" cy="251460"/>
    <xdr:sp macro="" textlink="">
      <xdr:nvSpPr>
        <xdr:cNvPr id="348" name="普通建設事業費最大値テキスト"/>
        <xdr:cNvSpPr txBox="1"/>
      </xdr:nvSpPr>
      <xdr:spPr>
        <a:xfrm>
          <a:off x="10528300" y="84302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197,507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82550</xdr:rowOff>
    </xdr:from>
    <xdr:to>
      <xdr:col>55</xdr:col>
      <xdr:colOff>88900</xdr:colOff>
      <xdr:row>50</xdr:row>
      <xdr:rowOff>82550</xdr:rowOff>
    </xdr:to>
    <xdr:cxnSp macro="">
      <xdr:nvCxnSpPr>
        <xdr:cNvPr id="349" name="直線コネクタ 348"/>
        <xdr:cNvCxnSpPr/>
      </xdr:nvCxnSpPr>
      <xdr:spPr>
        <a:xfrm>
          <a:off x="10388600" y="865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82550</xdr:rowOff>
    </xdr:from>
    <xdr:to>
      <xdr:col>55</xdr:col>
      <xdr:colOff>0</xdr:colOff>
      <xdr:row>56</xdr:row>
      <xdr:rowOff>123190</xdr:rowOff>
    </xdr:to>
    <xdr:cxnSp macro="">
      <xdr:nvCxnSpPr>
        <xdr:cNvPr id="350" name="直線コネクタ 349"/>
        <xdr:cNvCxnSpPr/>
      </xdr:nvCxnSpPr>
      <xdr:spPr>
        <a:xfrm flipV="1">
          <a:off x="9639300" y="9340850"/>
          <a:ext cx="8382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151130</xdr:rowOff>
    </xdr:from>
    <xdr:ext cx="534670" cy="259080"/>
    <xdr:sp macro="" textlink="">
      <xdr:nvSpPr>
        <xdr:cNvPr id="351" name="普通建設事業費平均値テキスト"/>
        <xdr:cNvSpPr txBox="1"/>
      </xdr:nvSpPr>
      <xdr:spPr>
        <a:xfrm>
          <a:off x="10528300" y="9580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1270</xdr:rowOff>
    </xdr:from>
    <xdr:to>
      <xdr:col>55</xdr:col>
      <xdr:colOff>50800</xdr:colOff>
      <xdr:row>56</xdr:row>
      <xdr:rowOff>102870</xdr:rowOff>
    </xdr:to>
    <xdr:sp macro="" textlink="">
      <xdr:nvSpPr>
        <xdr:cNvPr id="352" name="フローチャート: 判断 351"/>
        <xdr:cNvSpPr/>
      </xdr:nvSpPr>
      <xdr:spPr>
        <a:xfrm>
          <a:off x="104267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19050</xdr:rowOff>
    </xdr:from>
    <xdr:to>
      <xdr:col>50</xdr:col>
      <xdr:colOff>114300</xdr:colOff>
      <xdr:row>56</xdr:row>
      <xdr:rowOff>123190</xdr:rowOff>
    </xdr:to>
    <xdr:cxnSp macro="">
      <xdr:nvCxnSpPr>
        <xdr:cNvPr id="353" name="直線コネクタ 352"/>
        <xdr:cNvCxnSpPr/>
      </xdr:nvCxnSpPr>
      <xdr:spPr>
        <a:xfrm>
          <a:off x="8750300" y="9448800"/>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97790</xdr:rowOff>
    </xdr:from>
    <xdr:to>
      <xdr:col>50</xdr:col>
      <xdr:colOff>165100</xdr:colOff>
      <xdr:row>56</xdr:row>
      <xdr:rowOff>27305</xdr:rowOff>
    </xdr:to>
    <xdr:sp macro="" textlink="">
      <xdr:nvSpPr>
        <xdr:cNvPr id="354" name="フローチャート: 判断 353"/>
        <xdr:cNvSpPr/>
      </xdr:nvSpPr>
      <xdr:spPr>
        <a:xfrm>
          <a:off x="9588500" y="9527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43815</xdr:rowOff>
    </xdr:from>
    <xdr:ext cx="523875" cy="248285"/>
    <xdr:sp macro="" textlink="">
      <xdr:nvSpPr>
        <xdr:cNvPr id="355" name="テキスト ボックス 354"/>
        <xdr:cNvSpPr txBox="1"/>
      </xdr:nvSpPr>
      <xdr:spPr>
        <a:xfrm>
          <a:off x="9371965" y="930211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19050</xdr:rowOff>
    </xdr:from>
    <xdr:to>
      <xdr:col>45</xdr:col>
      <xdr:colOff>177800</xdr:colOff>
      <xdr:row>56</xdr:row>
      <xdr:rowOff>107950</xdr:rowOff>
    </xdr:to>
    <xdr:cxnSp macro="">
      <xdr:nvCxnSpPr>
        <xdr:cNvPr id="356" name="直線コネクタ 355"/>
        <xdr:cNvCxnSpPr/>
      </xdr:nvCxnSpPr>
      <xdr:spPr>
        <a:xfrm flipV="1">
          <a:off x="7861300" y="9448800"/>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117475</xdr:rowOff>
    </xdr:from>
    <xdr:to>
      <xdr:col>46</xdr:col>
      <xdr:colOff>38100</xdr:colOff>
      <xdr:row>55</xdr:row>
      <xdr:rowOff>47625</xdr:rowOff>
    </xdr:to>
    <xdr:sp macro="" textlink="">
      <xdr:nvSpPr>
        <xdr:cNvPr id="357" name="フローチャート: 判断 356"/>
        <xdr:cNvSpPr/>
      </xdr:nvSpPr>
      <xdr:spPr>
        <a:xfrm>
          <a:off x="8699500" y="93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64135</xdr:rowOff>
    </xdr:from>
    <xdr:ext cx="523875" cy="250825"/>
    <xdr:sp macro="" textlink="">
      <xdr:nvSpPr>
        <xdr:cNvPr id="358" name="テキスト ボックス 357"/>
        <xdr:cNvSpPr txBox="1"/>
      </xdr:nvSpPr>
      <xdr:spPr>
        <a:xfrm>
          <a:off x="8482965" y="915098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107950</xdr:rowOff>
    </xdr:from>
    <xdr:to>
      <xdr:col>41</xdr:col>
      <xdr:colOff>50800</xdr:colOff>
      <xdr:row>57</xdr:row>
      <xdr:rowOff>114935</xdr:rowOff>
    </xdr:to>
    <xdr:cxnSp macro="">
      <xdr:nvCxnSpPr>
        <xdr:cNvPr id="359" name="直線コネクタ 358"/>
        <xdr:cNvCxnSpPr/>
      </xdr:nvCxnSpPr>
      <xdr:spPr>
        <a:xfrm flipV="1">
          <a:off x="6972300" y="970915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117475</xdr:rowOff>
    </xdr:from>
    <xdr:to>
      <xdr:col>41</xdr:col>
      <xdr:colOff>101600</xdr:colOff>
      <xdr:row>57</xdr:row>
      <xdr:rowOff>47625</xdr:rowOff>
    </xdr:to>
    <xdr:sp macro="" textlink="">
      <xdr:nvSpPr>
        <xdr:cNvPr id="360" name="フローチャート: 判断 359"/>
        <xdr:cNvSpPr/>
      </xdr:nvSpPr>
      <xdr:spPr>
        <a:xfrm>
          <a:off x="7810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38735</xdr:rowOff>
    </xdr:from>
    <xdr:ext cx="523875" cy="259080"/>
    <xdr:sp macro="" textlink="">
      <xdr:nvSpPr>
        <xdr:cNvPr id="361" name="テキスト ボックス 360"/>
        <xdr:cNvSpPr txBox="1"/>
      </xdr:nvSpPr>
      <xdr:spPr>
        <a:xfrm>
          <a:off x="7593965" y="98113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146685</xdr:rowOff>
    </xdr:from>
    <xdr:to>
      <xdr:col>36</xdr:col>
      <xdr:colOff>165100</xdr:colOff>
      <xdr:row>57</xdr:row>
      <xdr:rowOff>76835</xdr:rowOff>
    </xdr:to>
    <xdr:sp macro="" textlink="">
      <xdr:nvSpPr>
        <xdr:cNvPr id="362" name="フローチャート: 判断 361"/>
        <xdr:cNvSpPr/>
      </xdr:nvSpPr>
      <xdr:spPr>
        <a:xfrm>
          <a:off x="692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93345</xdr:rowOff>
    </xdr:from>
    <xdr:ext cx="523875" cy="259080"/>
    <xdr:sp macro="" textlink="">
      <xdr:nvSpPr>
        <xdr:cNvPr id="363" name="テキスト ボックス 362"/>
        <xdr:cNvSpPr txBox="1"/>
      </xdr:nvSpPr>
      <xdr:spPr>
        <a:xfrm>
          <a:off x="6704965" y="95230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31750</xdr:rowOff>
    </xdr:from>
    <xdr:to>
      <xdr:col>55</xdr:col>
      <xdr:colOff>50800</xdr:colOff>
      <xdr:row>54</xdr:row>
      <xdr:rowOff>133350</xdr:rowOff>
    </xdr:to>
    <xdr:sp macro="" textlink="">
      <xdr:nvSpPr>
        <xdr:cNvPr id="369" name="楕円 368"/>
        <xdr:cNvSpPr/>
      </xdr:nvSpPr>
      <xdr:spPr>
        <a:xfrm>
          <a:off x="10426700" y="92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54610</xdr:rowOff>
    </xdr:from>
    <xdr:ext cx="598805" cy="248920"/>
    <xdr:sp macro="" textlink="">
      <xdr:nvSpPr>
        <xdr:cNvPr id="370" name="普通建設事業費該当値テキスト"/>
        <xdr:cNvSpPr txBox="1"/>
      </xdr:nvSpPr>
      <xdr:spPr>
        <a:xfrm>
          <a:off x="10528300" y="91414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107,514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72390</xdr:rowOff>
    </xdr:from>
    <xdr:to>
      <xdr:col>50</xdr:col>
      <xdr:colOff>165100</xdr:colOff>
      <xdr:row>57</xdr:row>
      <xdr:rowOff>2540</xdr:rowOff>
    </xdr:to>
    <xdr:sp macro="" textlink="">
      <xdr:nvSpPr>
        <xdr:cNvPr id="371" name="楕円 370"/>
        <xdr:cNvSpPr/>
      </xdr:nvSpPr>
      <xdr:spPr>
        <a:xfrm>
          <a:off x="95885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165100</xdr:rowOff>
    </xdr:from>
    <xdr:ext cx="523875" cy="259080"/>
    <xdr:sp macro="" textlink="">
      <xdr:nvSpPr>
        <xdr:cNvPr id="372" name="テキスト ボックス 371"/>
        <xdr:cNvSpPr txBox="1"/>
      </xdr:nvSpPr>
      <xdr:spPr>
        <a:xfrm>
          <a:off x="9371965" y="97663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139700</xdr:rowOff>
    </xdr:from>
    <xdr:to>
      <xdr:col>46</xdr:col>
      <xdr:colOff>38100</xdr:colOff>
      <xdr:row>55</xdr:row>
      <xdr:rowOff>69850</xdr:rowOff>
    </xdr:to>
    <xdr:sp macro="" textlink="">
      <xdr:nvSpPr>
        <xdr:cNvPr id="373" name="楕円 372"/>
        <xdr:cNvSpPr/>
      </xdr:nvSpPr>
      <xdr:spPr>
        <a:xfrm>
          <a:off x="8699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60960</xdr:rowOff>
    </xdr:from>
    <xdr:ext cx="523875" cy="259080"/>
    <xdr:sp macro="" textlink="">
      <xdr:nvSpPr>
        <xdr:cNvPr id="374" name="テキスト ボックス 373"/>
        <xdr:cNvSpPr txBox="1"/>
      </xdr:nvSpPr>
      <xdr:spPr>
        <a:xfrm>
          <a:off x="8482965" y="94907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57150</xdr:rowOff>
    </xdr:from>
    <xdr:to>
      <xdr:col>41</xdr:col>
      <xdr:colOff>101600</xdr:colOff>
      <xdr:row>56</xdr:row>
      <xdr:rowOff>158750</xdr:rowOff>
    </xdr:to>
    <xdr:sp macro="" textlink="">
      <xdr:nvSpPr>
        <xdr:cNvPr id="375" name="楕円 374"/>
        <xdr:cNvSpPr/>
      </xdr:nvSpPr>
      <xdr:spPr>
        <a:xfrm>
          <a:off x="7810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3810</xdr:rowOff>
    </xdr:from>
    <xdr:ext cx="523875" cy="259080"/>
    <xdr:sp macro="" textlink="">
      <xdr:nvSpPr>
        <xdr:cNvPr id="376" name="テキスト ボックス 375"/>
        <xdr:cNvSpPr txBox="1"/>
      </xdr:nvSpPr>
      <xdr:spPr>
        <a:xfrm>
          <a:off x="7593965" y="94335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64135</xdr:rowOff>
    </xdr:from>
    <xdr:to>
      <xdr:col>36</xdr:col>
      <xdr:colOff>165100</xdr:colOff>
      <xdr:row>57</xdr:row>
      <xdr:rowOff>166370</xdr:rowOff>
    </xdr:to>
    <xdr:sp macro="" textlink="">
      <xdr:nvSpPr>
        <xdr:cNvPr id="377" name="楕円 376"/>
        <xdr:cNvSpPr/>
      </xdr:nvSpPr>
      <xdr:spPr>
        <a:xfrm>
          <a:off x="6921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156845</xdr:rowOff>
    </xdr:from>
    <xdr:ext cx="523875" cy="249555"/>
    <xdr:sp macro="" textlink="">
      <xdr:nvSpPr>
        <xdr:cNvPr id="378" name="テキスト ボックス 377"/>
        <xdr:cNvSpPr txBox="1"/>
      </xdr:nvSpPr>
      <xdr:spPr>
        <a:xfrm>
          <a:off x="6704965" y="992949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090" cy="217170"/>
    <xdr:sp macro="" textlink="">
      <xdr:nvSpPr>
        <xdr:cNvPr id="387" name="テキスト ボックス 386"/>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8125" cy="259080"/>
    <xdr:sp macro="" textlink="">
      <xdr:nvSpPr>
        <xdr:cNvPr id="390" name="テキスト ボックス 389"/>
        <xdr:cNvSpPr txBox="1"/>
      </xdr:nvSpPr>
      <xdr:spPr>
        <a:xfrm>
          <a:off x="6355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4" name="テキスト ボックス 393"/>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6" name="テキスト ボックス 395"/>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8" name="テキスト ボックス 397"/>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835" cy="248920"/>
    <xdr:sp macro="" textlink="">
      <xdr:nvSpPr>
        <xdr:cNvPr id="400" name="テキスト ボックス 399"/>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141605</xdr:rowOff>
    </xdr:from>
    <xdr:to>
      <xdr:col>54</xdr:col>
      <xdr:colOff>189865</xdr:colOff>
      <xdr:row>79</xdr:row>
      <xdr:rowOff>44450</xdr:rowOff>
    </xdr:to>
    <xdr:cxnSp macro="">
      <xdr:nvCxnSpPr>
        <xdr:cNvPr id="402" name="直線コネクタ 401"/>
        <xdr:cNvCxnSpPr/>
      </xdr:nvCxnSpPr>
      <xdr:spPr>
        <a:xfrm flipV="1">
          <a:off x="10475595" y="11971655"/>
          <a:ext cx="127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88265</xdr:rowOff>
    </xdr:from>
    <xdr:ext cx="534670" cy="249555"/>
    <xdr:sp macro="" textlink="">
      <xdr:nvSpPr>
        <xdr:cNvPr id="405" name="普通建設事業費 （ うち新規整備　）最大値テキスト"/>
        <xdr:cNvSpPr txBox="1"/>
      </xdr:nvSpPr>
      <xdr:spPr>
        <a:xfrm>
          <a:off x="10528300" y="117468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84,906</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141605</xdr:rowOff>
    </xdr:from>
    <xdr:to>
      <xdr:col>55</xdr:col>
      <xdr:colOff>88900</xdr:colOff>
      <xdr:row>69</xdr:row>
      <xdr:rowOff>141605</xdr:rowOff>
    </xdr:to>
    <xdr:cxnSp macro="">
      <xdr:nvCxnSpPr>
        <xdr:cNvPr id="406" name="直線コネクタ 405"/>
        <xdr:cNvCxnSpPr/>
      </xdr:nvCxnSpPr>
      <xdr:spPr>
        <a:xfrm>
          <a:off x="10388600" y="1197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38100</xdr:rowOff>
    </xdr:from>
    <xdr:to>
      <xdr:col>55</xdr:col>
      <xdr:colOff>0</xdr:colOff>
      <xdr:row>79</xdr:row>
      <xdr:rowOff>43815</xdr:rowOff>
    </xdr:to>
    <xdr:cxnSp macro="">
      <xdr:nvCxnSpPr>
        <xdr:cNvPr id="407" name="直線コネクタ 406"/>
        <xdr:cNvCxnSpPr/>
      </xdr:nvCxnSpPr>
      <xdr:spPr>
        <a:xfrm>
          <a:off x="9639300" y="135826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92710</xdr:rowOff>
    </xdr:from>
    <xdr:ext cx="534670" cy="259080"/>
    <xdr:sp macro="" textlink="">
      <xdr:nvSpPr>
        <xdr:cNvPr id="408" name="普通建設事業費 （ うち新規整備　）平均値テキスト"/>
        <xdr:cNvSpPr txBox="1"/>
      </xdr:nvSpPr>
      <xdr:spPr>
        <a:xfrm>
          <a:off x="10528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69850</xdr:rowOff>
    </xdr:from>
    <xdr:to>
      <xdr:col>55</xdr:col>
      <xdr:colOff>50800</xdr:colOff>
      <xdr:row>78</xdr:row>
      <xdr:rowOff>0</xdr:rowOff>
    </xdr:to>
    <xdr:sp macro="" textlink="">
      <xdr:nvSpPr>
        <xdr:cNvPr id="409" name="フローチャート: 判断 408"/>
        <xdr:cNvSpPr/>
      </xdr:nvSpPr>
      <xdr:spPr>
        <a:xfrm>
          <a:off x="10426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35560</xdr:rowOff>
    </xdr:from>
    <xdr:to>
      <xdr:col>50</xdr:col>
      <xdr:colOff>114300</xdr:colOff>
      <xdr:row>79</xdr:row>
      <xdr:rowOff>38100</xdr:rowOff>
    </xdr:to>
    <xdr:cxnSp macro="">
      <xdr:nvCxnSpPr>
        <xdr:cNvPr id="410" name="直線コネクタ 409"/>
        <xdr:cNvCxnSpPr/>
      </xdr:nvCxnSpPr>
      <xdr:spPr>
        <a:xfrm>
          <a:off x="8750300" y="13580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163195</xdr:rowOff>
    </xdr:from>
    <xdr:to>
      <xdr:col>50</xdr:col>
      <xdr:colOff>165100</xdr:colOff>
      <xdr:row>77</xdr:row>
      <xdr:rowOff>93345</xdr:rowOff>
    </xdr:to>
    <xdr:sp macro="" textlink="">
      <xdr:nvSpPr>
        <xdr:cNvPr id="411" name="フローチャート: 判断 410"/>
        <xdr:cNvSpPr/>
      </xdr:nvSpPr>
      <xdr:spPr>
        <a:xfrm>
          <a:off x="9588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109855</xdr:rowOff>
    </xdr:from>
    <xdr:ext cx="523875" cy="250825"/>
    <xdr:sp macro="" textlink="">
      <xdr:nvSpPr>
        <xdr:cNvPr id="412" name="テキスト ボックス 411"/>
        <xdr:cNvSpPr txBox="1"/>
      </xdr:nvSpPr>
      <xdr:spPr>
        <a:xfrm>
          <a:off x="9371965" y="1296860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35560</xdr:rowOff>
    </xdr:from>
    <xdr:to>
      <xdr:col>45</xdr:col>
      <xdr:colOff>177800</xdr:colOff>
      <xdr:row>79</xdr:row>
      <xdr:rowOff>40640</xdr:rowOff>
    </xdr:to>
    <xdr:cxnSp macro="">
      <xdr:nvCxnSpPr>
        <xdr:cNvPr id="413" name="直線コネクタ 412"/>
        <xdr:cNvCxnSpPr/>
      </xdr:nvCxnSpPr>
      <xdr:spPr>
        <a:xfrm flipV="1">
          <a:off x="7861300" y="135801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110490</xdr:rowOff>
    </xdr:from>
    <xdr:to>
      <xdr:col>46</xdr:col>
      <xdr:colOff>38100</xdr:colOff>
      <xdr:row>76</xdr:row>
      <xdr:rowOff>40640</xdr:rowOff>
    </xdr:to>
    <xdr:sp macro="" textlink="">
      <xdr:nvSpPr>
        <xdr:cNvPr id="414" name="フローチャート: 判断 413"/>
        <xdr:cNvSpPr/>
      </xdr:nvSpPr>
      <xdr:spPr>
        <a:xfrm>
          <a:off x="8699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57150</xdr:rowOff>
    </xdr:from>
    <xdr:ext cx="523875" cy="259080"/>
    <xdr:sp macro="" textlink="">
      <xdr:nvSpPr>
        <xdr:cNvPr id="415" name="テキスト ボックス 414"/>
        <xdr:cNvSpPr txBox="1"/>
      </xdr:nvSpPr>
      <xdr:spPr>
        <a:xfrm>
          <a:off x="8482965" y="127444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160020</xdr:rowOff>
    </xdr:from>
    <xdr:to>
      <xdr:col>41</xdr:col>
      <xdr:colOff>50800</xdr:colOff>
      <xdr:row>79</xdr:row>
      <xdr:rowOff>40640</xdr:rowOff>
    </xdr:to>
    <xdr:cxnSp macro="">
      <xdr:nvCxnSpPr>
        <xdr:cNvPr id="416" name="直線コネクタ 415"/>
        <xdr:cNvCxnSpPr/>
      </xdr:nvCxnSpPr>
      <xdr:spPr>
        <a:xfrm>
          <a:off x="6972300" y="1353312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88900</xdr:rowOff>
    </xdr:from>
    <xdr:to>
      <xdr:col>41</xdr:col>
      <xdr:colOff>101600</xdr:colOff>
      <xdr:row>78</xdr:row>
      <xdr:rowOff>19050</xdr:rowOff>
    </xdr:to>
    <xdr:sp macro="" textlink="">
      <xdr:nvSpPr>
        <xdr:cNvPr id="417" name="フローチャート: 判断 416"/>
        <xdr:cNvSpPr/>
      </xdr:nvSpPr>
      <xdr:spPr>
        <a:xfrm>
          <a:off x="7810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35560</xdr:rowOff>
    </xdr:from>
    <xdr:ext cx="523875" cy="259080"/>
    <xdr:sp macro="" textlink="">
      <xdr:nvSpPr>
        <xdr:cNvPr id="418" name="テキスト ボックス 417"/>
        <xdr:cNvSpPr txBox="1"/>
      </xdr:nvSpPr>
      <xdr:spPr>
        <a:xfrm>
          <a:off x="7593965" y="13065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41275</xdr:rowOff>
    </xdr:from>
    <xdr:to>
      <xdr:col>36</xdr:col>
      <xdr:colOff>165100</xdr:colOff>
      <xdr:row>77</xdr:row>
      <xdr:rowOff>143510</xdr:rowOff>
    </xdr:to>
    <xdr:sp macro="" textlink="">
      <xdr:nvSpPr>
        <xdr:cNvPr id="419" name="フローチャート: 判断 418"/>
        <xdr:cNvSpPr/>
      </xdr:nvSpPr>
      <xdr:spPr>
        <a:xfrm>
          <a:off x="6921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159385</xdr:rowOff>
    </xdr:from>
    <xdr:ext cx="523875" cy="258445"/>
    <xdr:sp macro="" textlink="">
      <xdr:nvSpPr>
        <xdr:cNvPr id="420" name="テキスト ボックス 419"/>
        <xdr:cNvSpPr txBox="1"/>
      </xdr:nvSpPr>
      <xdr:spPr>
        <a:xfrm>
          <a:off x="6704965" y="1301813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164465</xdr:rowOff>
    </xdr:from>
    <xdr:to>
      <xdr:col>55</xdr:col>
      <xdr:colOff>50800</xdr:colOff>
      <xdr:row>79</xdr:row>
      <xdr:rowOff>94615</xdr:rowOff>
    </xdr:to>
    <xdr:sp macro="" textlink="">
      <xdr:nvSpPr>
        <xdr:cNvPr id="426" name="楕円 425"/>
        <xdr:cNvSpPr/>
      </xdr:nvSpPr>
      <xdr:spPr>
        <a:xfrm>
          <a:off x="10426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79375</xdr:rowOff>
    </xdr:from>
    <xdr:ext cx="313690" cy="258445"/>
    <xdr:sp macro="" textlink="">
      <xdr:nvSpPr>
        <xdr:cNvPr id="427" name="普通建設事業費 （ うち新規整備　）該当値テキスト"/>
        <xdr:cNvSpPr txBox="1"/>
      </xdr:nvSpPr>
      <xdr:spPr>
        <a:xfrm>
          <a:off x="10528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158750</xdr:rowOff>
    </xdr:from>
    <xdr:to>
      <xdr:col>50</xdr:col>
      <xdr:colOff>165100</xdr:colOff>
      <xdr:row>79</xdr:row>
      <xdr:rowOff>88900</xdr:rowOff>
    </xdr:to>
    <xdr:sp macro="" textlink="">
      <xdr:nvSpPr>
        <xdr:cNvPr id="428" name="楕円 427"/>
        <xdr:cNvSpPr/>
      </xdr:nvSpPr>
      <xdr:spPr>
        <a:xfrm>
          <a:off x="958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80010</xdr:rowOff>
    </xdr:from>
    <xdr:ext cx="378460" cy="259080"/>
    <xdr:sp macro="" textlink="">
      <xdr:nvSpPr>
        <xdr:cNvPr id="429" name="テキスト ボックス 428"/>
        <xdr:cNvSpPr txBox="1"/>
      </xdr:nvSpPr>
      <xdr:spPr>
        <a:xfrm>
          <a:off x="9450070" y="13624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156210</xdr:rowOff>
    </xdr:from>
    <xdr:to>
      <xdr:col>46</xdr:col>
      <xdr:colOff>38100</xdr:colOff>
      <xdr:row>79</xdr:row>
      <xdr:rowOff>86360</xdr:rowOff>
    </xdr:to>
    <xdr:sp macro="" textlink="">
      <xdr:nvSpPr>
        <xdr:cNvPr id="430" name="楕円 429"/>
        <xdr:cNvSpPr/>
      </xdr:nvSpPr>
      <xdr:spPr>
        <a:xfrm>
          <a:off x="8699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77470</xdr:rowOff>
    </xdr:from>
    <xdr:ext cx="378460" cy="248920"/>
    <xdr:sp macro="" textlink="">
      <xdr:nvSpPr>
        <xdr:cNvPr id="431" name="テキスト ボックス 430"/>
        <xdr:cNvSpPr txBox="1"/>
      </xdr:nvSpPr>
      <xdr:spPr>
        <a:xfrm>
          <a:off x="8561070" y="136220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160655</xdr:rowOff>
    </xdr:from>
    <xdr:to>
      <xdr:col>41</xdr:col>
      <xdr:colOff>101600</xdr:colOff>
      <xdr:row>79</xdr:row>
      <xdr:rowOff>90805</xdr:rowOff>
    </xdr:to>
    <xdr:sp macro="" textlink="">
      <xdr:nvSpPr>
        <xdr:cNvPr id="432" name="楕円 431"/>
        <xdr:cNvSpPr/>
      </xdr:nvSpPr>
      <xdr:spPr>
        <a:xfrm>
          <a:off x="7810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81915</xdr:rowOff>
    </xdr:from>
    <xdr:ext cx="378460" cy="259080"/>
    <xdr:sp macro="" textlink="">
      <xdr:nvSpPr>
        <xdr:cNvPr id="433" name="テキスト ボックス 432"/>
        <xdr:cNvSpPr txBox="1"/>
      </xdr:nvSpPr>
      <xdr:spPr>
        <a:xfrm>
          <a:off x="7672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109220</xdr:rowOff>
    </xdr:from>
    <xdr:to>
      <xdr:col>36</xdr:col>
      <xdr:colOff>165100</xdr:colOff>
      <xdr:row>79</xdr:row>
      <xdr:rowOff>39370</xdr:rowOff>
    </xdr:to>
    <xdr:sp macro="" textlink="">
      <xdr:nvSpPr>
        <xdr:cNvPr id="434" name="楕円 433"/>
        <xdr:cNvSpPr/>
      </xdr:nvSpPr>
      <xdr:spPr>
        <a:xfrm>
          <a:off x="6921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30480</xdr:rowOff>
    </xdr:from>
    <xdr:ext cx="459105" cy="250190"/>
    <xdr:sp macro="" textlink="">
      <xdr:nvSpPr>
        <xdr:cNvPr id="435" name="テキスト ボックス 434"/>
        <xdr:cNvSpPr txBox="1"/>
      </xdr:nvSpPr>
      <xdr:spPr>
        <a:xfrm>
          <a:off x="6737350" y="1357503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090" cy="217170"/>
    <xdr:sp macro="" textlink="">
      <xdr:nvSpPr>
        <xdr:cNvPr id="444" name="テキスト ボックス 443"/>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8125" cy="259080"/>
    <xdr:sp macro="" textlink="">
      <xdr:nvSpPr>
        <xdr:cNvPr id="447" name="テキスト ボックス 446"/>
        <xdr:cNvSpPr txBox="1"/>
      </xdr:nvSpPr>
      <xdr:spPr>
        <a:xfrm>
          <a:off x="6355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51" name="テキスト ボックス 450"/>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4835" cy="259080"/>
    <xdr:sp macro="" textlink="">
      <xdr:nvSpPr>
        <xdr:cNvPr id="455" name="テキスト ボックス 454"/>
        <xdr:cNvSpPr txBox="1"/>
      </xdr:nvSpPr>
      <xdr:spPr>
        <a:xfrm>
          <a:off x="6008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835" cy="248920"/>
    <xdr:sp macro="" textlink="">
      <xdr:nvSpPr>
        <xdr:cNvPr id="457" name="テキスト ボックス 456"/>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91440</xdr:rowOff>
    </xdr:from>
    <xdr:to>
      <xdr:col>54</xdr:col>
      <xdr:colOff>189865</xdr:colOff>
      <xdr:row>99</xdr:row>
      <xdr:rowOff>6350</xdr:rowOff>
    </xdr:to>
    <xdr:cxnSp macro="">
      <xdr:nvCxnSpPr>
        <xdr:cNvPr id="459" name="直線コネクタ 458"/>
        <xdr:cNvCxnSpPr/>
      </xdr:nvCxnSpPr>
      <xdr:spPr>
        <a:xfrm flipV="1">
          <a:off x="10475595" y="1552194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10160</xdr:rowOff>
    </xdr:from>
    <xdr:ext cx="469900" cy="259080"/>
    <xdr:sp macro="" textlink="">
      <xdr:nvSpPr>
        <xdr:cNvPr id="460" name="普通建設事業費 （ うち更新整備　）最小値テキスト"/>
        <xdr:cNvSpPr txBox="1"/>
      </xdr:nvSpPr>
      <xdr:spPr>
        <a:xfrm>
          <a:off x="10528300" y="1698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6350</xdr:rowOff>
    </xdr:from>
    <xdr:to>
      <xdr:col>55</xdr:col>
      <xdr:colOff>88900</xdr:colOff>
      <xdr:row>99</xdr:row>
      <xdr:rowOff>6350</xdr:rowOff>
    </xdr:to>
    <xdr:cxnSp macro="">
      <xdr:nvCxnSpPr>
        <xdr:cNvPr id="461" name="直線コネクタ 460"/>
        <xdr:cNvCxnSpPr/>
      </xdr:nvCxnSpPr>
      <xdr:spPr>
        <a:xfrm>
          <a:off x="10388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38100</xdr:rowOff>
    </xdr:from>
    <xdr:ext cx="598805" cy="259080"/>
    <xdr:sp macro="" textlink="">
      <xdr:nvSpPr>
        <xdr:cNvPr id="462" name="普通建設事業費 （ うち更新整備　）最大値テキスト"/>
        <xdr:cNvSpPr txBox="1"/>
      </xdr:nvSpPr>
      <xdr:spPr>
        <a:xfrm>
          <a:off x="10528300" y="15297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117,800</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91440</xdr:rowOff>
    </xdr:from>
    <xdr:to>
      <xdr:col>55</xdr:col>
      <xdr:colOff>88900</xdr:colOff>
      <xdr:row>90</xdr:row>
      <xdr:rowOff>91440</xdr:rowOff>
    </xdr:to>
    <xdr:cxnSp macro="">
      <xdr:nvCxnSpPr>
        <xdr:cNvPr id="463" name="直線コネクタ 462"/>
        <xdr:cNvCxnSpPr/>
      </xdr:nvCxnSpPr>
      <xdr:spPr>
        <a:xfrm>
          <a:off x="10388600" y="1552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86360</xdr:rowOff>
    </xdr:from>
    <xdr:to>
      <xdr:col>55</xdr:col>
      <xdr:colOff>0</xdr:colOff>
      <xdr:row>96</xdr:row>
      <xdr:rowOff>30480</xdr:rowOff>
    </xdr:to>
    <xdr:cxnSp macro="">
      <xdr:nvCxnSpPr>
        <xdr:cNvPr id="464" name="直線コネクタ 463"/>
        <xdr:cNvCxnSpPr/>
      </xdr:nvCxnSpPr>
      <xdr:spPr>
        <a:xfrm flipV="1">
          <a:off x="9639300" y="15859760"/>
          <a:ext cx="838200" cy="629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119380</xdr:rowOff>
    </xdr:from>
    <xdr:ext cx="534670" cy="259080"/>
    <xdr:sp macro="" textlink="">
      <xdr:nvSpPr>
        <xdr:cNvPr id="465" name="普通建設事業費 （ うち更新整備　）平均値テキスト"/>
        <xdr:cNvSpPr txBox="1"/>
      </xdr:nvSpPr>
      <xdr:spPr>
        <a:xfrm>
          <a:off x="10528300" y="16407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10795</xdr:rowOff>
    </xdr:from>
    <xdr:to>
      <xdr:col>50</xdr:col>
      <xdr:colOff>114300</xdr:colOff>
      <xdr:row>96</xdr:row>
      <xdr:rowOff>30480</xdr:rowOff>
    </xdr:to>
    <xdr:cxnSp macro="">
      <xdr:nvCxnSpPr>
        <xdr:cNvPr id="467" name="直線コネクタ 466"/>
        <xdr:cNvCxnSpPr/>
      </xdr:nvCxnSpPr>
      <xdr:spPr>
        <a:xfrm>
          <a:off x="8750300" y="15955645"/>
          <a:ext cx="8890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79375</xdr:rowOff>
    </xdr:from>
    <xdr:to>
      <xdr:col>50</xdr:col>
      <xdr:colOff>165100</xdr:colOff>
      <xdr:row>96</xdr:row>
      <xdr:rowOff>9525</xdr:rowOff>
    </xdr:to>
    <xdr:sp macro="" textlink="">
      <xdr:nvSpPr>
        <xdr:cNvPr id="468" name="フローチャート: 判断 467"/>
        <xdr:cNvSpPr/>
      </xdr:nvSpPr>
      <xdr:spPr>
        <a:xfrm>
          <a:off x="9588500" y="163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26035</xdr:rowOff>
    </xdr:from>
    <xdr:ext cx="523875" cy="259080"/>
    <xdr:sp macro="" textlink="">
      <xdr:nvSpPr>
        <xdr:cNvPr id="469" name="テキスト ボックス 468"/>
        <xdr:cNvSpPr txBox="1"/>
      </xdr:nvSpPr>
      <xdr:spPr>
        <a:xfrm>
          <a:off x="9371965" y="161423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10795</xdr:rowOff>
    </xdr:from>
    <xdr:to>
      <xdr:col>45</xdr:col>
      <xdr:colOff>177800</xdr:colOff>
      <xdr:row>95</xdr:row>
      <xdr:rowOff>126365</xdr:rowOff>
    </xdr:to>
    <xdr:cxnSp macro="">
      <xdr:nvCxnSpPr>
        <xdr:cNvPr id="470" name="直線コネクタ 469"/>
        <xdr:cNvCxnSpPr/>
      </xdr:nvCxnSpPr>
      <xdr:spPr>
        <a:xfrm flipV="1">
          <a:off x="7861300" y="15955645"/>
          <a:ext cx="889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161290</xdr:rowOff>
    </xdr:from>
    <xdr:to>
      <xdr:col>46</xdr:col>
      <xdr:colOff>38100</xdr:colOff>
      <xdr:row>95</xdr:row>
      <xdr:rowOff>91440</xdr:rowOff>
    </xdr:to>
    <xdr:sp macro="" textlink="">
      <xdr:nvSpPr>
        <xdr:cNvPr id="471" name="フローチャート: 判断 470"/>
        <xdr:cNvSpPr/>
      </xdr:nvSpPr>
      <xdr:spPr>
        <a:xfrm>
          <a:off x="8699500" y="162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82550</xdr:rowOff>
    </xdr:from>
    <xdr:ext cx="523875" cy="259080"/>
    <xdr:sp macro="" textlink="">
      <xdr:nvSpPr>
        <xdr:cNvPr id="472" name="テキスト ボックス 471"/>
        <xdr:cNvSpPr txBox="1"/>
      </xdr:nvSpPr>
      <xdr:spPr>
        <a:xfrm>
          <a:off x="8482965" y="163703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126365</xdr:rowOff>
    </xdr:from>
    <xdr:to>
      <xdr:col>41</xdr:col>
      <xdr:colOff>50800</xdr:colOff>
      <xdr:row>97</xdr:row>
      <xdr:rowOff>78740</xdr:rowOff>
    </xdr:to>
    <xdr:cxnSp macro="">
      <xdr:nvCxnSpPr>
        <xdr:cNvPr id="473" name="直線コネクタ 472"/>
        <xdr:cNvCxnSpPr/>
      </xdr:nvCxnSpPr>
      <xdr:spPr>
        <a:xfrm flipV="1">
          <a:off x="6972300" y="16414115"/>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135890</xdr:rowOff>
    </xdr:from>
    <xdr:to>
      <xdr:col>41</xdr:col>
      <xdr:colOff>101600</xdr:colOff>
      <xdr:row>97</xdr:row>
      <xdr:rowOff>66040</xdr:rowOff>
    </xdr:to>
    <xdr:sp macro="" textlink="">
      <xdr:nvSpPr>
        <xdr:cNvPr id="474" name="フローチャート: 判断 473"/>
        <xdr:cNvSpPr/>
      </xdr:nvSpPr>
      <xdr:spPr>
        <a:xfrm>
          <a:off x="7810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57150</xdr:rowOff>
    </xdr:from>
    <xdr:ext cx="523875" cy="259080"/>
    <xdr:sp macro="" textlink="">
      <xdr:nvSpPr>
        <xdr:cNvPr id="475" name="テキスト ボックス 474"/>
        <xdr:cNvSpPr txBox="1"/>
      </xdr:nvSpPr>
      <xdr:spPr>
        <a:xfrm>
          <a:off x="7593965" y="166878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38100</xdr:rowOff>
    </xdr:from>
    <xdr:to>
      <xdr:col>36</xdr:col>
      <xdr:colOff>165100</xdr:colOff>
      <xdr:row>97</xdr:row>
      <xdr:rowOff>139700</xdr:rowOff>
    </xdr:to>
    <xdr:sp macro="" textlink="">
      <xdr:nvSpPr>
        <xdr:cNvPr id="476" name="フローチャート: 判断 475"/>
        <xdr:cNvSpPr/>
      </xdr:nvSpPr>
      <xdr:spPr>
        <a:xfrm>
          <a:off x="6921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130810</xdr:rowOff>
    </xdr:from>
    <xdr:ext cx="523875" cy="259080"/>
    <xdr:sp macro="" textlink="">
      <xdr:nvSpPr>
        <xdr:cNvPr id="477" name="テキスト ボックス 476"/>
        <xdr:cNvSpPr txBox="1"/>
      </xdr:nvSpPr>
      <xdr:spPr>
        <a:xfrm>
          <a:off x="6704965" y="167614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35560</xdr:rowOff>
    </xdr:from>
    <xdr:to>
      <xdr:col>55</xdr:col>
      <xdr:colOff>50800</xdr:colOff>
      <xdr:row>92</xdr:row>
      <xdr:rowOff>137160</xdr:rowOff>
    </xdr:to>
    <xdr:sp macro="" textlink="">
      <xdr:nvSpPr>
        <xdr:cNvPr id="483" name="楕円 482"/>
        <xdr:cNvSpPr/>
      </xdr:nvSpPr>
      <xdr:spPr>
        <a:xfrm>
          <a:off x="10426700" y="158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58420</xdr:rowOff>
    </xdr:from>
    <xdr:ext cx="534670" cy="259080"/>
    <xdr:sp macro="" textlink="">
      <xdr:nvSpPr>
        <xdr:cNvPr id="484" name="普通建設事業費 （ うち更新整備　）該当値テキスト"/>
        <xdr:cNvSpPr txBox="1"/>
      </xdr:nvSpPr>
      <xdr:spPr>
        <a:xfrm>
          <a:off x="10528300" y="15660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91,223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151130</xdr:rowOff>
    </xdr:from>
    <xdr:to>
      <xdr:col>50</xdr:col>
      <xdr:colOff>165100</xdr:colOff>
      <xdr:row>96</xdr:row>
      <xdr:rowOff>81280</xdr:rowOff>
    </xdr:to>
    <xdr:sp macro="" textlink="">
      <xdr:nvSpPr>
        <xdr:cNvPr id="485" name="楕円 484"/>
        <xdr:cNvSpPr/>
      </xdr:nvSpPr>
      <xdr:spPr>
        <a:xfrm>
          <a:off x="9588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72390</xdr:rowOff>
    </xdr:from>
    <xdr:ext cx="523875" cy="259080"/>
    <xdr:sp macro="" textlink="">
      <xdr:nvSpPr>
        <xdr:cNvPr id="486" name="テキスト ボックス 485"/>
        <xdr:cNvSpPr txBox="1"/>
      </xdr:nvSpPr>
      <xdr:spPr>
        <a:xfrm>
          <a:off x="9371965" y="165315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132080</xdr:rowOff>
    </xdr:from>
    <xdr:to>
      <xdr:col>46</xdr:col>
      <xdr:colOff>38100</xdr:colOff>
      <xdr:row>93</xdr:row>
      <xdr:rowOff>61595</xdr:rowOff>
    </xdr:to>
    <xdr:sp macro="" textlink="">
      <xdr:nvSpPr>
        <xdr:cNvPr id="487" name="楕円 486"/>
        <xdr:cNvSpPr/>
      </xdr:nvSpPr>
      <xdr:spPr>
        <a:xfrm>
          <a:off x="8699500" y="15905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78105</xdr:rowOff>
    </xdr:from>
    <xdr:ext cx="523875" cy="248285"/>
    <xdr:sp macro="" textlink="">
      <xdr:nvSpPr>
        <xdr:cNvPr id="488" name="テキスト ボックス 487"/>
        <xdr:cNvSpPr txBox="1"/>
      </xdr:nvSpPr>
      <xdr:spPr>
        <a:xfrm>
          <a:off x="8482965" y="1568005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75565</xdr:rowOff>
    </xdr:from>
    <xdr:to>
      <xdr:col>41</xdr:col>
      <xdr:colOff>101600</xdr:colOff>
      <xdr:row>96</xdr:row>
      <xdr:rowOff>6350</xdr:rowOff>
    </xdr:to>
    <xdr:sp macro="" textlink="">
      <xdr:nvSpPr>
        <xdr:cNvPr id="489" name="楕円 488"/>
        <xdr:cNvSpPr/>
      </xdr:nvSpPr>
      <xdr:spPr>
        <a:xfrm>
          <a:off x="7810500" y="1636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22225</xdr:rowOff>
    </xdr:from>
    <xdr:ext cx="523875" cy="258445"/>
    <xdr:sp macro="" textlink="">
      <xdr:nvSpPr>
        <xdr:cNvPr id="490" name="テキスト ボックス 489"/>
        <xdr:cNvSpPr txBox="1"/>
      </xdr:nvSpPr>
      <xdr:spPr>
        <a:xfrm>
          <a:off x="7593965" y="1613852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27940</xdr:rowOff>
    </xdr:from>
    <xdr:to>
      <xdr:col>36</xdr:col>
      <xdr:colOff>165100</xdr:colOff>
      <xdr:row>97</xdr:row>
      <xdr:rowOff>129540</xdr:rowOff>
    </xdr:to>
    <xdr:sp macro="" textlink="">
      <xdr:nvSpPr>
        <xdr:cNvPr id="491" name="楕円 490"/>
        <xdr:cNvSpPr/>
      </xdr:nvSpPr>
      <xdr:spPr>
        <a:xfrm>
          <a:off x="6921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146050</xdr:rowOff>
    </xdr:from>
    <xdr:ext cx="523875" cy="248920"/>
    <xdr:sp macro="" textlink="">
      <xdr:nvSpPr>
        <xdr:cNvPr id="492" name="テキスト ボックス 491"/>
        <xdr:cNvSpPr txBox="1"/>
      </xdr:nvSpPr>
      <xdr:spPr>
        <a:xfrm>
          <a:off x="6704965" y="1643380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501" name="テキスト ボックス 500"/>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8125" cy="259080"/>
    <xdr:sp macro="" textlink="">
      <xdr:nvSpPr>
        <xdr:cNvPr id="504" name="テキスト ボックス 503"/>
        <xdr:cNvSpPr txBox="1"/>
      </xdr:nvSpPr>
      <xdr:spPr>
        <a:xfrm>
          <a:off x="12197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8" name="テキスト ボックス 507"/>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4835" cy="259080"/>
    <xdr:sp macro="" textlink="">
      <xdr:nvSpPr>
        <xdr:cNvPr id="512" name="テキスト ボックス 511"/>
        <xdr:cNvSpPr txBox="1"/>
      </xdr:nvSpPr>
      <xdr:spPr>
        <a:xfrm>
          <a:off x="11850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4835" cy="248920"/>
    <xdr:sp macro="" textlink="">
      <xdr:nvSpPr>
        <xdr:cNvPr id="514" name="テキスト ボックス 513"/>
        <xdr:cNvSpPr txBox="1"/>
      </xdr:nvSpPr>
      <xdr:spPr>
        <a:xfrm>
          <a:off x="11850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157480</xdr:rowOff>
    </xdr:from>
    <xdr:to>
      <xdr:col>85</xdr:col>
      <xdr:colOff>126365</xdr:colOff>
      <xdr:row>39</xdr:row>
      <xdr:rowOff>44450</xdr:rowOff>
    </xdr:to>
    <xdr:cxnSp macro="">
      <xdr:nvCxnSpPr>
        <xdr:cNvPr id="516" name="直線コネクタ 515"/>
        <xdr:cNvCxnSpPr/>
      </xdr:nvCxnSpPr>
      <xdr:spPr>
        <a:xfrm flipV="1">
          <a:off x="16317595" y="512953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104140</xdr:rowOff>
    </xdr:from>
    <xdr:ext cx="598805" cy="259080"/>
    <xdr:sp macro="" textlink="">
      <xdr:nvSpPr>
        <xdr:cNvPr id="519" name="災害復旧事業費最大値テキスト"/>
        <xdr:cNvSpPr txBox="1"/>
      </xdr:nvSpPr>
      <xdr:spPr>
        <a:xfrm>
          <a:off x="16370300" y="4904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126,098</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157480</xdr:rowOff>
    </xdr:from>
    <xdr:to>
      <xdr:col>86</xdr:col>
      <xdr:colOff>25400</xdr:colOff>
      <xdr:row>29</xdr:row>
      <xdr:rowOff>157480</xdr:rowOff>
    </xdr:to>
    <xdr:cxnSp macro="">
      <xdr:nvCxnSpPr>
        <xdr:cNvPr id="520" name="直線コネクタ 519"/>
        <xdr:cNvCxnSpPr/>
      </xdr:nvCxnSpPr>
      <xdr:spPr>
        <a:xfrm>
          <a:off x="16230600" y="512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22225</xdr:rowOff>
    </xdr:from>
    <xdr:to>
      <xdr:col>85</xdr:col>
      <xdr:colOff>127000</xdr:colOff>
      <xdr:row>39</xdr:row>
      <xdr:rowOff>19685</xdr:rowOff>
    </xdr:to>
    <xdr:cxnSp macro="">
      <xdr:nvCxnSpPr>
        <xdr:cNvPr id="521" name="直線コネクタ 520"/>
        <xdr:cNvCxnSpPr/>
      </xdr:nvCxnSpPr>
      <xdr:spPr>
        <a:xfrm>
          <a:off x="15481300" y="653732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132080</xdr:rowOff>
    </xdr:from>
    <xdr:ext cx="469900" cy="251460"/>
    <xdr:sp macro="" textlink="">
      <xdr:nvSpPr>
        <xdr:cNvPr id="522" name="災害復旧事業費平均値テキスト"/>
        <xdr:cNvSpPr txBox="1"/>
      </xdr:nvSpPr>
      <xdr:spPr>
        <a:xfrm>
          <a:off x="16370300" y="6475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109220</xdr:rowOff>
    </xdr:from>
    <xdr:to>
      <xdr:col>85</xdr:col>
      <xdr:colOff>177800</xdr:colOff>
      <xdr:row>39</xdr:row>
      <xdr:rowOff>38735</xdr:rowOff>
    </xdr:to>
    <xdr:sp macro="" textlink="">
      <xdr:nvSpPr>
        <xdr:cNvPr id="523" name="フローチャート: 判断 522"/>
        <xdr:cNvSpPr/>
      </xdr:nvSpPr>
      <xdr:spPr>
        <a:xfrm>
          <a:off x="162687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22225</xdr:rowOff>
    </xdr:from>
    <xdr:to>
      <xdr:col>81</xdr:col>
      <xdr:colOff>50800</xdr:colOff>
      <xdr:row>38</xdr:row>
      <xdr:rowOff>63500</xdr:rowOff>
    </xdr:to>
    <xdr:cxnSp macro="">
      <xdr:nvCxnSpPr>
        <xdr:cNvPr id="524" name="直線コネクタ 523"/>
        <xdr:cNvCxnSpPr/>
      </xdr:nvCxnSpPr>
      <xdr:spPr>
        <a:xfrm flipV="1">
          <a:off x="14592300" y="65373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120650</xdr:rowOff>
    </xdr:from>
    <xdr:to>
      <xdr:col>81</xdr:col>
      <xdr:colOff>101600</xdr:colOff>
      <xdr:row>39</xdr:row>
      <xdr:rowOff>50800</xdr:rowOff>
    </xdr:to>
    <xdr:sp macro="" textlink="">
      <xdr:nvSpPr>
        <xdr:cNvPr id="525" name="フローチャート: 判断 524"/>
        <xdr:cNvSpPr/>
      </xdr:nvSpPr>
      <xdr:spPr>
        <a:xfrm>
          <a:off x="15430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41910</xdr:rowOff>
    </xdr:from>
    <xdr:ext cx="459105" cy="250190"/>
    <xdr:sp macro="" textlink="">
      <xdr:nvSpPr>
        <xdr:cNvPr id="526" name="テキスト ボックス 525"/>
        <xdr:cNvSpPr txBox="1"/>
      </xdr:nvSpPr>
      <xdr:spPr>
        <a:xfrm>
          <a:off x="15246350" y="672846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63500</xdr:rowOff>
    </xdr:from>
    <xdr:to>
      <xdr:col>76</xdr:col>
      <xdr:colOff>114300</xdr:colOff>
      <xdr:row>39</xdr:row>
      <xdr:rowOff>635</xdr:rowOff>
    </xdr:to>
    <xdr:cxnSp macro="">
      <xdr:nvCxnSpPr>
        <xdr:cNvPr id="527" name="直線コネクタ 526"/>
        <xdr:cNvCxnSpPr/>
      </xdr:nvCxnSpPr>
      <xdr:spPr>
        <a:xfrm flipV="1">
          <a:off x="13703300" y="657860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528" name="フローチャート: 判断 527"/>
        <xdr:cNvSpPr/>
      </xdr:nvSpPr>
      <xdr:spPr>
        <a:xfrm>
          <a:off x="14541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24765</xdr:rowOff>
    </xdr:from>
    <xdr:ext cx="459105" cy="259080"/>
    <xdr:sp macro="" textlink="">
      <xdr:nvSpPr>
        <xdr:cNvPr id="529" name="テキスト ボックス 528"/>
        <xdr:cNvSpPr txBox="1"/>
      </xdr:nvSpPr>
      <xdr:spPr>
        <a:xfrm>
          <a:off x="14357350" y="67113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635</xdr:rowOff>
    </xdr:from>
    <xdr:to>
      <xdr:col>71</xdr:col>
      <xdr:colOff>177800</xdr:colOff>
      <xdr:row>39</xdr:row>
      <xdr:rowOff>3810</xdr:rowOff>
    </xdr:to>
    <xdr:cxnSp macro="">
      <xdr:nvCxnSpPr>
        <xdr:cNvPr id="530" name="直線コネクタ 529"/>
        <xdr:cNvCxnSpPr/>
      </xdr:nvCxnSpPr>
      <xdr:spPr>
        <a:xfrm flipV="1">
          <a:off x="12814300" y="6687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139065</xdr:rowOff>
    </xdr:from>
    <xdr:to>
      <xdr:col>72</xdr:col>
      <xdr:colOff>38100</xdr:colOff>
      <xdr:row>39</xdr:row>
      <xdr:rowOff>69215</xdr:rowOff>
    </xdr:to>
    <xdr:sp macro="" textlink="">
      <xdr:nvSpPr>
        <xdr:cNvPr id="531" name="フローチャート: 判断 530"/>
        <xdr:cNvSpPr/>
      </xdr:nvSpPr>
      <xdr:spPr>
        <a:xfrm>
          <a:off x="13652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60960</xdr:rowOff>
    </xdr:from>
    <xdr:ext cx="459105" cy="259080"/>
    <xdr:sp macro="" textlink="">
      <xdr:nvSpPr>
        <xdr:cNvPr id="532" name="テキスト ボックス 531"/>
        <xdr:cNvSpPr txBox="1"/>
      </xdr:nvSpPr>
      <xdr:spPr>
        <a:xfrm>
          <a:off x="13468350" y="67475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33" name="フローチャート: 判断 532"/>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67310</xdr:rowOff>
    </xdr:from>
    <xdr:ext cx="459105" cy="259080"/>
    <xdr:sp macro="" textlink="">
      <xdr:nvSpPr>
        <xdr:cNvPr id="534" name="テキスト ボックス 533"/>
        <xdr:cNvSpPr txBox="1"/>
      </xdr:nvSpPr>
      <xdr:spPr>
        <a:xfrm>
          <a:off x="12579350" y="67538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140335</xdr:rowOff>
    </xdr:from>
    <xdr:to>
      <xdr:col>85</xdr:col>
      <xdr:colOff>177800</xdr:colOff>
      <xdr:row>39</xdr:row>
      <xdr:rowOff>70485</xdr:rowOff>
    </xdr:to>
    <xdr:sp macro="" textlink="">
      <xdr:nvSpPr>
        <xdr:cNvPr id="540" name="楕円 539"/>
        <xdr:cNvSpPr/>
      </xdr:nvSpPr>
      <xdr:spPr>
        <a:xfrm>
          <a:off x="162687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86995</xdr:rowOff>
    </xdr:from>
    <xdr:ext cx="469900" cy="250825"/>
    <xdr:sp macro="" textlink="">
      <xdr:nvSpPr>
        <xdr:cNvPr id="541" name="災害復旧事業費該当値テキスト"/>
        <xdr:cNvSpPr txBox="1"/>
      </xdr:nvSpPr>
      <xdr:spPr>
        <a:xfrm>
          <a:off x="16370300" y="66020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143510</xdr:rowOff>
    </xdr:from>
    <xdr:to>
      <xdr:col>81</xdr:col>
      <xdr:colOff>101600</xdr:colOff>
      <xdr:row>38</xdr:row>
      <xdr:rowOff>73025</xdr:rowOff>
    </xdr:to>
    <xdr:sp macro="" textlink="">
      <xdr:nvSpPr>
        <xdr:cNvPr id="542" name="楕円 541"/>
        <xdr:cNvSpPr/>
      </xdr:nvSpPr>
      <xdr:spPr>
        <a:xfrm>
          <a:off x="15430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89535</xdr:rowOff>
    </xdr:from>
    <xdr:ext cx="523875" cy="248285"/>
    <xdr:sp macro="" textlink="">
      <xdr:nvSpPr>
        <xdr:cNvPr id="543" name="テキスト ボックス 542"/>
        <xdr:cNvSpPr txBox="1"/>
      </xdr:nvSpPr>
      <xdr:spPr>
        <a:xfrm>
          <a:off x="15213965" y="626173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12065</xdr:rowOff>
    </xdr:from>
    <xdr:to>
      <xdr:col>76</xdr:col>
      <xdr:colOff>165100</xdr:colOff>
      <xdr:row>38</xdr:row>
      <xdr:rowOff>113665</xdr:rowOff>
    </xdr:to>
    <xdr:sp macro="" textlink="">
      <xdr:nvSpPr>
        <xdr:cNvPr id="544" name="楕円 543"/>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130175</xdr:rowOff>
    </xdr:from>
    <xdr:ext cx="523875" cy="259080"/>
    <xdr:sp macro="" textlink="">
      <xdr:nvSpPr>
        <xdr:cNvPr id="545" name="テキスト ボックス 544"/>
        <xdr:cNvSpPr txBox="1"/>
      </xdr:nvSpPr>
      <xdr:spPr>
        <a:xfrm>
          <a:off x="14324965" y="63023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121285</xdr:rowOff>
    </xdr:from>
    <xdr:to>
      <xdr:col>72</xdr:col>
      <xdr:colOff>38100</xdr:colOff>
      <xdr:row>39</xdr:row>
      <xdr:rowOff>52070</xdr:rowOff>
    </xdr:to>
    <xdr:sp macro="" textlink="">
      <xdr:nvSpPr>
        <xdr:cNvPr id="546" name="楕円 545"/>
        <xdr:cNvSpPr/>
      </xdr:nvSpPr>
      <xdr:spPr>
        <a:xfrm>
          <a:off x="136525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67945</xdr:rowOff>
    </xdr:from>
    <xdr:ext cx="459105" cy="258445"/>
    <xdr:sp macro="" textlink="">
      <xdr:nvSpPr>
        <xdr:cNvPr id="547" name="テキスト ボックス 546"/>
        <xdr:cNvSpPr txBox="1"/>
      </xdr:nvSpPr>
      <xdr:spPr>
        <a:xfrm>
          <a:off x="13468350" y="641159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124460</xdr:rowOff>
    </xdr:from>
    <xdr:to>
      <xdr:col>67</xdr:col>
      <xdr:colOff>101600</xdr:colOff>
      <xdr:row>39</xdr:row>
      <xdr:rowOff>54610</xdr:rowOff>
    </xdr:to>
    <xdr:sp macro="" textlink="">
      <xdr:nvSpPr>
        <xdr:cNvPr id="548" name="楕円 547"/>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71120</xdr:rowOff>
    </xdr:from>
    <xdr:ext cx="459105" cy="259080"/>
    <xdr:sp macro="" textlink="">
      <xdr:nvSpPr>
        <xdr:cNvPr id="549" name="テキスト ボックス 548"/>
        <xdr:cNvSpPr txBox="1"/>
      </xdr:nvSpPr>
      <xdr:spPr>
        <a:xfrm>
          <a:off x="12579350" y="64147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58" name="テキスト ボックス 557"/>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8125" cy="248920"/>
    <xdr:sp macro="" textlink="">
      <xdr:nvSpPr>
        <xdr:cNvPr id="561" name="テキスト ボックス 560"/>
        <xdr:cNvSpPr txBox="1"/>
      </xdr:nvSpPr>
      <xdr:spPr>
        <a:xfrm>
          <a:off x="12197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8125" cy="248920"/>
    <xdr:sp macro="" textlink="">
      <xdr:nvSpPr>
        <xdr:cNvPr id="563" name="テキスト ボックス 562"/>
        <xdr:cNvSpPr txBox="1"/>
      </xdr:nvSpPr>
      <xdr:spPr>
        <a:xfrm>
          <a:off x="12197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8760" cy="259080"/>
    <xdr:sp macro="" textlink="">
      <xdr:nvSpPr>
        <xdr:cNvPr id="575" name="テキスト ボックス 574"/>
        <xdr:cNvSpPr txBox="1"/>
      </xdr:nvSpPr>
      <xdr:spPr>
        <a:xfrm>
          <a:off x="15356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8760" cy="259080"/>
    <xdr:sp macro="" textlink="">
      <xdr:nvSpPr>
        <xdr:cNvPr id="578" name="テキスト ボックス 577"/>
        <xdr:cNvSpPr txBox="1"/>
      </xdr:nvSpPr>
      <xdr:spPr>
        <a:xfrm>
          <a:off x="14467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8760" cy="259080"/>
    <xdr:sp macro="" textlink="">
      <xdr:nvSpPr>
        <xdr:cNvPr id="581" name="テキスト ボックス 580"/>
        <xdr:cNvSpPr txBox="1"/>
      </xdr:nvSpPr>
      <xdr:spPr>
        <a:xfrm>
          <a:off x="1357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8760" cy="259080"/>
    <xdr:sp macro="" textlink="">
      <xdr:nvSpPr>
        <xdr:cNvPr id="583" name="テキスト ボックス 582"/>
        <xdr:cNvSpPr txBox="1"/>
      </xdr:nvSpPr>
      <xdr:spPr>
        <a:xfrm>
          <a:off x="1268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8760" cy="259080"/>
    <xdr:sp macro="" textlink="">
      <xdr:nvSpPr>
        <xdr:cNvPr id="592" name="テキスト ボックス 591"/>
        <xdr:cNvSpPr txBox="1"/>
      </xdr:nvSpPr>
      <xdr:spPr>
        <a:xfrm>
          <a:off x="15356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8760" cy="259080"/>
    <xdr:sp macro="" textlink="">
      <xdr:nvSpPr>
        <xdr:cNvPr id="594" name="テキスト ボックス 593"/>
        <xdr:cNvSpPr txBox="1"/>
      </xdr:nvSpPr>
      <xdr:spPr>
        <a:xfrm>
          <a:off x="14467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8760" cy="259080"/>
    <xdr:sp macro="" textlink="">
      <xdr:nvSpPr>
        <xdr:cNvPr id="596" name="テキスト ボックス 595"/>
        <xdr:cNvSpPr txBox="1"/>
      </xdr:nvSpPr>
      <xdr:spPr>
        <a:xfrm>
          <a:off x="1357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8760" cy="259080"/>
    <xdr:sp macro="" textlink="">
      <xdr:nvSpPr>
        <xdr:cNvPr id="598" name="テキスト ボックス 597"/>
        <xdr:cNvSpPr txBox="1"/>
      </xdr:nvSpPr>
      <xdr:spPr>
        <a:xfrm>
          <a:off x="1268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07" name="テキスト ボックス 606"/>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125" cy="259080"/>
    <xdr:sp macro="" textlink="">
      <xdr:nvSpPr>
        <xdr:cNvPr id="610" name="テキスト ボックス 609"/>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2" name="テキスト ボックス 61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4835" cy="248920"/>
    <xdr:sp macro="" textlink="">
      <xdr:nvSpPr>
        <xdr:cNvPr id="614" name="テキスト ボックス 613"/>
        <xdr:cNvSpPr txBox="1"/>
      </xdr:nvSpPr>
      <xdr:spPr>
        <a:xfrm>
          <a:off x="11850370" y="12684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4835" cy="259080"/>
    <xdr:sp macro="" textlink="">
      <xdr:nvSpPr>
        <xdr:cNvPr id="616" name="テキスト ボックス 615"/>
        <xdr:cNvSpPr txBox="1"/>
      </xdr:nvSpPr>
      <xdr:spPr>
        <a:xfrm>
          <a:off x="11850370" y="1230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4835" cy="259080"/>
    <xdr:sp macro="" textlink="">
      <xdr:nvSpPr>
        <xdr:cNvPr id="618" name="テキスト ボックス 617"/>
        <xdr:cNvSpPr txBox="1"/>
      </xdr:nvSpPr>
      <xdr:spPr>
        <a:xfrm>
          <a:off x="11850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835" cy="248920"/>
    <xdr:sp macro="" textlink="">
      <xdr:nvSpPr>
        <xdr:cNvPr id="620" name="テキスト ボックス 619"/>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149860</xdr:rowOff>
    </xdr:from>
    <xdr:to>
      <xdr:col>85</xdr:col>
      <xdr:colOff>126365</xdr:colOff>
      <xdr:row>78</xdr:row>
      <xdr:rowOff>116840</xdr:rowOff>
    </xdr:to>
    <xdr:cxnSp macro="">
      <xdr:nvCxnSpPr>
        <xdr:cNvPr id="622" name="直線コネクタ 621"/>
        <xdr:cNvCxnSpPr/>
      </xdr:nvCxnSpPr>
      <xdr:spPr>
        <a:xfrm flipV="1">
          <a:off x="16317595" y="119799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120650</xdr:rowOff>
    </xdr:from>
    <xdr:ext cx="534670" cy="251460"/>
    <xdr:sp macro="" textlink="">
      <xdr:nvSpPr>
        <xdr:cNvPr id="623" name="公債費最小値テキスト"/>
        <xdr:cNvSpPr txBox="1"/>
      </xdr:nvSpPr>
      <xdr:spPr>
        <a:xfrm>
          <a:off x="16370300" y="13493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116840</xdr:rowOff>
    </xdr:from>
    <xdr:to>
      <xdr:col>86</xdr:col>
      <xdr:colOff>25400</xdr:colOff>
      <xdr:row>78</xdr:row>
      <xdr:rowOff>116840</xdr:rowOff>
    </xdr:to>
    <xdr:cxnSp macro="">
      <xdr:nvCxnSpPr>
        <xdr:cNvPr id="624" name="直線コネクタ 623"/>
        <xdr:cNvCxnSpPr/>
      </xdr:nvCxnSpPr>
      <xdr:spPr>
        <a:xfrm>
          <a:off x="16230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96520</xdr:rowOff>
    </xdr:from>
    <xdr:ext cx="598805" cy="259080"/>
    <xdr:sp macro="" textlink="">
      <xdr:nvSpPr>
        <xdr:cNvPr id="625" name="公債費最大値テキスト"/>
        <xdr:cNvSpPr txBox="1"/>
      </xdr:nvSpPr>
      <xdr:spPr>
        <a:xfrm>
          <a:off x="16370300" y="11755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211,138</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149860</xdr:rowOff>
    </xdr:from>
    <xdr:to>
      <xdr:col>86</xdr:col>
      <xdr:colOff>25400</xdr:colOff>
      <xdr:row>69</xdr:row>
      <xdr:rowOff>149860</xdr:rowOff>
    </xdr:to>
    <xdr:cxnSp macro="">
      <xdr:nvCxnSpPr>
        <xdr:cNvPr id="626" name="直線コネクタ 625"/>
        <xdr:cNvCxnSpPr/>
      </xdr:nvCxnSpPr>
      <xdr:spPr>
        <a:xfrm>
          <a:off x="16230600" y="1197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103505</xdr:rowOff>
    </xdr:from>
    <xdr:to>
      <xdr:col>85</xdr:col>
      <xdr:colOff>127000</xdr:colOff>
      <xdr:row>77</xdr:row>
      <xdr:rowOff>109855</xdr:rowOff>
    </xdr:to>
    <xdr:cxnSp macro="">
      <xdr:nvCxnSpPr>
        <xdr:cNvPr id="627" name="直線コネクタ 626"/>
        <xdr:cNvCxnSpPr/>
      </xdr:nvCxnSpPr>
      <xdr:spPr>
        <a:xfrm>
          <a:off x="15481300" y="1330515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97790</xdr:rowOff>
    </xdr:from>
    <xdr:ext cx="534670" cy="251460"/>
    <xdr:sp macro="" textlink="">
      <xdr:nvSpPr>
        <xdr:cNvPr id="628" name="公債費平均値テキスト"/>
        <xdr:cNvSpPr txBox="1"/>
      </xdr:nvSpPr>
      <xdr:spPr>
        <a:xfrm>
          <a:off x="16370300" y="12956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74930</xdr:rowOff>
    </xdr:from>
    <xdr:to>
      <xdr:col>85</xdr:col>
      <xdr:colOff>177800</xdr:colOff>
      <xdr:row>77</xdr:row>
      <xdr:rowOff>5080</xdr:rowOff>
    </xdr:to>
    <xdr:sp macro="" textlink="">
      <xdr:nvSpPr>
        <xdr:cNvPr id="629" name="フローチャート: 判断 628"/>
        <xdr:cNvSpPr/>
      </xdr:nvSpPr>
      <xdr:spPr>
        <a:xfrm>
          <a:off x="16268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103505</xdr:rowOff>
    </xdr:from>
    <xdr:to>
      <xdr:col>81</xdr:col>
      <xdr:colOff>50800</xdr:colOff>
      <xdr:row>77</xdr:row>
      <xdr:rowOff>112395</xdr:rowOff>
    </xdr:to>
    <xdr:cxnSp macro="">
      <xdr:nvCxnSpPr>
        <xdr:cNvPr id="630" name="直線コネクタ 629"/>
        <xdr:cNvCxnSpPr/>
      </xdr:nvCxnSpPr>
      <xdr:spPr>
        <a:xfrm flipV="1">
          <a:off x="14592300" y="133051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92075</xdr:rowOff>
    </xdr:from>
    <xdr:to>
      <xdr:col>81</xdr:col>
      <xdr:colOff>101600</xdr:colOff>
      <xdr:row>77</xdr:row>
      <xdr:rowOff>22225</xdr:rowOff>
    </xdr:to>
    <xdr:sp macro="" textlink="">
      <xdr:nvSpPr>
        <xdr:cNvPr id="631" name="フローチャート: 判断 630"/>
        <xdr:cNvSpPr/>
      </xdr:nvSpPr>
      <xdr:spPr>
        <a:xfrm>
          <a:off x="15430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38735</xdr:rowOff>
    </xdr:from>
    <xdr:ext cx="523875" cy="259080"/>
    <xdr:sp macro="" textlink="">
      <xdr:nvSpPr>
        <xdr:cNvPr id="632" name="テキスト ボックス 631"/>
        <xdr:cNvSpPr txBox="1"/>
      </xdr:nvSpPr>
      <xdr:spPr>
        <a:xfrm>
          <a:off x="15213965" y="128974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112395</xdr:rowOff>
    </xdr:from>
    <xdr:to>
      <xdr:col>76</xdr:col>
      <xdr:colOff>114300</xdr:colOff>
      <xdr:row>77</xdr:row>
      <xdr:rowOff>119380</xdr:rowOff>
    </xdr:to>
    <xdr:cxnSp macro="">
      <xdr:nvCxnSpPr>
        <xdr:cNvPr id="633" name="直線コネクタ 632"/>
        <xdr:cNvCxnSpPr/>
      </xdr:nvCxnSpPr>
      <xdr:spPr>
        <a:xfrm flipV="1">
          <a:off x="13703300" y="133140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111125</xdr:rowOff>
    </xdr:from>
    <xdr:to>
      <xdr:col>76</xdr:col>
      <xdr:colOff>165100</xdr:colOff>
      <xdr:row>77</xdr:row>
      <xdr:rowOff>41275</xdr:rowOff>
    </xdr:to>
    <xdr:sp macro="" textlink="">
      <xdr:nvSpPr>
        <xdr:cNvPr id="634" name="フローチャート: 判断 633"/>
        <xdr:cNvSpPr/>
      </xdr:nvSpPr>
      <xdr:spPr>
        <a:xfrm>
          <a:off x="14541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57785</xdr:rowOff>
    </xdr:from>
    <xdr:ext cx="523875" cy="259080"/>
    <xdr:sp macro="" textlink="">
      <xdr:nvSpPr>
        <xdr:cNvPr id="635" name="テキスト ボックス 634"/>
        <xdr:cNvSpPr txBox="1"/>
      </xdr:nvSpPr>
      <xdr:spPr>
        <a:xfrm>
          <a:off x="14324965" y="129165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102870</xdr:rowOff>
    </xdr:from>
    <xdr:to>
      <xdr:col>71</xdr:col>
      <xdr:colOff>177800</xdr:colOff>
      <xdr:row>77</xdr:row>
      <xdr:rowOff>119380</xdr:rowOff>
    </xdr:to>
    <xdr:cxnSp macro="">
      <xdr:nvCxnSpPr>
        <xdr:cNvPr id="636" name="直線コネクタ 635"/>
        <xdr:cNvCxnSpPr/>
      </xdr:nvCxnSpPr>
      <xdr:spPr>
        <a:xfrm>
          <a:off x="12814300" y="133045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95250</xdr:rowOff>
    </xdr:from>
    <xdr:to>
      <xdr:col>72</xdr:col>
      <xdr:colOff>38100</xdr:colOff>
      <xdr:row>78</xdr:row>
      <xdr:rowOff>25400</xdr:rowOff>
    </xdr:to>
    <xdr:sp macro="" textlink="">
      <xdr:nvSpPr>
        <xdr:cNvPr id="637" name="フローチャート: 判断 636"/>
        <xdr:cNvSpPr/>
      </xdr:nvSpPr>
      <xdr:spPr>
        <a:xfrm>
          <a:off x="13652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16510</xdr:rowOff>
    </xdr:from>
    <xdr:ext cx="523875" cy="259080"/>
    <xdr:sp macro="" textlink="">
      <xdr:nvSpPr>
        <xdr:cNvPr id="638" name="テキスト ボックス 637"/>
        <xdr:cNvSpPr txBox="1"/>
      </xdr:nvSpPr>
      <xdr:spPr>
        <a:xfrm>
          <a:off x="13435965" y="133896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91440</xdr:rowOff>
    </xdr:from>
    <xdr:to>
      <xdr:col>67</xdr:col>
      <xdr:colOff>101600</xdr:colOff>
      <xdr:row>78</xdr:row>
      <xdr:rowOff>21590</xdr:rowOff>
    </xdr:to>
    <xdr:sp macro="" textlink="">
      <xdr:nvSpPr>
        <xdr:cNvPr id="639" name="フローチャート: 判断 638"/>
        <xdr:cNvSpPr/>
      </xdr:nvSpPr>
      <xdr:spPr>
        <a:xfrm>
          <a:off x="12763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12700</xdr:rowOff>
    </xdr:from>
    <xdr:ext cx="523875" cy="259080"/>
    <xdr:sp macro="" textlink="">
      <xdr:nvSpPr>
        <xdr:cNvPr id="640" name="テキスト ボックス 639"/>
        <xdr:cNvSpPr txBox="1"/>
      </xdr:nvSpPr>
      <xdr:spPr>
        <a:xfrm>
          <a:off x="12546965" y="133858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59055</xdr:rowOff>
    </xdr:from>
    <xdr:to>
      <xdr:col>85</xdr:col>
      <xdr:colOff>177800</xdr:colOff>
      <xdr:row>77</xdr:row>
      <xdr:rowOff>160655</xdr:rowOff>
    </xdr:to>
    <xdr:sp macro="" textlink="">
      <xdr:nvSpPr>
        <xdr:cNvPr id="646" name="楕円 645"/>
        <xdr:cNvSpPr/>
      </xdr:nvSpPr>
      <xdr:spPr>
        <a:xfrm>
          <a:off x="162687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37465</xdr:rowOff>
    </xdr:from>
    <xdr:ext cx="534670" cy="259080"/>
    <xdr:sp macro="" textlink="">
      <xdr:nvSpPr>
        <xdr:cNvPr id="647" name="公債費該当値テキスト"/>
        <xdr:cNvSpPr txBox="1"/>
      </xdr:nvSpPr>
      <xdr:spPr>
        <a:xfrm>
          <a:off x="16370300" y="1323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52705</xdr:rowOff>
    </xdr:from>
    <xdr:to>
      <xdr:col>81</xdr:col>
      <xdr:colOff>101600</xdr:colOff>
      <xdr:row>77</xdr:row>
      <xdr:rowOff>154940</xdr:rowOff>
    </xdr:to>
    <xdr:sp macro="" textlink="">
      <xdr:nvSpPr>
        <xdr:cNvPr id="648" name="楕円 647"/>
        <xdr:cNvSpPr/>
      </xdr:nvSpPr>
      <xdr:spPr>
        <a:xfrm>
          <a:off x="15430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145415</xdr:rowOff>
    </xdr:from>
    <xdr:ext cx="523875" cy="249555"/>
    <xdr:sp macro="" textlink="">
      <xdr:nvSpPr>
        <xdr:cNvPr id="649" name="テキスト ボックス 648"/>
        <xdr:cNvSpPr txBox="1"/>
      </xdr:nvSpPr>
      <xdr:spPr>
        <a:xfrm>
          <a:off x="15213965" y="1334706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61595</xdr:rowOff>
    </xdr:from>
    <xdr:to>
      <xdr:col>76</xdr:col>
      <xdr:colOff>165100</xdr:colOff>
      <xdr:row>77</xdr:row>
      <xdr:rowOff>163195</xdr:rowOff>
    </xdr:to>
    <xdr:sp macro="" textlink="">
      <xdr:nvSpPr>
        <xdr:cNvPr id="650" name="楕円 649"/>
        <xdr:cNvSpPr/>
      </xdr:nvSpPr>
      <xdr:spPr>
        <a:xfrm>
          <a:off x="14541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154940</xdr:rowOff>
    </xdr:from>
    <xdr:ext cx="523875" cy="251460"/>
    <xdr:sp macro="" textlink="">
      <xdr:nvSpPr>
        <xdr:cNvPr id="651" name="テキスト ボックス 650"/>
        <xdr:cNvSpPr txBox="1"/>
      </xdr:nvSpPr>
      <xdr:spPr>
        <a:xfrm>
          <a:off x="14324965" y="133565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68580</xdr:rowOff>
    </xdr:from>
    <xdr:to>
      <xdr:col>72</xdr:col>
      <xdr:colOff>38100</xdr:colOff>
      <xdr:row>77</xdr:row>
      <xdr:rowOff>170180</xdr:rowOff>
    </xdr:to>
    <xdr:sp macro="" textlink="">
      <xdr:nvSpPr>
        <xdr:cNvPr id="652" name="楕円 651"/>
        <xdr:cNvSpPr/>
      </xdr:nvSpPr>
      <xdr:spPr>
        <a:xfrm>
          <a:off x="13652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15240</xdr:rowOff>
    </xdr:from>
    <xdr:ext cx="523875" cy="259080"/>
    <xdr:sp macro="" textlink="">
      <xdr:nvSpPr>
        <xdr:cNvPr id="653" name="テキスト ボックス 652"/>
        <xdr:cNvSpPr txBox="1"/>
      </xdr:nvSpPr>
      <xdr:spPr>
        <a:xfrm>
          <a:off x="13435965" y="130454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52070</xdr:rowOff>
    </xdr:from>
    <xdr:to>
      <xdr:col>67</xdr:col>
      <xdr:colOff>101600</xdr:colOff>
      <xdr:row>77</xdr:row>
      <xdr:rowOff>153670</xdr:rowOff>
    </xdr:to>
    <xdr:sp macro="" textlink="">
      <xdr:nvSpPr>
        <xdr:cNvPr id="654" name="楕円 653"/>
        <xdr:cNvSpPr/>
      </xdr:nvSpPr>
      <xdr:spPr>
        <a:xfrm>
          <a:off x="12763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170180</xdr:rowOff>
    </xdr:from>
    <xdr:ext cx="523875" cy="259080"/>
    <xdr:sp macro="" textlink="">
      <xdr:nvSpPr>
        <xdr:cNvPr id="655" name="テキスト ボックス 654"/>
        <xdr:cNvSpPr txBox="1"/>
      </xdr:nvSpPr>
      <xdr:spPr>
        <a:xfrm>
          <a:off x="12546965" y="130289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64" name="テキスト ボックス 663"/>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125" cy="259080"/>
    <xdr:sp macro="" textlink="">
      <xdr:nvSpPr>
        <xdr:cNvPr id="667" name="テキスト ボックス 666"/>
        <xdr:cNvSpPr txBox="1"/>
      </xdr:nvSpPr>
      <xdr:spPr>
        <a:xfrm>
          <a:off x="12197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9" name="テキスト ボックス 66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1" name="テキスト ボックス 670"/>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3" name="テキスト ボックス 67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4835" cy="259080"/>
    <xdr:sp macro="" textlink="">
      <xdr:nvSpPr>
        <xdr:cNvPr id="675" name="テキスト ボックス 674"/>
        <xdr:cNvSpPr txBox="1"/>
      </xdr:nvSpPr>
      <xdr:spPr>
        <a:xfrm>
          <a:off x="11850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835" cy="248920"/>
    <xdr:sp macro="" textlink="">
      <xdr:nvSpPr>
        <xdr:cNvPr id="677" name="テキスト ボックス 676"/>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160020</xdr:rowOff>
    </xdr:from>
    <xdr:to>
      <xdr:col>85</xdr:col>
      <xdr:colOff>126365</xdr:colOff>
      <xdr:row>98</xdr:row>
      <xdr:rowOff>149225</xdr:rowOff>
    </xdr:to>
    <xdr:cxnSp macro="">
      <xdr:nvCxnSpPr>
        <xdr:cNvPr id="679" name="直線コネクタ 678"/>
        <xdr:cNvCxnSpPr/>
      </xdr:nvCxnSpPr>
      <xdr:spPr>
        <a:xfrm flipV="1">
          <a:off x="16317595" y="15419070"/>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153035</xdr:rowOff>
    </xdr:from>
    <xdr:ext cx="469900" cy="259080"/>
    <xdr:sp macro="" textlink="">
      <xdr:nvSpPr>
        <xdr:cNvPr id="680" name="積立金最小値テキスト"/>
        <xdr:cNvSpPr txBox="1"/>
      </xdr:nvSpPr>
      <xdr:spPr>
        <a:xfrm>
          <a:off x="16370300" y="16955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149225</xdr:rowOff>
    </xdr:from>
    <xdr:to>
      <xdr:col>86</xdr:col>
      <xdr:colOff>25400</xdr:colOff>
      <xdr:row>98</xdr:row>
      <xdr:rowOff>149225</xdr:rowOff>
    </xdr:to>
    <xdr:cxnSp macro="">
      <xdr:nvCxnSpPr>
        <xdr:cNvPr id="681" name="直線コネクタ 680"/>
        <xdr:cNvCxnSpPr/>
      </xdr:nvCxnSpPr>
      <xdr:spPr>
        <a:xfrm>
          <a:off x="16230600" y="1695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106680</xdr:rowOff>
    </xdr:from>
    <xdr:ext cx="598805" cy="259080"/>
    <xdr:sp macro="" textlink="">
      <xdr:nvSpPr>
        <xdr:cNvPr id="682" name="積立金最大値テキスト"/>
        <xdr:cNvSpPr txBox="1"/>
      </xdr:nvSpPr>
      <xdr:spPr>
        <a:xfrm>
          <a:off x="16370300" y="1519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125,886</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160020</xdr:rowOff>
    </xdr:from>
    <xdr:to>
      <xdr:col>86</xdr:col>
      <xdr:colOff>25400</xdr:colOff>
      <xdr:row>89</xdr:row>
      <xdr:rowOff>160020</xdr:rowOff>
    </xdr:to>
    <xdr:cxnSp macro="">
      <xdr:nvCxnSpPr>
        <xdr:cNvPr id="683" name="直線コネクタ 682"/>
        <xdr:cNvCxnSpPr/>
      </xdr:nvCxnSpPr>
      <xdr:spPr>
        <a:xfrm>
          <a:off x="16230600" y="1541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92075</xdr:rowOff>
    </xdr:from>
    <xdr:to>
      <xdr:col>85</xdr:col>
      <xdr:colOff>127000</xdr:colOff>
      <xdr:row>97</xdr:row>
      <xdr:rowOff>120650</xdr:rowOff>
    </xdr:to>
    <xdr:cxnSp macro="">
      <xdr:nvCxnSpPr>
        <xdr:cNvPr id="684" name="直線コネクタ 683"/>
        <xdr:cNvCxnSpPr/>
      </xdr:nvCxnSpPr>
      <xdr:spPr>
        <a:xfrm flipV="1">
          <a:off x="15481300" y="1672272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21590</xdr:rowOff>
    </xdr:from>
    <xdr:ext cx="534670" cy="259080"/>
    <xdr:sp macro="" textlink="">
      <xdr:nvSpPr>
        <xdr:cNvPr id="685" name="積立金平均値テキスト"/>
        <xdr:cNvSpPr txBox="1"/>
      </xdr:nvSpPr>
      <xdr:spPr>
        <a:xfrm>
          <a:off x="16370300" y="16309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170180</xdr:rowOff>
    </xdr:from>
    <xdr:to>
      <xdr:col>85</xdr:col>
      <xdr:colOff>177800</xdr:colOff>
      <xdr:row>96</xdr:row>
      <xdr:rowOff>100330</xdr:rowOff>
    </xdr:to>
    <xdr:sp macro="" textlink="">
      <xdr:nvSpPr>
        <xdr:cNvPr id="686" name="フローチャート: 判断 685"/>
        <xdr:cNvSpPr/>
      </xdr:nvSpPr>
      <xdr:spPr>
        <a:xfrm>
          <a:off x="16268700" y="1645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120650</xdr:rowOff>
    </xdr:from>
    <xdr:to>
      <xdr:col>81</xdr:col>
      <xdr:colOff>50800</xdr:colOff>
      <xdr:row>98</xdr:row>
      <xdr:rowOff>109855</xdr:rowOff>
    </xdr:to>
    <xdr:cxnSp macro="">
      <xdr:nvCxnSpPr>
        <xdr:cNvPr id="687" name="直線コネクタ 686"/>
        <xdr:cNvCxnSpPr/>
      </xdr:nvCxnSpPr>
      <xdr:spPr>
        <a:xfrm flipV="1">
          <a:off x="14592300" y="1675130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89535</xdr:rowOff>
    </xdr:from>
    <xdr:to>
      <xdr:col>81</xdr:col>
      <xdr:colOff>101600</xdr:colOff>
      <xdr:row>96</xdr:row>
      <xdr:rowOff>19685</xdr:rowOff>
    </xdr:to>
    <xdr:sp macro="" textlink="">
      <xdr:nvSpPr>
        <xdr:cNvPr id="688" name="フローチャート: 判断 687"/>
        <xdr:cNvSpPr/>
      </xdr:nvSpPr>
      <xdr:spPr>
        <a:xfrm>
          <a:off x="15430500" y="1637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36195</xdr:rowOff>
    </xdr:from>
    <xdr:ext cx="523875" cy="259080"/>
    <xdr:sp macro="" textlink="">
      <xdr:nvSpPr>
        <xdr:cNvPr id="689" name="テキスト ボックス 688"/>
        <xdr:cNvSpPr txBox="1"/>
      </xdr:nvSpPr>
      <xdr:spPr>
        <a:xfrm>
          <a:off x="15213965" y="161524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109855</xdr:rowOff>
    </xdr:from>
    <xdr:to>
      <xdr:col>76</xdr:col>
      <xdr:colOff>114300</xdr:colOff>
      <xdr:row>98</xdr:row>
      <xdr:rowOff>145415</xdr:rowOff>
    </xdr:to>
    <xdr:cxnSp macro="">
      <xdr:nvCxnSpPr>
        <xdr:cNvPr id="690" name="直線コネクタ 689"/>
        <xdr:cNvCxnSpPr/>
      </xdr:nvCxnSpPr>
      <xdr:spPr>
        <a:xfrm flipV="1">
          <a:off x="13703300" y="169119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102870</xdr:rowOff>
    </xdr:from>
    <xdr:to>
      <xdr:col>76</xdr:col>
      <xdr:colOff>165100</xdr:colOff>
      <xdr:row>97</xdr:row>
      <xdr:rowOff>33020</xdr:rowOff>
    </xdr:to>
    <xdr:sp macro="" textlink="">
      <xdr:nvSpPr>
        <xdr:cNvPr id="691" name="フローチャート: 判断 690"/>
        <xdr:cNvSpPr/>
      </xdr:nvSpPr>
      <xdr:spPr>
        <a:xfrm>
          <a:off x="14541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49530</xdr:rowOff>
    </xdr:from>
    <xdr:ext cx="523875" cy="259080"/>
    <xdr:sp macro="" textlink="">
      <xdr:nvSpPr>
        <xdr:cNvPr id="692" name="テキスト ボックス 691"/>
        <xdr:cNvSpPr txBox="1"/>
      </xdr:nvSpPr>
      <xdr:spPr>
        <a:xfrm>
          <a:off x="14324965" y="163372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145415</xdr:rowOff>
    </xdr:from>
    <xdr:to>
      <xdr:col>71</xdr:col>
      <xdr:colOff>177800</xdr:colOff>
      <xdr:row>98</xdr:row>
      <xdr:rowOff>151130</xdr:rowOff>
    </xdr:to>
    <xdr:cxnSp macro="">
      <xdr:nvCxnSpPr>
        <xdr:cNvPr id="693" name="直線コネクタ 692"/>
        <xdr:cNvCxnSpPr/>
      </xdr:nvCxnSpPr>
      <xdr:spPr>
        <a:xfrm flipV="1">
          <a:off x="12814300" y="169475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7620</xdr:rowOff>
    </xdr:from>
    <xdr:to>
      <xdr:col>72</xdr:col>
      <xdr:colOff>38100</xdr:colOff>
      <xdr:row>98</xdr:row>
      <xdr:rowOff>109220</xdr:rowOff>
    </xdr:to>
    <xdr:sp macro="" textlink="">
      <xdr:nvSpPr>
        <xdr:cNvPr id="694" name="フローチャート: 判断 693"/>
        <xdr:cNvSpPr/>
      </xdr:nvSpPr>
      <xdr:spPr>
        <a:xfrm>
          <a:off x="13652500" y="1680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125730</xdr:rowOff>
    </xdr:from>
    <xdr:ext cx="523875" cy="259080"/>
    <xdr:sp macro="" textlink="">
      <xdr:nvSpPr>
        <xdr:cNvPr id="695" name="テキスト ボックス 694"/>
        <xdr:cNvSpPr txBox="1"/>
      </xdr:nvSpPr>
      <xdr:spPr>
        <a:xfrm>
          <a:off x="13435965" y="165849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77470</xdr:rowOff>
    </xdr:from>
    <xdr:to>
      <xdr:col>67</xdr:col>
      <xdr:colOff>101600</xdr:colOff>
      <xdr:row>98</xdr:row>
      <xdr:rowOff>7620</xdr:rowOff>
    </xdr:to>
    <xdr:sp macro="" textlink="">
      <xdr:nvSpPr>
        <xdr:cNvPr id="696" name="フローチャート: 判断 695"/>
        <xdr:cNvSpPr/>
      </xdr:nvSpPr>
      <xdr:spPr>
        <a:xfrm>
          <a:off x="12763500" y="1670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24130</xdr:rowOff>
    </xdr:from>
    <xdr:ext cx="523875" cy="259080"/>
    <xdr:sp macro="" textlink="">
      <xdr:nvSpPr>
        <xdr:cNvPr id="697" name="テキスト ボックス 696"/>
        <xdr:cNvSpPr txBox="1"/>
      </xdr:nvSpPr>
      <xdr:spPr>
        <a:xfrm>
          <a:off x="12546965" y="164833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41275</xdr:rowOff>
    </xdr:from>
    <xdr:to>
      <xdr:col>85</xdr:col>
      <xdr:colOff>177800</xdr:colOff>
      <xdr:row>97</xdr:row>
      <xdr:rowOff>143510</xdr:rowOff>
    </xdr:to>
    <xdr:sp macro="" textlink="">
      <xdr:nvSpPr>
        <xdr:cNvPr id="703" name="楕円 702"/>
        <xdr:cNvSpPr/>
      </xdr:nvSpPr>
      <xdr:spPr>
        <a:xfrm>
          <a:off x="162687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19685</xdr:rowOff>
    </xdr:from>
    <xdr:ext cx="534670" cy="249555"/>
    <xdr:sp macro="" textlink="">
      <xdr:nvSpPr>
        <xdr:cNvPr id="704" name="積立金該当値テキスト"/>
        <xdr:cNvSpPr txBox="1"/>
      </xdr:nvSpPr>
      <xdr:spPr>
        <a:xfrm>
          <a:off x="16370300" y="166503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69850</xdr:rowOff>
    </xdr:from>
    <xdr:to>
      <xdr:col>81</xdr:col>
      <xdr:colOff>101600</xdr:colOff>
      <xdr:row>98</xdr:row>
      <xdr:rowOff>0</xdr:rowOff>
    </xdr:to>
    <xdr:sp macro="" textlink="">
      <xdr:nvSpPr>
        <xdr:cNvPr id="705" name="楕円 704"/>
        <xdr:cNvSpPr/>
      </xdr:nvSpPr>
      <xdr:spPr>
        <a:xfrm>
          <a:off x="15430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162560</xdr:rowOff>
    </xdr:from>
    <xdr:ext cx="523875" cy="259080"/>
    <xdr:sp macro="" textlink="">
      <xdr:nvSpPr>
        <xdr:cNvPr id="706" name="テキスト ボックス 705"/>
        <xdr:cNvSpPr txBox="1"/>
      </xdr:nvSpPr>
      <xdr:spPr>
        <a:xfrm>
          <a:off x="15213965" y="167932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59055</xdr:rowOff>
    </xdr:from>
    <xdr:to>
      <xdr:col>76</xdr:col>
      <xdr:colOff>165100</xdr:colOff>
      <xdr:row>98</xdr:row>
      <xdr:rowOff>160655</xdr:rowOff>
    </xdr:to>
    <xdr:sp macro="" textlink="">
      <xdr:nvSpPr>
        <xdr:cNvPr id="707" name="楕円 706"/>
        <xdr:cNvSpPr/>
      </xdr:nvSpPr>
      <xdr:spPr>
        <a:xfrm>
          <a:off x="14541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151765</xdr:rowOff>
    </xdr:from>
    <xdr:ext cx="459105" cy="259080"/>
    <xdr:sp macro="" textlink="">
      <xdr:nvSpPr>
        <xdr:cNvPr id="708" name="テキスト ボックス 707"/>
        <xdr:cNvSpPr txBox="1"/>
      </xdr:nvSpPr>
      <xdr:spPr>
        <a:xfrm>
          <a:off x="14357350" y="169538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94615</xdr:rowOff>
    </xdr:from>
    <xdr:to>
      <xdr:col>72</xdr:col>
      <xdr:colOff>38100</xdr:colOff>
      <xdr:row>99</xdr:row>
      <xdr:rowOff>24765</xdr:rowOff>
    </xdr:to>
    <xdr:sp macro="" textlink="">
      <xdr:nvSpPr>
        <xdr:cNvPr id="709" name="楕円 708"/>
        <xdr:cNvSpPr/>
      </xdr:nvSpPr>
      <xdr:spPr>
        <a:xfrm>
          <a:off x="13652500" y="168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15875</xdr:rowOff>
    </xdr:from>
    <xdr:ext cx="459105" cy="259080"/>
    <xdr:sp macro="" textlink="">
      <xdr:nvSpPr>
        <xdr:cNvPr id="710" name="テキスト ボックス 709"/>
        <xdr:cNvSpPr txBox="1"/>
      </xdr:nvSpPr>
      <xdr:spPr>
        <a:xfrm>
          <a:off x="13468350" y="169894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100330</xdr:rowOff>
    </xdr:from>
    <xdr:to>
      <xdr:col>67</xdr:col>
      <xdr:colOff>101600</xdr:colOff>
      <xdr:row>99</xdr:row>
      <xdr:rowOff>30480</xdr:rowOff>
    </xdr:to>
    <xdr:sp macro="" textlink="">
      <xdr:nvSpPr>
        <xdr:cNvPr id="711" name="楕円 710"/>
        <xdr:cNvSpPr/>
      </xdr:nvSpPr>
      <xdr:spPr>
        <a:xfrm>
          <a:off x="12763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21590</xdr:rowOff>
    </xdr:from>
    <xdr:ext cx="459105" cy="259080"/>
    <xdr:sp macro="" textlink="">
      <xdr:nvSpPr>
        <xdr:cNvPr id="712" name="テキスト ボックス 711"/>
        <xdr:cNvSpPr txBox="1"/>
      </xdr:nvSpPr>
      <xdr:spPr>
        <a:xfrm>
          <a:off x="12579350" y="169951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090" cy="217170"/>
    <xdr:sp macro="" textlink="">
      <xdr:nvSpPr>
        <xdr:cNvPr id="721" name="テキスト ボックス 720"/>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8125" cy="259080"/>
    <xdr:sp macro="" textlink="">
      <xdr:nvSpPr>
        <xdr:cNvPr id="724" name="テキスト ボックス 723"/>
        <xdr:cNvSpPr txBox="1"/>
      </xdr:nvSpPr>
      <xdr:spPr>
        <a:xfrm>
          <a:off x="18039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6565" cy="259080"/>
    <xdr:sp macro="" textlink="">
      <xdr:nvSpPr>
        <xdr:cNvPr id="726" name="テキスト ボックス 725"/>
        <xdr:cNvSpPr txBox="1"/>
      </xdr:nvSpPr>
      <xdr:spPr>
        <a:xfrm>
          <a:off x="17820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8" name="テキスト ボックス 727"/>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4" name="テキスト ボックス 733"/>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29210</xdr:rowOff>
    </xdr:from>
    <xdr:to>
      <xdr:col>116</xdr:col>
      <xdr:colOff>62865</xdr:colOff>
      <xdr:row>39</xdr:row>
      <xdr:rowOff>44450</xdr:rowOff>
    </xdr:to>
    <xdr:cxnSp macro="">
      <xdr:nvCxnSpPr>
        <xdr:cNvPr id="736" name="直線コネクタ 735"/>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146685</xdr:rowOff>
    </xdr:from>
    <xdr:ext cx="534670" cy="248285"/>
    <xdr:sp macro="" textlink="">
      <xdr:nvSpPr>
        <xdr:cNvPr id="739" name="投資及び出資金最大値テキスト"/>
        <xdr:cNvSpPr txBox="1"/>
      </xdr:nvSpPr>
      <xdr:spPr>
        <a:xfrm>
          <a:off x="22212300" y="51187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29210</xdr:rowOff>
    </xdr:from>
    <xdr:to>
      <xdr:col>116</xdr:col>
      <xdr:colOff>152400</xdr:colOff>
      <xdr:row>31</xdr:row>
      <xdr:rowOff>29210</xdr:rowOff>
    </xdr:to>
    <xdr:cxnSp macro="">
      <xdr:nvCxnSpPr>
        <xdr:cNvPr id="740" name="直線コネクタ 739"/>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144145</xdr:rowOff>
    </xdr:from>
    <xdr:to>
      <xdr:col>116</xdr:col>
      <xdr:colOff>63500</xdr:colOff>
      <xdr:row>37</xdr:row>
      <xdr:rowOff>144780</xdr:rowOff>
    </xdr:to>
    <xdr:cxnSp macro="">
      <xdr:nvCxnSpPr>
        <xdr:cNvPr id="741" name="直線コネクタ 740"/>
        <xdr:cNvCxnSpPr/>
      </xdr:nvCxnSpPr>
      <xdr:spPr>
        <a:xfrm flipV="1">
          <a:off x="21323300" y="64877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132080</xdr:rowOff>
    </xdr:from>
    <xdr:ext cx="469900" cy="251460"/>
    <xdr:sp macro="" textlink="">
      <xdr:nvSpPr>
        <xdr:cNvPr id="742" name="投資及び出資金平均値テキスト"/>
        <xdr:cNvSpPr txBox="1"/>
      </xdr:nvSpPr>
      <xdr:spPr>
        <a:xfrm>
          <a:off x="22212300" y="6475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153670</xdr:rowOff>
    </xdr:from>
    <xdr:to>
      <xdr:col>116</xdr:col>
      <xdr:colOff>114300</xdr:colOff>
      <xdr:row>38</xdr:row>
      <xdr:rowOff>83820</xdr:rowOff>
    </xdr:to>
    <xdr:sp macro="" textlink="">
      <xdr:nvSpPr>
        <xdr:cNvPr id="743" name="フローチャート: 判断 742"/>
        <xdr:cNvSpPr/>
      </xdr:nvSpPr>
      <xdr:spPr>
        <a:xfrm>
          <a:off x="221107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144780</xdr:rowOff>
    </xdr:from>
    <xdr:to>
      <xdr:col>111</xdr:col>
      <xdr:colOff>177800</xdr:colOff>
      <xdr:row>38</xdr:row>
      <xdr:rowOff>12700</xdr:rowOff>
    </xdr:to>
    <xdr:cxnSp macro="">
      <xdr:nvCxnSpPr>
        <xdr:cNvPr id="744" name="直線コネクタ 743"/>
        <xdr:cNvCxnSpPr/>
      </xdr:nvCxnSpPr>
      <xdr:spPr>
        <a:xfrm flipV="1">
          <a:off x="20434300" y="64884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20320</xdr:rowOff>
    </xdr:from>
    <xdr:to>
      <xdr:col>112</xdr:col>
      <xdr:colOff>38100</xdr:colOff>
      <xdr:row>38</xdr:row>
      <xdr:rowOff>121920</xdr:rowOff>
    </xdr:to>
    <xdr:sp macro="" textlink="">
      <xdr:nvSpPr>
        <xdr:cNvPr id="745" name="フローチャート: 判断 744"/>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113030</xdr:rowOff>
    </xdr:from>
    <xdr:ext cx="459105" cy="259080"/>
    <xdr:sp macro="" textlink="">
      <xdr:nvSpPr>
        <xdr:cNvPr id="746" name="テキスト ボックス 745"/>
        <xdr:cNvSpPr txBox="1"/>
      </xdr:nvSpPr>
      <xdr:spPr>
        <a:xfrm>
          <a:off x="21088350" y="66281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106045</xdr:rowOff>
    </xdr:from>
    <xdr:to>
      <xdr:col>107</xdr:col>
      <xdr:colOff>50800</xdr:colOff>
      <xdr:row>38</xdr:row>
      <xdr:rowOff>12700</xdr:rowOff>
    </xdr:to>
    <xdr:cxnSp macro="">
      <xdr:nvCxnSpPr>
        <xdr:cNvPr id="747" name="直線コネクタ 746"/>
        <xdr:cNvCxnSpPr/>
      </xdr:nvCxnSpPr>
      <xdr:spPr>
        <a:xfrm>
          <a:off x="19545300" y="6106795"/>
          <a:ext cx="889000" cy="421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30480</xdr:rowOff>
    </xdr:from>
    <xdr:to>
      <xdr:col>107</xdr:col>
      <xdr:colOff>101600</xdr:colOff>
      <xdr:row>38</xdr:row>
      <xdr:rowOff>132080</xdr:rowOff>
    </xdr:to>
    <xdr:sp macro="" textlink="">
      <xdr:nvSpPr>
        <xdr:cNvPr id="748" name="フローチャート: 判断 747"/>
        <xdr:cNvSpPr/>
      </xdr:nvSpPr>
      <xdr:spPr>
        <a:xfrm>
          <a:off x="20383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123190</xdr:rowOff>
    </xdr:from>
    <xdr:ext cx="459105" cy="248920"/>
    <xdr:sp macro="" textlink="">
      <xdr:nvSpPr>
        <xdr:cNvPr id="749" name="テキスト ボックス 748"/>
        <xdr:cNvSpPr txBox="1"/>
      </xdr:nvSpPr>
      <xdr:spPr>
        <a:xfrm>
          <a:off x="20199350" y="663829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106045</xdr:rowOff>
    </xdr:from>
    <xdr:to>
      <xdr:col>102</xdr:col>
      <xdr:colOff>114300</xdr:colOff>
      <xdr:row>37</xdr:row>
      <xdr:rowOff>22860</xdr:rowOff>
    </xdr:to>
    <xdr:cxnSp macro="">
      <xdr:nvCxnSpPr>
        <xdr:cNvPr id="750" name="直線コネクタ 749"/>
        <xdr:cNvCxnSpPr/>
      </xdr:nvCxnSpPr>
      <xdr:spPr>
        <a:xfrm flipV="1">
          <a:off x="18656300" y="6106795"/>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49530</xdr:rowOff>
    </xdr:from>
    <xdr:to>
      <xdr:col>102</xdr:col>
      <xdr:colOff>165100</xdr:colOff>
      <xdr:row>38</xdr:row>
      <xdr:rowOff>151130</xdr:rowOff>
    </xdr:to>
    <xdr:sp macro="" textlink="">
      <xdr:nvSpPr>
        <xdr:cNvPr id="751" name="フローチャート: 判断 750"/>
        <xdr:cNvSpPr/>
      </xdr:nvSpPr>
      <xdr:spPr>
        <a:xfrm>
          <a:off x="19494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142240</xdr:rowOff>
    </xdr:from>
    <xdr:ext cx="459105" cy="259080"/>
    <xdr:sp macro="" textlink="">
      <xdr:nvSpPr>
        <xdr:cNvPr id="752" name="テキスト ボックス 751"/>
        <xdr:cNvSpPr txBox="1"/>
      </xdr:nvSpPr>
      <xdr:spPr>
        <a:xfrm>
          <a:off x="19310350" y="66573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78105</xdr:rowOff>
    </xdr:from>
    <xdr:to>
      <xdr:col>98</xdr:col>
      <xdr:colOff>38100</xdr:colOff>
      <xdr:row>39</xdr:row>
      <xdr:rowOff>8255</xdr:rowOff>
    </xdr:to>
    <xdr:sp macro="" textlink="">
      <xdr:nvSpPr>
        <xdr:cNvPr id="753" name="フローチャート: 判断 752"/>
        <xdr:cNvSpPr/>
      </xdr:nvSpPr>
      <xdr:spPr>
        <a:xfrm>
          <a:off x="18605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170815</xdr:rowOff>
    </xdr:from>
    <xdr:ext cx="459105" cy="258445"/>
    <xdr:sp macro="" textlink="">
      <xdr:nvSpPr>
        <xdr:cNvPr id="754" name="テキスト ボックス 753"/>
        <xdr:cNvSpPr txBox="1"/>
      </xdr:nvSpPr>
      <xdr:spPr>
        <a:xfrm>
          <a:off x="18421350" y="668591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93345</xdr:rowOff>
    </xdr:from>
    <xdr:to>
      <xdr:col>116</xdr:col>
      <xdr:colOff>114300</xdr:colOff>
      <xdr:row>38</xdr:row>
      <xdr:rowOff>23495</xdr:rowOff>
    </xdr:to>
    <xdr:sp macro="" textlink="">
      <xdr:nvSpPr>
        <xdr:cNvPr id="760" name="楕円 759"/>
        <xdr:cNvSpPr/>
      </xdr:nvSpPr>
      <xdr:spPr>
        <a:xfrm>
          <a:off x="221107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116205</xdr:rowOff>
    </xdr:from>
    <xdr:ext cx="469900" cy="259080"/>
    <xdr:sp macro="" textlink="">
      <xdr:nvSpPr>
        <xdr:cNvPr id="761" name="投資及び出資金該当値テキスト"/>
        <xdr:cNvSpPr txBox="1"/>
      </xdr:nvSpPr>
      <xdr:spPr>
        <a:xfrm>
          <a:off x="22212300" y="628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93980</xdr:rowOff>
    </xdr:from>
    <xdr:to>
      <xdr:col>112</xdr:col>
      <xdr:colOff>38100</xdr:colOff>
      <xdr:row>38</xdr:row>
      <xdr:rowOff>24130</xdr:rowOff>
    </xdr:to>
    <xdr:sp macro="" textlink="">
      <xdr:nvSpPr>
        <xdr:cNvPr id="762" name="楕円 761"/>
        <xdr:cNvSpPr/>
      </xdr:nvSpPr>
      <xdr:spPr>
        <a:xfrm>
          <a:off x="2127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40640</xdr:rowOff>
    </xdr:from>
    <xdr:ext cx="459105" cy="251460"/>
    <xdr:sp macro="" textlink="">
      <xdr:nvSpPr>
        <xdr:cNvPr id="763" name="テキスト ボックス 762"/>
        <xdr:cNvSpPr txBox="1"/>
      </xdr:nvSpPr>
      <xdr:spPr>
        <a:xfrm>
          <a:off x="21088350" y="621284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133350</xdr:rowOff>
    </xdr:from>
    <xdr:to>
      <xdr:col>107</xdr:col>
      <xdr:colOff>101600</xdr:colOff>
      <xdr:row>38</xdr:row>
      <xdr:rowOff>63500</xdr:rowOff>
    </xdr:to>
    <xdr:sp macro="" textlink="">
      <xdr:nvSpPr>
        <xdr:cNvPr id="764" name="楕円 763"/>
        <xdr:cNvSpPr/>
      </xdr:nvSpPr>
      <xdr:spPr>
        <a:xfrm>
          <a:off x="20383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80010</xdr:rowOff>
    </xdr:from>
    <xdr:ext cx="459105" cy="259080"/>
    <xdr:sp macro="" textlink="">
      <xdr:nvSpPr>
        <xdr:cNvPr id="765" name="テキスト ボックス 764"/>
        <xdr:cNvSpPr txBox="1"/>
      </xdr:nvSpPr>
      <xdr:spPr>
        <a:xfrm>
          <a:off x="20199350" y="62522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55245</xdr:rowOff>
    </xdr:from>
    <xdr:to>
      <xdr:col>102</xdr:col>
      <xdr:colOff>165100</xdr:colOff>
      <xdr:row>35</xdr:row>
      <xdr:rowOff>156845</xdr:rowOff>
    </xdr:to>
    <xdr:sp macro="" textlink="">
      <xdr:nvSpPr>
        <xdr:cNvPr id="766" name="楕円 765"/>
        <xdr:cNvSpPr/>
      </xdr:nvSpPr>
      <xdr:spPr>
        <a:xfrm>
          <a:off x="19494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1905</xdr:rowOff>
    </xdr:from>
    <xdr:ext cx="459105" cy="259080"/>
    <xdr:sp macro="" textlink="">
      <xdr:nvSpPr>
        <xdr:cNvPr id="767" name="テキスト ボックス 766"/>
        <xdr:cNvSpPr txBox="1"/>
      </xdr:nvSpPr>
      <xdr:spPr>
        <a:xfrm>
          <a:off x="19310350" y="583120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143510</xdr:rowOff>
    </xdr:from>
    <xdr:to>
      <xdr:col>98</xdr:col>
      <xdr:colOff>38100</xdr:colOff>
      <xdr:row>37</xdr:row>
      <xdr:rowOff>73660</xdr:rowOff>
    </xdr:to>
    <xdr:sp macro="" textlink="">
      <xdr:nvSpPr>
        <xdr:cNvPr id="768" name="楕円 767"/>
        <xdr:cNvSpPr/>
      </xdr:nvSpPr>
      <xdr:spPr>
        <a:xfrm>
          <a:off x="18605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90170</xdr:rowOff>
    </xdr:from>
    <xdr:ext cx="459105" cy="259080"/>
    <xdr:sp macro="" textlink="">
      <xdr:nvSpPr>
        <xdr:cNvPr id="769" name="テキスト ボックス 768"/>
        <xdr:cNvSpPr txBox="1"/>
      </xdr:nvSpPr>
      <xdr:spPr>
        <a:xfrm>
          <a:off x="18421350" y="60909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090" cy="217170"/>
    <xdr:sp macro="" textlink="">
      <xdr:nvSpPr>
        <xdr:cNvPr id="778" name="テキスト ボックス 777"/>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38125" cy="248920"/>
    <xdr:sp macro="" textlink="">
      <xdr:nvSpPr>
        <xdr:cNvPr id="781" name="テキスト ボックス 780"/>
        <xdr:cNvSpPr txBox="1"/>
      </xdr:nvSpPr>
      <xdr:spPr>
        <a:xfrm>
          <a:off x="18039080" y="98272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3" name="テキスト ボックス 782"/>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48920"/>
    <xdr:sp macro="" textlink="">
      <xdr:nvSpPr>
        <xdr:cNvPr id="785" name="テキスト ボックス 784"/>
        <xdr:cNvSpPr txBox="1"/>
      </xdr:nvSpPr>
      <xdr:spPr>
        <a:xfrm>
          <a:off x="17756505" y="8684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7" name="テキスト ボックス 786"/>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34290</xdr:rowOff>
    </xdr:from>
    <xdr:to>
      <xdr:col>116</xdr:col>
      <xdr:colOff>62865</xdr:colOff>
      <xdr:row>58</xdr:row>
      <xdr:rowOff>25400</xdr:rowOff>
    </xdr:to>
    <xdr:cxnSp macro="">
      <xdr:nvCxnSpPr>
        <xdr:cNvPr id="789" name="直線コネクタ 788"/>
        <xdr:cNvCxnSpPr/>
      </xdr:nvCxnSpPr>
      <xdr:spPr>
        <a:xfrm flipV="1">
          <a:off x="22159595" y="877824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1460"/>
    <xdr:sp macro="" textlink="">
      <xdr:nvSpPr>
        <xdr:cNvPr id="790" name="貸付金最小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152400</xdr:rowOff>
    </xdr:from>
    <xdr:ext cx="534670" cy="259080"/>
    <xdr:sp macro="" textlink="">
      <xdr:nvSpPr>
        <xdr:cNvPr id="792" name="貸付金最大値テキスト"/>
        <xdr:cNvSpPr txBox="1"/>
      </xdr:nvSpPr>
      <xdr:spPr>
        <a:xfrm>
          <a:off x="22212300" y="855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20,843</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34290</xdr:rowOff>
    </xdr:from>
    <xdr:to>
      <xdr:col>116</xdr:col>
      <xdr:colOff>152400</xdr:colOff>
      <xdr:row>51</xdr:row>
      <xdr:rowOff>34290</xdr:rowOff>
    </xdr:to>
    <xdr:cxnSp macro="">
      <xdr:nvCxnSpPr>
        <xdr:cNvPr id="793" name="直線コネクタ 792"/>
        <xdr:cNvCxnSpPr/>
      </xdr:nvCxnSpPr>
      <xdr:spPr>
        <a:xfrm>
          <a:off x="22072600" y="877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32385</xdr:rowOff>
    </xdr:from>
    <xdr:to>
      <xdr:col>116</xdr:col>
      <xdr:colOff>63500</xdr:colOff>
      <xdr:row>57</xdr:row>
      <xdr:rowOff>38735</xdr:rowOff>
    </xdr:to>
    <xdr:cxnSp macro="">
      <xdr:nvCxnSpPr>
        <xdr:cNvPr id="794" name="直線コネクタ 793"/>
        <xdr:cNvCxnSpPr/>
      </xdr:nvCxnSpPr>
      <xdr:spPr>
        <a:xfrm>
          <a:off x="21323300" y="98050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26670</xdr:rowOff>
    </xdr:from>
    <xdr:ext cx="469900" cy="259080"/>
    <xdr:sp macro="" textlink="">
      <xdr:nvSpPr>
        <xdr:cNvPr id="795" name="貸付金平均値テキスト"/>
        <xdr:cNvSpPr txBox="1"/>
      </xdr:nvSpPr>
      <xdr:spPr>
        <a:xfrm>
          <a:off x="22212300" y="9799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48260</xdr:rowOff>
    </xdr:from>
    <xdr:to>
      <xdr:col>116</xdr:col>
      <xdr:colOff>114300</xdr:colOff>
      <xdr:row>57</xdr:row>
      <xdr:rowOff>149860</xdr:rowOff>
    </xdr:to>
    <xdr:sp macro="" textlink="">
      <xdr:nvSpPr>
        <xdr:cNvPr id="796" name="フローチャート: 判断 795"/>
        <xdr:cNvSpPr/>
      </xdr:nvSpPr>
      <xdr:spPr>
        <a:xfrm>
          <a:off x="221107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26035</xdr:rowOff>
    </xdr:from>
    <xdr:to>
      <xdr:col>111</xdr:col>
      <xdr:colOff>177800</xdr:colOff>
      <xdr:row>57</xdr:row>
      <xdr:rowOff>32385</xdr:rowOff>
    </xdr:to>
    <xdr:cxnSp macro="">
      <xdr:nvCxnSpPr>
        <xdr:cNvPr id="797" name="直線コネクタ 796"/>
        <xdr:cNvCxnSpPr/>
      </xdr:nvCxnSpPr>
      <xdr:spPr>
        <a:xfrm>
          <a:off x="20434300" y="97986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74930</xdr:rowOff>
    </xdr:from>
    <xdr:to>
      <xdr:col>112</xdr:col>
      <xdr:colOff>38100</xdr:colOff>
      <xdr:row>57</xdr:row>
      <xdr:rowOff>5080</xdr:rowOff>
    </xdr:to>
    <xdr:sp macro="" textlink="">
      <xdr:nvSpPr>
        <xdr:cNvPr id="798" name="フローチャート: 判断 797"/>
        <xdr:cNvSpPr/>
      </xdr:nvSpPr>
      <xdr:spPr>
        <a:xfrm>
          <a:off x="21272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21590</xdr:rowOff>
    </xdr:from>
    <xdr:ext cx="459105" cy="259080"/>
    <xdr:sp macro="" textlink="">
      <xdr:nvSpPr>
        <xdr:cNvPr id="799" name="テキスト ボックス 798"/>
        <xdr:cNvSpPr txBox="1"/>
      </xdr:nvSpPr>
      <xdr:spPr>
        <a:xfrm>
          <a:off x="21088350" y="94513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26035</xdr:rowOff>
    </xdr:from>
    <xdr:to>
      <xdr:col>107</xdr:col>
      <xdr:colOff>50800</xdr:colOff>
      <xdr:row>57</xdr:row>
      <xdr:rowOff>52070</xdr:rowOff>
    </xdr:to>
    <xdr:cxnSp macro="">
      <xdr:nvCxnSpPr>
        <xdr:cNvPr id="800" name="直線コネクタ 799"/>
        <xdr:cNvCxnSpPr/>
      </xdr:nvCxnSpPr>
      <xdr:spPr>
        <a:xfrm flipV="1">
          <a:off x="19545300" y="97986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113030</xdr:rowOff>
    </xdr:from>
    <xdr:to>
      <xdr:col>107</xdr:col>
      <xdr:colOff>101600</xdr:colOff>
      <xdr:row>57</xdr:row>
      <xdr:rowOff>43180</xdr:rowOff>
    </xdr:to>
    <xdr:sp macro="" textlink="">
      <xdr:nvSpPr>
        <xdr:cNvPr id="801" name="フローチャート: 判断 800"/>
        <xdr:cNvSpPr/>
      </xdr:nvSpPr>
      <xdr:spPr>
        <a:xfrm>
          <a:off x="20383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59690</xdr:rowOff>
    </xdr:from>
    <xdr:ext cx="459105" cy="259080"/>
    <xdr:sp macro="" textlink="">
      <xdr:nvSpPr>
        <xdr:cNvPr id="802" name="テキスト ボックス 801"/>
        <xdr:cNvSpPr txBox="1"/>
      </xdr:nvSpPr>
      <xdr:spPr>
        <a:xfrm>
          <a:off x="20199350" y="94894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52070</xdr:rowOff>
    </xdr:from>
    <xdr:to>
      <xdr:col>102</xdr:col>
      <xdr:colOff>114300</xdr:colOff>
      <xdr:row>57</xdr:row>
      <xdr:rowOff>52070</xdr:rowOff>
    </xdr:to>
    <xdr:cxnSp macro="">
      <xdr:nvCxnSpPr>
        <xdr:cNvPr id="803" name="直線コネクタ 802"/>
        <xdr:cNvCxnSpPr/>
      </xdr:nvCxnSpPr>
      <xdr:spPr>
        <a:xfrm flipV="1">
          <a:off x="18656300" y="9824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69215</xdr:rowOff>
    </xdr:from>
    <xdr:to>
      <xdr:col>102</xdr:col>
      <xdr:colOff>165100</xdr:colOff>
      <xdr:row>57</xdr:row>
      <xdr:rowOff>170815</xdr:rowOff>
    </xdr:to>
    <xdr:sp macro="" textlink="">
      <xdr:nvSpPr>
        <xdr:cNvPr id="804" name="フローチャート: 判断 803"/>
        <xdr:cNvSpPr/>
      </xdr:nvSpPr>
      <xdr:spPr>
        <a:xfrm>
          <a:off x="19494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161925</xdr:rowOff>
    </xdr:from>
    <xdr:ext cx="459105" cy="259080"/>
    <xdr:sp macro="" textlink="">
      <xdr:nvSpPr>
        <xdr:cNvPr id="805" name="テキスト ボックス 804"/>
        <xdr:cNvSpPr txBox="1"/>
      </xdr:nvSpPr>
      <xdr:spPr>
        <a:xfrm>
          <a:off x="19310350" y="99345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67310</xdr:rowOff>
    </xdr:from>
    <xdr:to>
      <xdr:col>98</xdr:col>
      <xdr:colOff>38100</xdr:colOff>
      <xdr:row>57</xdr:row>
      <xdr:rowOff>168910</xdr:rowOff>
    </xdr:to>
    <xdr:sp macro="" textlink="">
      <xdr:nvSpPr>
        <xdr:cNvPr id="806" name="フローチャート: 判断 805"/>
        <xdr:cNvSpPr/>
      </xdr:nvSpPr>
      <xdr:spPr>
        <a:xfrm>
          <a:off x="18605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160020</xdr:rowOff>
    </xdr:from>
    <xdr:ext cx="459105" cy="259080"/>
    <xdr:sp macro="" textlink="">
      <xdr:nvSpPr>
        <xdr:cNvPr id="807" name="テキスト ボックス 806"/>
        <xdr:cNvSpPr txBox="1"/>
      </xdr:nvSpPr>
      <xdr:spPr>
        <a:xfrm>
          <a:off x="18421350" y="99326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159385</xdr:rowOff>
    </xdr:from>
    <xdr:to>
      <xdr:col>116</xdr:col>
      <xdr:colOff>114300</xdr:colOff>
      <xdr:row>57</xdr:row>
      <xdr:rowOff>89535</xdr:rowOff>
    </xdr:to>
    <xdr:sp macro="" textlink="">
      <xdr:nvSpPr>
        <xdr:cNvPr id="813" name="楕円 812"/>
        <xdr:cNvSpPr/>
      </xdr:nvSpPr>
      <xdr:spPr>
        <a:xfrm>
          <a:off x="221107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10795</xdr:rowOff>
    </xdr:from>
    <xdr:ext cx="469900" cy="258445"/>
    <xdr:sp macro="" textlink="">
      <xdr:nvSpPr>
        <xdr:cNvPr id="814" name="貸付金該当値テキスト"/>
        <xdr:cNvSpPr txBox="1"/>
      </xdr:nvSpPr>
      <xdr:spPr>
        <a:xfrm>
          <a:off x="22212300" y="9611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153035</xdr:rowOff>
    </xdr:from>
    <xdr:to>
      <xdr:col>112</xdr:col>
      <xdr:colOff>38100</xdr:colOff>
      <xdr:row>57</xdr:row>
      <xdr:rowOff>83185</xdr:rowOff>
    </xdr:to>
    <xdr:sp macro="" textlink="">
      <xdr:nvSpPr>
        <xdr:cNvPr id="815" name="楕円 814"/>
        <xdr:cNvSpPr/>
      </xdr:nvSpPr>
      <xdr:spPr>
        <a:xfrm>
          <a:off x="21272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74930</xdr:rowOff>
    </xdr:from>
    <xdr:ext cx="459105" cy="251460"/>
    <xdr:sp macro="" textlink="">
      <xdr:nvSpPr>
        <xdr:cNvPr id="816" name="テキスト ボックス 815"/>
        <xdr:cNvSpPr txBox="1"/>
      </xdr:nvSpPr>
      <xdr:spPr>
        <a:xfrm>
          <a:off x="21088350" y="984758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146685</xdr:rowOff>
    </xdr:from>
    <xdr:to>
      <xdr:col>107</xdr:col>
      <xdr:colOff>101600</xdr:colOff>
      <xdr:row>57</xdr:row>
      <xdr:rowOff>76835</xdr:rowOff>
    </xdr:to>
    <xdr:sp macro="" textlink="">
      <xdr:nvSpPr>
        <xdr:cNvPr id="817" name="楕円 816"/>
        <xdr:cNvSpPr/>
      </xdr:nvSpPr>
      <xdr:spPr>
        <a:xfrm>
          <a:off x="20383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67945</xdr:rowOff>
    </xdr:from>
    <xdr:ext cx="459105" cy="258445"/>
    <xdr:sp macro="" textlink="">
      <xdr:nvSpPr>
        <xdr:cNvPr id="818" name="テキスト ボックス 817"/>
        <xdr:cNvSpPr txBox="1"/>
      </xdr:nvSpPr>
      <xdr:spPr>
        <a:xfrm>
          <a:off x="20199350" y="984059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635</xdr:rowOff>
    </xdr:from>
    <xdr:to>
      <xdr:col>102</xdr:col>
      <xdr:colOff>165100</xdr:colOff>
      <xdr:row>57</xdr:row>
      <xdr:rowOff>102235</xdr:rowOff>
    </xdr:to>
    <xdr:sp macro="" textlink="">
      <xdr:nvSpPr>
        <xdr:cNvPr id="819" name="楕円 818"/>
        <xdr:cNvSpPr/>
      </xdr:nvSpPr>
      <xdr:spPr>
        <a:xfrm>
          <a:off x="19494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118745</xdr:rowOff>
    </xdr:from>
    <xdr:ext cx="459105" cy="259080"/>
    <xdr:sp macro="" textlink="">
      <xdr:nvSpPr>
        <xdr:cNvPr id="820" name="テキスト ボックス 819"/>
        <xdr:cNvSpPr txBox="1"/>
      </xdr:nvSpPr>
      <xdr:spPr>
        <a:xfrm>
          <a:off x="19310350" y="95484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635</xdr:rowOff>
    </xdr:from>
    <xdr:to>
      <xdr:col>98</xdr:col>
      <xdr:colOff>38100</xdr:colOff>
      <xdr:row>57</xdr:row>
      <xdr:rowOff>102235</xdr:rowOff>
    </xdr:to>
    <xdr:sp macro="" textlink="">
      <xdr:nvSpPr>
        <xdr:cNvPr id="821" name="楕円 820"/>
        <xdr:cNvSpPr/>
      </xdr:nvSpPr>
      <xdr:spPr>
        <a:xfrm>
          <a:off x="18605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118745</xdr:rowOff>
    </xdr:from>
    <xdr:ext cx="459105" cy="259080"/>
    <xdr:sp macro="" textlink="">
      <xdr:nvSpPr>
        <xdr:cNvPr id="822" name="テキスト ボックス 821"/>
        <xdr:cNvSpPr txBox="1"/>
      </xdr:nvSpPr>
      <xdr:spPr>
        <a:xfrm>
          <a:off x="18421350" y="95484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9090" cy="217170"/>
    <xdr:sp macro="" textlink="">
      <xdr:nvSpPr>
        <xdr:cNvPr id="831" name="テキスト ボックス 830"/>
        <xdr:cNvSpPr txBox="1"/>
      </xdr:nvSpPr>
      <xdr:spPr>
        <a:xfrm>
          <a:off x="18249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8125" cy="248920"/>
    <xdr:sp macro="" textlink="">
      <xdr:nvSpPr>
        <xdr:cNvPr id="833" name="テキスト ボックス 832"/>
        <xdr:cNvSpPr txBox="1"/>
      </xdr:nvSpPr>
      <xdr:spPr>
        <a:xfrm>
          <a:off x="18039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4" name="直線コネクタ 833"/>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5" name="テキスト ボックス 834"/>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6" name="直線コネクタ 835"/>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37" name="テキスト ボックス 836"/>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8" name="直線コネクタ 837"/>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9" name="テキスト ボックス 838"/>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0" name="直線コネクタ 839"/>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41" name="テキスト ボックス 840"/>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2" name="直線コネクタ 841"/>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4835" cy="258445"/>
    <xdr:sp macro="" textlink="">
      <xdr:nvSpPr>
        <xdr:cNvPr id="843" name="テキスト ボックス 842"/>
        <xdr:cNvSpPr txBox="1"/>
      </xdr:nvSpPr>
      <xdr:spPr>
        <a:xfrm>
          <a:off x="17692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4" name="直線コネクタ 843"/>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4835" cy="259080"/>
    <xdr:sp macro="" textlink="">
      <xdr:nvSpPr>
        <xdr:cNvPr id="845" name="テキスト ボックス 844"/>
        <xdr:cNvSpPr txBox="1"/>
      </xdr:nvSpPr>
      <xdr:spPr>
        <a:xfrm>
          <a:off x="17692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4835" cy="248920"/>
    <xdr:sp macro="" textlink="">
      <xdr:nvSpPr>
        <xdr:cNvPr id="847" name="テキスト ボックス 846"/>
        <xdr:cNvSpPr txBox="1"/>
      </xdr:nvSpPr>
      <xdr:spPr>
        <a:xfrm>
          <a:off x="17692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15240</xdr:rowOff>
    </xdr:from>
    <xdr:to>
      <xdr:col>116</xdr:col>
      <xdr:colOff>62865</xdr:colOff>
      <xdr:row>79</xdr:row>
      <xdr:rowOff>11430</xdr:rowOff>
    </xdr:to>
    <xdr:cxnSp macro="">
      <xdr:nvCxnSpPr>
        <xdr:cNvPr id="849" name="直線コネクタ 848"/>
        <xdr:cNvCxnSpPr/>
      </xdr:nvCxnSpPr>
      <xdr:spPr>
        <a:xfrm flipV="1">
          <a:off x="22159595" y="1201674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15240</xdr:rowOff>
    </xdr:from>
    <xdr:ext cx="534670" cy="259080"/>
    <xdr:sp macro="" textlink="">
      <xdr:nvSpPr>
        <xdr:cNvPr id="850" name="繰出金最小値テキスト"/>
        <xdr:cNvSpPr txBox="1"/>
      </xdr:nvSpPr>
      <xdr:spPr>
        <a:xfrm>
          <a:off x="22212300" y="1355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851" name="直線コネクタ 850"/>
        <xdr:cNvCxnSpPr/>
      </xdr:nvCxnSpPr>
      <xdr:spPr>
        <a:xfrm>
          <a:off x="22072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133350</xdr:rowOff>
    </xdr:from>
    <xdr:ext cx="598805" cy="250190"/>
    <xdr:sp macro="" textlink="">
      <xdr:nvSpPr>
        <xdr:cNvPr id="852" name="繰出金最大値テキスト"/>
        <xdr:cNvSpPr txBox="1"/>
      </xdr:nvSpPr>
      <xdr:spPr>
        <a:xfrm>
          <a:off x="22212300" y="117919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119,627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15240</xdr:rowOff>
    </xdr:from>
    <xdr:to>
      <xdr:col>116</xdr:col>
      <xdr:colOff>152400</xdr:colOff>
      <xdr:row>70</xdr:row>
      <xdr:rowOff>15240</xdr:rowOff>
    </xdr:to>
    <xdr:cxnSp macro="">
      <xdr:nvCxnSpPr>
        <xdr:cNvPr id="853" name="直線コネクタ 852"/>
        <xdr:cNvCxnSpPr/>
      </xdr:nvCxnSpPr>
      <xdr:spPr>
        <a:xfrm>
          <a:off x="22072600" y="1201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138430</xdr:rowOff>
    </xdr:from>
    <xdr:to>
      <xdr:col>116</xdr:col>
      <xdr:colOff>63500</xdr:colOff>
      <xdr:row>77</xdr:row>
      <xdr:rowOff>147320</xdr:rowOff>
    </xdr:to>
    <xdr:cxnSp macro="">
      <xdr:nvCxnSpPr>
        <xdr:cNvPr id="854" name="直線コネクタ 853"/>
        <xdr:cNvCxnSpPr/>
      </xdr:nvCxnSpPr>
      <xdr:spPr>
        <a:xfrm flipV="1">
          <a:off x="21323300" y="133400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33655</xdr:rowOff>
    </xdr:from>
    <xdr:ext cx="534670" cy="258445"/>
    <xdr:sp macro="" textlink="">
      <xdr:nvSpPr>
        <xdr:cNvPr id="855" name="繰出金平均値テキスト"/>
        <xdr:cNvSpPr txBox="1"/>
      </xdr:nvSpPr>
      <xdr:spPr>
        <a:xfrm>
          <a:off x="22212300" y="12892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10795</xdr:rowOff>
    </xdr:from>
    <xdr:to>
      <xdr:col>116</xdr:col>
      <xdr:colOff>114300</xdr:colOff>
      <xdr:row>76</xdr:row>
      <xdr:rowOff>112395</xdr:rowOff>
    </xdr:to>
    <xdr:sp macro="" textlink="">
      <xdr:nvSpPr>
        <xdr:cNvPr id="856" name="フローチャート: 判断 855"/>
        <xdr:cNvSpPr/>
      </xdr:nvSpPr>
      <xdr:spPr>
        <a:xfrm>
          <a:off x="221107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147320</xdr:rowOff>
    </xdr:from>
    <xdr:to>
      <xdr:col>111</xdr:col>
      <xdr:colOff>177800</xdr:colOff>
      <xdr:row>77</xdr:row>
      <xdr:rowOff>167640</xdr:rowOff>
    </xdr:to>
    <xdr:cxnSp macro="">
      <xdr:nvCxnSpPr>
        <xdr:cNvPr id="857" name="直線コネクタ 856"/>
        <xdr:cNvCxnSpPr/>
      </xdr:nvCxnSpPr>
      <xdr:spPr>
        <a:xfrm flipV="1">
          <a:off x="20434300" y="133489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17780</xdr:rowOff>
    </xdr:from>
    <xdr:to>
      <xdr:col>112</xdr:col>
      <xdr:colOff>38100</xdr:colOff>
      <xdr:row>76</xdr:row>
      <xdr:rowOff>119380</xdr:rowOff>
    </xdr:to>
    <xdr:sp macro="" textlink="">
      <xdr:nvSpPr>
        <xdr:cNvPr id="858" name="フローチャート: 判断 857"/>
        <xdr:cNvSpPr/>
      </xdr:nvSpPr>
      <xdr:spPr>
        <a:xfrm>
          <a:off x="212725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135890</xdr:rowOff>
    </xdr:from>
    <xdr:ext cx="523875" cy="259080"/>
    <xdr:sp macro="" textlink="">
      <xdr:nvSpPr>
        <xdr:cNvPr id="859" name="テキスト ボックス 858"/>
        <xdr:cNvSpPr txBox="1"/>
      </xdr:nvSpPr>
      <xdr:spPr>
        <a:xfrm>
          <a:off x="21055965" y="128231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167640</xdr:rowOff>
    </xdr:from>
    <xdr:to>
      <xdr:col>107</xdr:col>
      <xdr:colOff>50800</xdr:colOff>
      <xdr:row>78</xdr:row>
      <xdr:rowOff>20955</xdr:rowOff>
    </xdr:to>
    <xdr:cxnSp macro="">
      <xdr:nvCxnSpPr>
        <xdr:cNvPr id="860" name="直線コネクタ 859"/>
        <xdr:cNvCxnSpPr/>
      </xdr:nvCxnSpPr>
      <xdr:spPr>
        <a:xfrm flipV="1">
          <a:off x="19545300" y="133692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14605</xdr:rowOff>
    </xdr:from>
    <xdr:to>
      <xdr:col>107</xdr:col>
      <xdr:colOff>101600</xdr:colOff>
      <xdr:row>76</xdr:row>
      <xdr:rowOff>116205</xdr:rowOff>
    </xdr:to>
    <xdr:sp macro="" textlink="">
      <xdr:nvSpPr>
        <xdr:cNvPr id="861" name="フローチャート: 判断 860"/>
        <xdr:cNvSpPr/>
      </xdr:nvSpPr>
      <xdr:spPr>
        <a:xfrm>
          <a:off x="20383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132715</xdr:rowOff>
    </xdr:from>
    <xdr:ext cx="523875" cy="250825"/>
    <xdr:sp macro="" textlink="">
      <xdr:nvSpPr>
        <xdr:cNvPr id="862" name="テキスト ボックス 861"/>
        <xdr:cNvSpPr txBox="1"/>
      </xdr:nvSpPr>
      <xdr:spPr>
        <a:xfrm>
          <a:off x="20166965" y="128200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133350</xdr:rowOff>
    </xdr:from>
    <xdr:to>
      <xdr:col>102</xdr:col>
      <xdr:colOff>114300</xdr:colOff>
      <xdr:row>78</xdr:row>
      <xdr:rowOff>20955</xdr:rowOff>
    </xdr:to>
    <xdr:cxnSp macro="">
      <xdr:nvCxnSpPr>
        <xdr:cNvPr id="863" name="直線コネクタ 862"/>
        <xdr:cNvCxnSpPr/>
      </xdr:nvCxnSpPr>
      <xdr:spPr>
        <a:xfrm>
          <a:off x="18656300" y="1316355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81280</xdr:rowOff>
    </xdr:from>
    <xdr:to>
      <xdr:col>102</xdr:col>
      <xdr:colOff>165100</xdr:colOff>
      <xdr:row>78</xdr:row>
      <xdr:rowOff>11430</xdr:rowOff>
    </xdr:to>
    <xdr:sp macro="" textlink="">
      <xdr:nvSpPr>
        <xdr:cNvPr id="864" name="フローチャート: 判断 863"/>
        <xdr:cNvSpPr/>
      </xdr:nvSpPr>
      <xdr:spPr>
        <a:xfrm>
          <a:off x="19494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27940</xdr:rowOff>
    </xdr:from>
    <xdr:ext cx="523875" cy="259080"/>
    <xdr:sp macro="" textlink="">
      <xdr:nvSpPr>
        <xdr:cNvPr id="865" name="テキスト ボックス 864"/>
        <xdr:cNvSpPr txBox="1"/>
      </xdr:nvSpPr>
      <xdr:spPr>
        <a:xfrm>
          <a:off x="19277965" y="130581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59055</xdr:rowOff>
    </xdr:from>
    <xdr:to>
      <xdr:col>98</xdr:col>
      <xdr:colOff>38100</xdr:colOff>
      <xdr:row>77</xdr:row>
      <xdr:rowOff>160655</xdr:rowOff>
    </xdr:to>
    <xdr:sp macro="" textlink="">
      <xdr:nvSpPr>
        <xdr:cNvPr id="866" name="フローチャート: 判断 865"/>
        <xdr:cNvSpPr/>
      </xdr:nvSpPr>
      <xdr:spPr>
        <a:xfrm>
          <a:off x="18605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151765</xdr:rowOff>
    </xdr:from>
    <xdr:ext cx="523875" cy="259080"/>
    <xdr:sp macro="" textlink="">
      <xdr:nvSpPr>
        <xdr:cNvPr id="867" name="テキスト ボックス 866"/>
        <xdr:cNvSpPr txBox="1"/>
      </xdr:nvSpPr>
      <xdr:spPr>
        <a:xfrm>
          <a:off x="18388965" y="133534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87630</xdr:rowOff>
    </xdr:from>
    <xdr:to>
      <xdr:col>116</xdr:col>
      <xdr:colOff>114300</xdr:colOff>
      <xdr:row>78</xdr:row>
      <xdr:rowOff>17780</xdr:rowOff>
    </xdr:to>
    <xdr:sp macro="" textlink="">
      <xdr:nvSpPr>
        <xdr:cNvPr id="873" name="楕円 872"/>
        <xdr:cNvSpPr/>
      </xdr:nvSpPr>
      <xdr:spPr>
        <a:xfrm>
          <a:off x="221107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66040</xdr:rowOff>
    </xdr:from>
    <xdr:ext cx="534670" cy="248920"/>
    <xdr:sp macro="" textlink="">
      <xdr:nvSpPr>
        <xdr:cNvPr id="874" name="繰出金該当値テキスト"/>
        <xdr:cNvSpPr txBox="1"/>
      </xdr:nvSpPr>
      <xdr:spPr>
        <a:xfrm>
          <a:off x="22212300" y="132676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96520</xdr:rowOff>
    </xdr:from>
    <xdr:to>
      <xdr:col>112</xdr:col>
      <xdr:colOff>38100</xdr:colOff>
      <xdr:row>78</xdr:row>
      <xdr:rowOff>26670</xdr:rowOff>
    </xdr:to>
    <xdr:sp macro="" textlink="">
      <xdr:nvSpPr>
        <xdr:cNvPr id="875" name="楕円 874"/>
        <xdr:cNvSpPr/>
      </xdr:nvSpPr>
      <xdr:spPr>
        <a:xfrm>
          <a:off x="21272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17780</xdr:rowOff>
    </xdr:from>
    <xdr:ext cx="523875" cy="251460"/>
    <xdr:sp macro="" textlink="">
      <xdr:nvSpPr>
        <xdr:cNvPr id="876" name="テキスト ボックス 875"/>
        <xdr:cNvSpPr txBox="1"/>
      </xdr:nvSpPr>
      <xdr:spPr>
        <a:xfrm>
          <a:off x="21055965" y="133908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116840</xdr:rowOff>
    </xdr:from>
    <xdr:to>
      <xdr:col>107</xdr:col>
      <xdr:colOff>101600</xdr:colOff>
      <xdr:row>78</xdr:row>
      <xdr:rowOff>46990</xdr:rowOff>
    </xdr:to>
    <xdr:sp macro="" textlink="">
      <xdr:nvSpPr>
        <xdr:cNvPr id="877" name="楕円 876"/>
        <xdr:cNvSpPr/>
      </xdr:nvSpPr>
      <xdr:spPr>
        <a:xfrm>
          <a:off x="20383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38100</xdr:rowOff>
    </xdr:from>
    <xdr:ext cx="523875" cy="259080"/>
    <xdr:sp macro="" textlink="">
      <xdr:nvSpPr>
        <xdr:cNvPr id="878" name="テキスト ボックス 877"/>
        <xdr:cNvSpPr txBox="1"/>
      </xdr:nvSpPr>
      <xdr:spPr>
        <a:xfrm>
          <a:off x="20166965" y="134112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141605</xdr:rowOff>
    </xdr:from>
    <xdr:to>
      <xdr:col>102</xdr:col>
      <xdr:colOff>165100</xdr:colOff>
      <xdr:row>78</xdr:row>
      <xdr:rowOff>71755</xdr:rowOff>
    </xdr:to>
    <xdr:sp macro="" textlink="">
      <xdr:nvSpPr>
        <xdr:cNvPr id="879" name="楕円 878"/>
        <xdr:cNvSpPr/>
      </xdr:nvSpPr>
      <xdr:spPr>
        <a:xfrm>
          <a:off x="19494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63500</xdr:rowOff>
    </xdr:from>
    <xdr:ext cx="523875" cy="251460"/>
    <xdr:sp macro="" textlink="">
      <xdr:nvSpPr>
        <xdr:cNvPr id="880" name="テキスト ボックス 879"/>
        <xdr:cNvSpPr txBox="1"/>
      </xdr:nvSpPr>
      <xdr:spPr>
        <a:xfrm>
          <a:off x="19277965" y="134366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82550</xdr:rowOff>
    </xdr:from>
    <xdr:to>
      <xdr:col>98</xdr:col>
      <xdr:colOff>38100</xdr:colOff>
      <xdr:row>77</xdr:row>
      <xdr:rowOff>12700</xdr:rowOff>
    </xdr:to>
    <xdr:sp macro="" textlink="">
      <xdr:nvSpPr>
        <xdr:cNvPr id="881" name="楕円 880"/>
        <xdr:cNvSpPr/>
      </xdr:nvSpPr>
      <xdr:spPr>
        <a:xfrm>
          <a:off x="186055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29210</xdr:rowOff>
    </xdr:from>
    <xdr:ext cx="523875" cy="251460"/>
    <xdr:sp macro="" textlink="">
      <xdr:nvSpPr>
        <xdr:cNvPr id="882" name="テキスト ボックス 881"/>
        <xdr:cNvSpPr txBox="1"/>
      </xdr:nvSpPr>
      <xdr:spPr>
        <a:xfrm>
          <a:off x="18388965" y="128879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9090" cy="217170"/>
    <xdr:sp macro="" textlink="">
      <xdr:nvSpPr>
        <xdr:cNvPr id="891" name="テキスト ボックス 890"/>
        <xdr:cNvSpPr txBox="1"/>
      </xdr:nvSpPr>
      <xdr:spPr>
        <a:xfrm>
          <a:off x="18249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125" cy="248920"/>
    <xdr:sp macro="" textlink="">
      <xdr:nvSpPr>
        <xdr:cNvPr id="894" name="テキスト ボックス 893"/>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8125" cy="248920"/>
    <xdr:sp macro="" textlink="">
      <xdr:nvSpPr>
        <xdr:cNvPr id="896" name="テキスト ボックス 895"/>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8760" cy="259080"/>
    <xdr:sp macro="" textlink="">
      <xdr:nvSpPr>
        <xdr:cNvPr id="908" name="テキスト ボックス 907"/>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8760" cy="259080"/>
    <xdr:sp macro="" textlink="">
      <xdr:nvSpPr>
        <xdr:cNvPr id="911" name="テキスト ボックス 910"/>
        <xdr:cNvSpPr txBox="1"/>
      </xdr:nvSpPr>
      <xdr:spPr>
        <a:xfrm>
          <a:off x="20309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8760" cy="259080"/>
    <xdr:sp macro="" textlink="">
      <xdr:nvSpPr>
        <xdr:cNvPr id="914" name="テキスト ボックス 913"/>
        <xdr:cNvSpPr txBox="1"/>
      </xdr:nvSpPr>
      <xdr:spPr>
        <a:xfrm>
          <a:off x="19420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8760" cy="259080"/>
    <xdr:sp macro="" textlink="">
      <xdr:nvSpPr>
        <xdr:cNvPr id="916" name="テキスト ボックス 915"/>
        <xdr:cNvSpPr txBox="1"/>
      </xdr:nvSpPr>
      <xdr:spPr>
        <a:xfrm>
          <a:off x="18531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8760" cy="259080"/>
    <xdr:sp macro="" textlink="">
      <xdr:nvSpPr>
        <xdr:cNvPr id="925" name="テキスト ボックス 924"/>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8760" cy="259080"/>
    <xdr:sp macro="" textlink="">
      <xdr:nvSpPr>
        <xdr:cNvPr id="927" name="テキスト ボックス 926"/>
        <xdr:cNvSpPr txBox="1"/>
      </xdr:nvSpPr>
      <xdr:spPr>
        <a:xfrm>
          <a:off x="20309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8760" cy="259080"/>
    <xdr:sp macro="" textlink="">
      <xdr:nvSpPr>
        <xdr:cNvPr id="929" name="テキスト ボックス 928"/>
        <xdr:cNvSpPr txBox="1"/>
      </xdr:nvSpPr>
      <xdr:spPr>
        <a:xfrm>
          <a:off x="19420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8760" cy="259080"/>
    <xdr:sp macro="" textlink="">
      <xdr:nvSpPr>
        <xdr:cNvPr id="931" name="テキスト ボックス 930"/>
        <xdr:cNvSpPr txBox="1"/>
      </xdr:nvSpPr>
      <xdr:spPr>
        <a:xfrm>
          <a:off x="18531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ついては、子育て世帯への臨時特別給付金、住民税非課税世帯等への臨時特別給付金の減などにより、前年度と比べ減少したが、自立支援給付費などは年々増加傾向にあり、類似団体平均を上回っている現状にある。</a:t>
          </a:r>
        </a:p>
        <a:p>
          <a:r>
            <a:rPr kumimoji="1" lang="ja-JP" altLang="en-US" sz="1300">
              <a:latin typeface="ＭＳ Ｐゴシック"/>
              <a:ea typeface="ＭＳ Ｐゴシック"/>
            </a:rPr>
            <a:t>補助費等については、一部事務組合への負担金が増加傾向にあることに加え、運送事業者等原油高騰対策支援事業補助金、省エネ家電製品買換え促進補助金などにより増加となった。</a:t>
          </a:r>
        </a:p>
        <a:p>
          <a:r>
            <a:rPr kumimoji="1" lang="ja-JP" altLang="en-US" sz="1300">
              <a:latin typeface="ＭＳ Ｐゴシック"/>
              <a:ea typeface="ＭＳ Ｐゴシック"/>
            </a:rPr>
            <a:t>普通建設事業費については、庁舎建設事業工事費が主な要因となり増加している。庁舎建設事業は令和5年度に完了となるが、その後も公共施設及び学校施設の更新等を控えており、今後も増加する見込みである。</a:t>
          </a:r>
        </a:p>
        <a:p>
          <a:r>
            <a:rPr kumimoji="1" lang="ja-JP" altLang="en-US" sz="1300">
              <a:latin typeface="ＭＳ Ｐゴシック"/>
              <a:ea typeface="ＭＳ Ｐゴシック"/>
            </a:rPr>
            <a:t>積立金については、前年度に比べ財政調整基金積立金、学校建設積立金へ増額して積立したが、類似団体より低い水準となっている。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19,366
18,972
37.94
10,020,924
9,626,239
389,306
4,878,709
8,820,991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34.9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6565" cy="248920"/>
    <xdr:sp macro="" textlink="">
      <xdr:nvSpPr>
        <xdr:cNvPr id="42" name="テキスト ボックス 41"/>
        <xdr:cNvSpPr txBox="1"/>
      </xdr:nvSpPr>
      <xdr:spPr>
        <a:xfrm>
          <a:off x="294640"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6565" cy="259080"/>
    <xdr:sp macro="" textlink="">
      <xdr:nvSpPr>
        <xdr:cNvPr id="44" name="テキスト ボックス 43"/>
        <xdr:cNvSpPr txBox="1"/>
      </xdr:nvSpPr>
      <xdr:spPr>
        <a:xfrm>
          <a:off x="294640" y="664337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6565" cy="250825"/>
    <xdr:sp macro="" textlink="">
      <xdr:nvSpPr>
        <xdr:cNvPr id="46" name="テキスト ボックス 45"/>
        <xdr:cNvSpPr txBox="1"/>
      </xdr:nvSpPr>
      <xdr:spPr>
        <a:xfrm>
          <a:off x="294640" y="631634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6565" cy="259080"/>
    <xdr:sp macro="" textlink="">
      <xdr:nvSpPr>
        <xdr:cNvPr id="48" name="テキスト ボックス 47"/>
        <xdr:cNvSpPr txBox="1"/>
      </xdr:nvSpPr>
      <xdr:spPr>
        <a:xfrm>
          <a:off x="294640" y="598995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6565" cy="251460"/>
    <xdr:sp macro="" textlink="">
      <xdr:nvSpPr>
        <xdr:cNvPr id="50" name="テキスト ボックス 49"/>
        <xdr:cNvSpPr txBox="1"/>
      </xdr:nvSpPr>
      <xdr:spPr>
        <a:xfrm>
          <a:off x="294640" y="566420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6565" cy="258445"/>
    <xdr:sp macro="" textlink="">
      <xdr:nvSpPr>
        <xdr:cNvPr id="52" name="テキスト ボックス 51"/>
        <xdr:cNvSpPr txBox="1"/>
      </xdr:nvSpPr>
      <xdr:spPr>
        <a:xfrm>
          <a:off x="294640" y="5337175"/>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6565" cy="259080"/>
    <xdr:sp macro="" textlink="">
      <xdr:nvSpPr>
        <xdr:cNvPr id="54" name="テキスト ボックス 53"/>
        <xdr:cNvSpPr txBox="1"/>
      </xdr:nvSpPr>
      <xdr:spPr>
        <a:xfrm>
          <a:off x="294640" y="501015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6565" cy="248920"/>
    <xdr:sp macro="" textlink="">
      <xdr:nvSpPr>
        <xdr:cNvPr id="56" name="テキスト ボックス 55"/>
        <xdr:cNvSpPr txBox="1"/>
      </xdr:nvSpPr>
      <xdr:spPr>
        <a:xfrm>
          <a:off x="294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xdr:rowOff>
    </xdr:from>
    <xdr:to>
      <xdr:col>24</xdr:col>
      <xdr:colOff>62865</xdr:colOff>
      <xdr:row>38</xdr:row>
      <xdr:rowOff>40640</xdr:rowOff>
    </xdr:to>
    <xdr:cxnSp macro="">
      <xdr:nvCxnSpPr>
        <xdr:cNvPr id="58" name="直線コネクタ 57"/>
        <xdr:cNvCxnSpPr/>
      </xdr:nvCxnSpPr>
      <xdr:spPr>
        <a:xfrm flipV="1">
          <a:off x="4633595" y="515366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44450</xdr:rowOff>
    </xdr:from>
    <xdr:ext cx="469900" cy="259080"/>
    <xdr:sp macro="" textlink="">
      <xdr:nvSpPr>
        <xdr:cNvPr id="59" name="議会費最小値テキスト"/>
        <xdr:cNvSpPr txBox="1"/>
      </xdr:nvSpPr>
      <xdr:spPr>
        <a:xfrm>
          <a:off x="4686300" y="655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40640</xdr:rowOff>
    </xdr:from>
    <xdr:to>
      <xdr:col>24</xdr:col>
      <xdr:colOff>152400</xdr:colOff>
      <xdr:row>38</xdr:row>
      <xdr:rowOff>40640</xdr:rowOff>
    </xdr:to>
    <xdr:cxnSp macro="">
      <xdr:nvCxnSpPr>
        <xdr:cNvPr id="60" name="直線コネクタ 59"/>
        <xdr:cNvCxnSpPr/>
      </xdr:nvCxnSpPr>
      <xdr:spPr>
        <a:xfrm>
          <a:off x="4546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128270</xdr:rowOff>
    </xdr:from>
    <xdr:ext cx="469900" cy="259080"/>
    <xdr:sp macro="" textlink="">
      <xdr:nvSpPr>
        <xdr:cNvPr id="61" name="議会費最大値テキスト"/>
        <xdr:cNvSpPr txBox="1"/>
      </xdr:nvSpPr>
      <xdr:spPr>
        <a:xfrm>
          <a:off x="4686300" y="4928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7,996</a:t>
          </a:r>
          <a:endParaRPr kumimoji="1" lang="ja-JP" altLang="en-US" sz="1000" b="1">
            <a:latin typeface="ＭＳ Ｐゴシック"/>
          </a:endParaRPr>
        </a:p>
      </xdr:txBody>
    </xdr:sp>
    <xdr:clientData/>
  </xdr:oneCellAnchor>
  <xdr:twoCellAnchor>
    <xdr:from>
      <xdr:col>23</xdr:col>
      <xdr:colOff>165100</xdr:colOff>
      <xdr:row>30</xdr:row>
      <xdr:rowOff>10160</xdr:rowOff>
    </xdr:from>
    <xdr:to>
      <xdr:col>24</xdr:col>
      <xdr:colOff>152400</xdr:colOff>
      <xdr:row>30</xdr:row>
      <xdr:rowOff>10160</xdr:rowOff>
    </xdr:to>
    <xdr:cxnSp macro="">
      <xdr:nvCxnSpPr>
        <xdr:cNvPr id="62" name="直線コネクタ 61"/>
        <xdr:cNvCxnSpPr/>
      </xdr:nvCxnSpPr>
      <xdr:spPr>
        <a:xfrm>
          <a:off x="4546600" y="515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130810</xdr:rowOff>
    </xdr:from>
    <xdr:to>
      <xdr:col>24</xdr:col>
      <xdr:colOff>63500</xdr:colOff>
      <xdr:row>36</xdr:row>
      <xdr:rowOff>152400</xdr:rowOff>
    </xdr:to>
    <xdr:cxnSp macro="">
      <xdr:nvCxnSpPr>
        <xdr:cNvPr id="63" name="直線コネクタ 62"/>
        <xdr:cNvCxnSpPr/>
      </xdr:nvCxnSpPr>
      <xdr:spPr>
        <a:xfrm flipV="1">
          <a:off x="3797300" y="63030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79375</xdr:rowOff>
    </xdr:from>
    <xdr:ext cx="469900" cy="258445"/>
    <xdr:sp macro="" textlink="">
      <xdr:nvSpPr>
        <xdr:cNvPr id="64" name="議会費平均値テキスト"/>
        <xdr:cNvSpPr txBox="1"/>
      </xdr:nvSpPr>
      <xdr:spPr>
        <a:xfrm>
          <a:off x="4686300" y="57372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65" name="フローチャート: 判断 64"/>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148590</xdr:rowOff>
    </xdr:from>
    <xdr:to>
      <xdr:col>19</xdr:col>
      <xdr:colOff>177800</xdr:colOff>
      <xdr:row>36</xdr:row>
      <xdr:rowOff>152400</xdr:rowOff>
    </xdr:to>
    <xdr:cxnSp macro="">
      <xdr:nvCxnSpPr>
        <xdr:cNvPr id="66" name="直線コネクタ 65"/>
        <xdr:cNvCxnSpPr/>
      </xdr:nvCxnSpPr>
      <xdr:spPr>
        <a:xfrm>
          <a:off x="2908300" y="614934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78740</xdr:rowOff>
    </xdr:from>
    <xdr:to>
      <xdr:col>20</xdr:col>
      <xdr:colOff>38100</xdr:colOff>
      <xdr:row>35</xdr:row>
      <xdr:rowOff>8890</xdr:rowOff>
    </xdr:to>
    <xdr:sp macro="" textlink="">
      <xdr:nvSpPr>
        <xdr:cNvPr id="67" name="フローチャート: 判断 66"/>
        <xdr:cNvSpPr/>
      </xdr:nvSpPr>
      <xdr:spPr>
        <a:xfrm>
          <a:off x="3746500" y="59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25400</xdr:rowOff>
    </xdr:from>
    <xdr:ext cx="459105" cy="259080"/>
    <xdr:sp macro="" textlink="">
      <xdr:nvSpPr>
        <xdr:cNvPr id="68" name="テキスト ボックス 67"/>
        <xdr:cNvSpPr txBox="1"/>
      </xdr:nvSpPr>
      <xdr:spPr>
        <a:xfrm>
          <a:off x="3562350" y="56832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148590</xdr:rowOff>
    </xdr:from>
    <xdr:to>
      <xdr:col>15</xdr:col>
      <xdr:colOff>50800</xdr:colOff>
      <xdr:row>36</xdr:row>
      <xdr:rowOff>92075</xdr:rowOff>
    </xdr:to>
    <xdr:cxnSp macro="">
      <xdr:nvCxnSpPr>
        <xdr:cNvPr id="69" name="直線コネクタ 68"/>
        <xdr:cNvCxnSpPr/>
      </xdr:nvCxnSpPr>
      <xdr:spPr>
        <a:xfrm flipV="1">
          <a:off x="2019300" y="614934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34290</xdr:rowOff>
    </xdr:from>
    <xdr:to>
      <xdr:col>15</xdr:col>
      <xdr:colOff>101600</xdr:colOff>
      <xdr:row>34</xdr:row>
      <xdr:rowOff>135890</xdr:rowOff>
    </xdr:to>
    <xdr:sp macro="" textlink="">
      <xdr:nvSpPr>
        <xdr:cNvPr id="70" name="フローチャート: 判断 69"/>
        <xdr:cNvSpPr/>
      </xdr:nvSpPr>
      <xdr:spPr>
        <a:xfrm>
          <a:off x="2857500" y="58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152400</xdr:rowOff>
    </xdr:from>
    <xdr:ext cx="459105" cy="259080"/>
    <xdr:sp macro="" textlink="">
      <xdr:nvSpPr>
        <xdr:cNvPr id="71" name="テキスト ボックス 70"/>
        <xdr:cNvSpPr txBox="1"/>
      </xdr:nvSpPr>
      <xdr:spPr>
        <a:xfrm>
          <a:off x="2673350" y="56388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92075</xdr:rowOff>
    </xdr:from>
    <xdr:to>
      <xdr:col>10</xdr:col>
      <xdr:colOff>114300</xdr:colOff>
      <xdr:row>36</xdr:row>
      <xdr:rowOff>168275</xdr:rowOff>
    </xdr:to>
    <xdr:cxnSp macro="">
      <xdr:nvCxnSpPr>
        <xdr:cNvPr id="72" name="直線コネクタ 71"/>
        <xdr:cNvCxnSpPr/>
      </xdr:nvCxnSpPr>
      <xdr:spPr>
        <a:xfrm flipV="1">
          <a:off x="1130300" y="626427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3" name="フローチャート: 判断 72"/>
        <xdr:cNvSpPr/>
      </xdr:nvSpPr>
      <xdr:spPr>
        <a:xfrm>
          <a:off x="1968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47625</xdr:rowOff>
    </xdr:from>
    <xdr:ext cx="459105" cy="259080"/>
    <xdr:sp macro="" textlink="">
      <xdr:nvSpPr>
        <xdr:cNvPr id="74" name="テキスト ボックス 73"/>
        <xdr:cNvSpPr txBox="1"/>
      </xdr:nvSpPr>
      <xdr:spPr>
        <a:xfrm>
          <a:off x="1784350" y="65627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129540</xdr:rowOff>
    </xdr:from>
    <xdr:to>
      <xdr:col>6</xdr:col>
      <xdr:colOff>38100</xdr:colOff>
      <xdr:row>38</xdr:row>
      <xdr:rowOff>59690</xdr:rowOff>
    </xdr:to>
    <xdr:sp macro="" textlink="">
      <xdr:nvSpPr>
        <xdr:cNvPr id="75" name="フローチャート: 判断 74"/>
        <xdr:cNvSpPr/>
      </xdr:nvSpPr>
      <xdr:spPr>
        <a:xfrm>
          <a:off x="1079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50800</xdr:rowOff>
    </xdr:from>
    <xdr:ext cx="459105" cy="259080"/>
    <xdr:sp macro="" textlink="">
      <xdr:nvSpPr>
        <xdr:cNvPr id="76" name="テキスト ボックス 75"/>
        <xdr:cNvSpPr txBox="1"/>
      </xdr:nvSpPr>
      <xdr:spPr>
        <a:xfrm>
          <a:off x="895350" y="65659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80010</xdr:rowOff>
    </xdr:from>
    <xdr:to>
      <xdr:col>24</xdr:col>
      <xdr:colOff>114300</xdr:colOff>
      <xdr:row>37</xdr:row>
      <xdr:rowOff>10160</xdr:rowOff>
    </xdr:to>
    <xdr:sp macro="" textlink="">
      <xdr:nvSpPr>
        <xdr:cNvPr id="82" name="楕円 81"/>
        <xdr:cNvSpPr/>
      </xdr:nvSpPr>
      <xdr:spPr>
        <a:xfrm>
          <a:off x="45847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58420</xdr:rowOff>
    </xdr:from>
    <xdr:ext cx="469900" cy="259080"/>
    <xdr:sp macro="" textlink="">
      <xdr:nvSpPr>
        <xdr:cNvPr id="83" name="議会費該当値テキスト"/>
        <xdr:cNvSpPr txBox="1"/>
      </xdr:nvSpPr>
      <xdr:spPr>
        <a:xfrm>
          <a:off x="4686300" y="6230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84" name="楕円 83"/>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22860</xdr:rowOff>
    </xdr:from>
    <xdr:ext cx="459105" cy="259080"/>
    <xdr:sp macro="" textlink="">
      <xdr:nvSpPr>
        <xdr:cNvPr id="85" name="テキスト ボックス 84"/>
        <xdr:cNvSpPr txBox="1"/>
      </xdr:nvSpPr>
      <xdr:spPr>
        <a:xfrm>
          <a:off x="3562350" y="63665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97790</xdr:rowOff>
    </xdr:from>
    <xdr:to>
      <xdr:col>15</xdr:col>
      <xdr:colOff>101600</xdr:colOff>
      <xdr:row>36</xdr:row>
      <xdr:rowOff>27940</xdr:rowOff>
    </xdr:to>
    <xdr:sp macro="" textlink="">
      <xdr:nvSpPr>
        <xdr:cNvPr id="86" name="楕円 85"/>
        <xdr:cNvSpPr/>
      </xdr:nvSpPr>
      <xdr:spPr>
        <a:xfrm>
          <a:off x="2857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19050</xdr:rowOff>
    </xdr:from>
    <xdr:ext cx="459105" cy="250190"/>
    <xdr:sp macro="" textlink="">
      <xdr:nvSpPr>
        <xdr:cNvPr id="87" name="テキスト ボックス 86"/>
        <xdr:cNvSpPr txBox="1"/>
      </xdr:nvSpPr>
      <xdr:spPr>
        <a:xfrm>
          <a:off x="2673350" y="619125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41275</xdr:rowOff>
    </xdr:from>
    <xdr:to>
      <xdr:col>10</xdr:col>
      <xdr:colOff>165100</xdr:colOff>
      <xdr:row>36</xdr:row>
      <xdr:rowOff>143510</xdr:rowOff>
    </xdr:to>
    <xdr:sp macro="" textlink="">
      <xdr:nvSpPr>
        <xdr:cNvPr id="88" name="楕円 87"/>
        <xdr:cNvSpPr/>
      </xdr:nvSpPr>
      <xdr:spPr>
        <a:xfrm>
          <a:off x="19685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159385</xdr:rowOff>
    </xdr:from>
    <xdr:ext cx="459105" cy="258445"/>
    <xdr:sp macro="" textlink="">
      <xdr:nvSpPr>
        <xdr:cNvPr id="89" name="テキスト ボックス 88"/>
        <xdr:cNvSpPr txBox="1"/>
      </xdr:nvSpPr>
      <xdr:spPr>
        <a:xfrm>
          <a:off x="1784350" y="598868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117475</xdr:rowOff>
    </xdr:from>
    <xdr:to>
      <xdr:col>6</xdr:col>
      <xdr:colOff>38100</xdr:colOff>
      <xdr:row>37</xdr:row>
      <xdr:rowOff>47625</xdr:rowOff>
    </xdr:to>
    <xdr:sp macro="" textlink="">
      <xdr:nvSpPr>
        <xdr:cNvPr id="90" name="楕円 89"/>
        <xdr:cNvSpPr/>
      </xdr:nvSpPr>
      <xdr:spPr>
        <a:xfrm>
          <a:off x="1079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64135</xdr:rowOff>
    </xdr:from>
    <xdr:ext cx="459105" cy="250825"/>
    <xdr:sp macro="" textlink="">
      <xdr:nvSpPr>
        <xdr:cNvPr id="91" name="テキスト ボックス 90"/>
        <xdr:cNvSpPr txBox="1"/>
      </xdr:nvSpPr>
      <xdr:spPr>
        <a:xfrm>
          <a:off x="895350" y="606488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090" cy="217170"/>
    <xdr:sp macro="" textlink="">
      <xdr:nvSpPr>
        <xdr:cNvPr id="100" name="テキスト ボックス 99"/>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8125" cy="248920"/>
    <xdr:sp macro="" textlink="">
      <xdr:nvSpPr>
        <xdr:cNvPr id="103" name="テキスト ボックス 102"/>
        <xdr:cNvSpPr txBox="1"/>
      </xdr:nvSpPr>
      <xdr:spPr>
        <a:xfrm>
          <a:off x="513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4835" cy="248920"/>
    <xdr:sp macro="" textlink="">
      <xdr:nvSpPr>
        <xdr:cNvPr id="105" name="テキスト ボックス 104"/>
        <xdr:cNvSpPr txBox="1"/>
      </xdr:nvSpPr>
      <xdr:spPr>
        <a:xfrm>
          <a:off x="166370" y="9484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4835" cy="248920"/>
    <xdr:sp macro="" textlink="">
      <xdr:nvSpPr>
        <xdr:cNvPr id="107" name="テキスト ボックス 106"/>
        <xdr:cNvSpPr txBox="1"/>
      </xdr:nvSpPr>
      <xdr:spPr>
        <a:xfrm>
          <a:off x="166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4835" cy="248920"/>
    <xdr:sp macro="" textlink="">
      <xdr:nvSpPr>
        <xdr:cNvPr id="109" name="テキスト ボックス 108"/>
        <xdr:cNvSpPr txBox="1"/>
      </xdr:nvSpPr>
      <xdr:spPr>
        <a:xfrm>
          <a:off x="166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11" name="テキスト ボックス 110"/>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1270</xdr:rowOff>
    </xdr:from>
    <xdr:to>
      <xdr:col>24</xdr:col>
      <xdr:colOff>62865</xdr:colOff>
      <xdr:row>57</xdr:row>
      <xdr:rowOff>92075</xdr:rowOff>
    </xdr:to>
    <xdr:cxnSp macro="">
      <xdr:nvCxnSpPr>
        <xdr:cNvPr id="113" name="直線コネクタ 112"/>
        <xdr:cNvCxnSpPr/>
      </xdr:nvCxnSpPr>
      <xdr:spPr>
        <a:xfrm flipV="1">
          <a:off x="4633595" y="8745220"/>
          <a:ext cx="127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95885</xdr:rowOff>
    </xdr:from>
    <xdr:ext cx="534670" cy="259080"/>
    <xdr:sp macro="" textlink="">
      <xdr:nvSpPr>
        <xdr:cNvPr id="114" name="総務費最小値テキスト"/>
        <xdr:cNvSpPr txBox="1"/>
      </xdr:nvSpPr>
      <xdr:spPr>
        <a:xfrm>
          <a:off x="4686300" y="986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47,980</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92075</xdr:rowOff>
    </xdr:from>
    <xdr:to>
      <xdr:col>24</xdr:col>
      <xdr:colOff>152400</xdr:colOff>
      <xdr:row>57</xdr:row>
      <xdr:rowOff>92075</xdr:rowOff>
    </xdr:to>
    <xdr:cxnSp macro="">
      <xdr:nvCxnSpPr>
        <xdr:cNvPr id="115" name="直線コネクタ 114"/>
        <xdr:cNvCxnSpPr/>
      </xdr:nvCxnSpPr>
      <xdr:spPr>
        <a:xfrm>
          <a:off x="4546600" y="9864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119380</xdr:rowOff>
    </xdr:from>
    <xdr:ext cx="598805" cy="259080"/>
    <xdr:sp macro="" textlink="">
      <xdr:nvSpPr>
        <xdr:cNvPr id="116" name="総務費最大値テキスト"/>
        <xdr:cNvSpPr txBox="1"/>
      </xdr:nvSpPr>
      <xdr:spPr>
        <a:xfrm>
          <a:off x="4686300" y="8520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292,718</a:t>
          </a:r>
          <a:endParaRPr kumimoji="1" lang="ja-JP" altLang="en-US" sz="1000" b="1">
            <a:latin typeface="ＭＳ Ｐゴシック"/>
          </a:endParaRPr>
        </a:p>
      </xdr:txBody>
    </xdr:sp>
    <xdr:clientData/>
  </xdr:oneCellAnchor>
  <xdr:twoCellAnchor>
    <xdr:from>
      <xdr:col>23</xdr:col>
      <xdr:colOff>165100</xdr:colOff>
      <xdr:row>51</xdr:row>
      <xdr:rowOff>1270</xdr:rowOff>
    </xdr:from>
    <xdr:to>
      <xdr:col>24</xdr:col>
      <xdr:colOff>152400</xdr:colOff>
      <xdr:row>51</xdr:row>
      <xdr:rowOff>1270</xdr:rowOff>
    </xdr:to>
    <xdr:cxnSp macro="">
      <xdr:nvCxnSpPr>
        <xdr:cNvPr id="117" name="直線コネクタ 116"/>
        <xdr:cNvCxnSpPr/>
      </xdr:nvCxnSpPr>
      <xdr:spPr>
        <a:xfrm>
          <a:off x="4546600" y="874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81915</xdr:rowOff>
    </xdr:from>
    <xdr:to>
      <xdr:col>24</xdr:col>
      <xdr:colOff>63500</xdr:colOff>
      <xdr:row>56</xdr:row>
      <xdr:rowOff>116840</xdr:rowOff>
    </xdr:to>
    <xdr:cxnSp macro="">
      <xdr:nvCxnSpPr>
        <xdr:cNvPr id="118" name="直線コネクタ 117"/>
        <xdr:cNvCxnSpPr/>
      </xdr:nvCxnSpPr>
      <xdr:spPr>
        <a:xfrm flipV="1">
          <a:off x="3797300" y="9511665"/>
          <a:ext cx="8382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35560</xdr:rowOff>
    </xdr:from>
    <xdr:ext cx="598805" cy="259080"/>
    <xdr:sp macro="" textlink="">
      <xdr:nvSpPr>
        <xdr:cNvPr id="119" name="総務費平均値テキスト"/>
        <xdr:cNvSpPr txBox="1"/>
      </xdr:nvSpPr>
      <xdr:spPr>
        <a:xfrm>
          <a:off x="4686300" y="9465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119,448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57150</xdr:rowOff>
    </xdr:from>
    <xdr:to>
      <xdr:col>24</xdr:col>
      <xdr:colOff>114300</xdr:colOff>
      <xdr:row>55</xdr:row>
      <xdr:rowOff>158750</xdr:rowOff>
    </xdr:to>
    <xdr:sp macro="" textlink="">
      <xdr:nvSpPr>
        <xdr:cNvPr id="120" name="フローチャート: 判断 119"/>
        <xdr:cNvSpPr/>
      </xdr:nvSpPr>
      <xdr:spPr>
        <a:xfrm>
          <a:off x="45847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43815</xdr:rowOff>
    </xdr:from>
    <xdr:to>
      <xdr:col>19</xdr:col>
      <xdr:colOff>177800</xdr:colOff>
      <xdr:row>56</xdr:row>
      <xdr:rowOff>116840</xdr:rowOff>
    </xdr:to>
    <xdr:cxnSp macro="">
      <xdr:nvCxnSpPr>
        <xdr:cNvPr id="121" name="直線コネクタ 120"/>
        <xdr:cNvCxnSpPr/>
      </xdr:nvCxnSpPr>
      <xdr:spPr>
        <a:xfrm>
          <a:off x="2908300" y="9130665"/>
          <a:ext cx="889000" cy="587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45720</xdr:rowOff>
    </xdr:from>
    <xdr:to>
      <xdr:col>20</xdr:col>
      <xdr:colOff>38100</xdr:colOff>
      <xdr:row>55</xdr:row>
      <xdr:rowOff>147320</xdr:rowOff>
    </xdr:to>
    <xdr:sp macro="" textlink="">
      <xdr:nvSpPr>
        <xdr:cNvPr id="122" name="フローチャート: 判断 121"/>
        <xdr:cNvSpPr/>
      </xdr:nvSpPr>
      <xdr:spPr>
        <a:xfrm>
          <a:off x="37465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163830</xdr:rowOff>
    </xdr:from>
    <xdr:ext cx="588010" cy="259080"/>
    <xdr:sp macro="" textlink="">
      <xdr:nvSpPr>
        <xdr:cNvPr id="123" name="テキスト ボックス 122"/>
        <xdr:cNvSpPr txBox="1"/>
      </xdr:nvSpPr>
      <xdr:spPr>
        <a:xfrm>
          <a:off x="3497580" y="925068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43815</xdr:rowOff>
    </xdr:from>
    <xdr:to>
      <xdr:col>15</xdr:col>
      <xdr:colOff>50800</xdr:colOff>
      <xdr:row>57</xdr:row>
      <xdr:rowOff>102870</xdr:rowOff>
    </xdr:to>
    <xdr:cxnSp macro="">
      <xdr:nvCxnSpPr>
        <xdr:cNvPr id="124" name="直線コネクタ 123"/>
        <xdr:cNvCxnSpPr/>
      </xdr:nvCxnSpPr>
      <xdr:spPr>
        <a:xfrm flipV="1">
          <a:off x="2019300" y="9130665"/>
          <a:ext cx="889000" cy="744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124460</xdr:rowOff>
    </xdr:from>
    <xdr:to>
      <xdr:col>15</xdr:col>
      <xdr:colOff>101600</xdr:colOff>
      <xdr:row>53</xdr:row>
      <xdr:rowOff>54610</xdr:rowOff>
    </xdr:to>
    <xdr:sp macro="" textlink="">
      <xdr:nvSpPr>
        <xdr:cNvPr id="125" name="フローチャート: 判断 124"/>
        <xdr:cNvSpPr/>
      </xdr:nvSpPr>
      <xdr:spPr>
        <a:xfrm>
          <a:off x="2857500" y="90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71120</xdr:rowOff>
    </xdr:from>
    <xdr:ext cx="588010" cy="259080"/>
    <xdr:sp macro="" textlink="">
      <xdr:nvSpPr>
        <xdr:cNvPr id="126" name="テキスト ボックス 125"/>
        <xdr:cNvSpPr txBox="1"/>
      </xdr:nvSpPr>
      <xdr:spPr>
        <a:xfrm>
          <a:off x="2608580" y="88150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102870</xdr:rowOff>
    </xdr:from>
    <xdr:to>
      <xdr:col>10</xdr:col>
      <xdr:colOff>114300</xdr:colOff>
      <xdr:row>57</xdr:row>
      <xdr:rowOff>106045</xdr:rowOff>
    </xdr:to>
    <xdr:cxnSp macro="">
      <xdr:nvCxnSpPr>
        <xdr:cNvPr id="127" name="直線コネクタ 126"/>
        <xdr:cNvCxnSpPr/>
      </xdr:nvCxnSpPr>
      <xdr:spPr>
        <a:xfrm flipV="1">
          <a:off x="1130300" y="98755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13335</xdr:rowOff>
    </xdr:from>
    <xdr:to>
      <xdr:col>10</xdr:col>
      <xdr:colOff>165100</xdr:colOff>
      <xdr:row>57</xdr:row>
      <xdr:rowOff>114935</xdr:rowOff>
    </xdr:to>
    <xdr:sp macro="" textlink="">
      <xdr:nvSpPr>
        <xdr:cNvPr id="128" name="フローチャート: 判断 127"/>
        <xdr:cNvSpPr/>
      </xdr:nvSpPr>
      <xdr:spPr>
        <a:xfrm>
          <a:off x="1968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132080</xdr:rowOff>
    </xdr:from>
    <xdr:ext cx="523875" cy="251460"/>
    <xdr:sp macro="" textlink="">
      <xdr:nvSpPr>
        <xdr:cNvPr id="129" name="テキスト ボックス 128"/>
        <xdr:cNvSpPr txBox="1"/>
      </xdr:nvSpPr>
      <xdr:spPr>
        <a:xfrm>
          <a:off x="1751965" y="95618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133985</xdr:rowOff>
    </xdr:from>
    <xdr:to>
      <xdr:col>6</xdr:col>
      <xdr:colOff>38100</xdr:colOff>
      <xdr:row>57</xdr:row>
      <xdr:rowOff>64135</xdr:rowOff>
    </xdr:to>
    <xdr:sp macro="" textlink="">
      <xdr:nvSpPr>
        <xdr:cNvPr id="130" name="フローチャート: 判断 129"/>
        <xdr:cNvSpPr/>
      </xdr:nvSpPr>
      <xdr:spPr>
        <a:xfrm>
          <a:off x="1079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80645</xdr:rowOff>
    </xdr:from>
    <xdr:ext cx="523875" cy="259080"/>
    <xdr:sp macro="" textlink="">
      <xdr:nvSpPr>
        <xdr:cNvPr id="131" name="テキスト ボックス 130"/>
        <xdr:cNvSpPr txBox="1"/>
      </xdr:nvSpPr>
      <xdr:spPr>
        <a:xfrm>
          <a:off x="862965" y="95103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31115</xdr:rowOff>
    </xdr:from>
    <xdr:to>
      <xdr:col>24</xdr:col>
      <xdr:colOff>114300</xdr:colOff>
      <xdr:row>55</xdr:row>
      <xdr:rowOff>132715</xdr:rowOff>
    </xdr:to>
    <xdr:sp macro="" textlink="">
      <xdr:nvSpPr>
        <xdr:cNvPr id="137" name="楕円 136"/>
        <xdr:cNvSpPr/>
      </xdr:nvSpPr>
      <xdr:spPr>
        <a:xfrm>
          <a:off x="4584700" y="94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53975</xdr:rowOff>
    </xdr:from>
    <xdr:ext cx="598805" cy="249555"/>
    <xdr:sp macro="" textlink="">
      <xdr:nvSpPr>
        <xdr:cNvPr id="138" name="総務費該当値テキスト"/>
        <xdr:cNvSpPr txBox="1"/>
      </xdr:nvSpPr>
      <xdr:spPr>
        <a:xfrm>
          <a:off x="4686300" y="93122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125,126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66040</xdr:rowOff>
    </xdr:from>
    <xdr:to>
      <xdr:col>20</xdr:col>
      <xdr:colOff>38100</xdr:colOff>
      <xdr:row>56</xdr:row>
      <xdr:rowOff>167640</xdr:rowOff>
    </xdr:to>
    <xdr:sp macro="" textlink="">
      <xdr:nvSpPr>
        <xdr:cNvPr id="139" name="楕円 138"/>
        <xdr:cNvSpPr/>
      </xdr:nvSpPr>
      <xdr:spPr>
        <a:xfrm>
          <a:off x="3746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158750</xdr:rowOff>
    </xdr:from>
    <xdr:ext cx="523875" cy="259080"/>
    <xdr:sp macro="" textlink="">
      <xdr:nvSpPr>
        <xdr:cNvPr id="140" name="テキスト ボックス 139"/>
        <xdr:cNvSpPr txBox="1"/>
      </xdr:nvSpPr>
      <xdr:spPr>
        <a:xfrm>
          <a:off x="3529965" y="97599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164465</xdr:rowOff>
    </xdr:from>
    <xdr:to>
      <xdr:col>15</xdr:col>
      <xdr:colOff>101600</xdr:colOff>
      <xdr:row>53</xdr:row>
      <xdr:rowOff>94615</xdr:rowOff>
    </xdr:to>
    <xdr:sp macro="" textlink="">
      <xdr:nvSpPr>
        <xdr:cNvPr id="141" name="楕円 140"/>
        <xdr:cNvSpPr/>
      </xdr:nvSpPr>
      <xdr:spPr>
        <a:xfrm>
          <a:off x="2857500" y="90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86360</xdr:rowOff>
    </xdr:from>
    <xdr:ext cx="588010" cy="251460"/>
    <xdr:sp macro="" textlink="">
      <xdr:nvSpPr>
        <xdr:cNvPr id="142" name="テキスト ボックス 141"/>
        <xdr:cNvSpPr txBox="1"/>
      </xdr:nvSpPr>
      <xdr:spPr>
        <a:xfrm>
          <a:off x="2608580" y="91732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208,439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52070</xdr:rowOff>
    </xdr:from>
    <xdr:to>
      <xdr:col>10</xdr:col>
      <xdr:colOff>165100</xdr:colOff>
      <xdr:row>57</xdr:row>
      <xdr:rowOff>153670</xdr:rowOff>
    </xdr:to>
    <xdr:sp macro="" textlink="">
      <xdr:nvSpPr>
        <xdr:cNvPr id="143" name="楕円 142"/>
        <xdr:cNvSpPr/>
      </xdr:nvSpPr>
      <xdr:spPr>
        <a:xfrm>
          <a:off x="196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144780</xdr:rowOff>
    </xdr:from>
    <xdr:ext cx="523875" cy="250190"/>
    <xdr:sp macro="" textlink="">
      <xdr:nvSpPr>
        <xdr:cNvPr id="144" name="テキスト ボックス 143"/>
        <xdr:cNvSpPr txBox="1"/>
      </xdr:nvSpPr>
      <xdr:spPr>
        <a:xfrm>
          <a:off x="1751965" y="99174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55245</xdr:rowOff>
    </xdr:from>
    <xdr:to>
      <xdr:col>6</xdr:col>
      <xdr:colOff>38100</xdr:colOff>
      <xdr:row>57</xdr:row>
      <xdr:rowOff>156845</xdr:rowOff>
    </xdr:to>
    <xdr:sp macro="" textlink="">
      <xdr:nvSpPr>
        <xdr:cNvPr id="145" name="楕円 144"/>
        <xdr:cNvSpPr/>
      </xdr:nvSpPr>
      <xdr:spPr>
        <a:xfrm>
          <a:off x="1079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147955</xdr:rowOff>
    </xdr:from>
    <xdr:ext cx="523875" cy="258445"/>
    <xdr:sp macro="" textlink="">
      <xdr:nvSpPr>
        <xdr:cNvPr id="146" name="テキスト ボックス 145"/>
        <xdr:cNvSpPr txBox="1"/>
      </xdr:nvSpPr>
      <xdr:spPr>
        <a:xfrm>
          <a:off x="862965" y="992060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218,127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090" cy="217170"/>
    <xdr:sp macro="" textlink="">
      <xdr:nvSpPr>
        <xdr:cNvPr id="155" name="テキスト ボックス 154"/>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7" name="テキスト ボックス 156"/>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4835" cy="259080"/>
    <xdr:sp macro="" textlink="">
      <xdr:nvSpPr>
        <xdr:cNvPr id="159" name="テキスト ボックス 158"/>
        <xdr:cNvSpPr txBox="1"/>
      </xdr:nvSpPr>
      <xdr:spPr>
        <a:xfrm>
          <a:off x="166370" y="1350137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4835" cy="250825"/>
    <xdr:sp macro="" textlink="">
      <xdr:nvSpPr>
        <xdr:cNvPr id="161" name="テキスト ボックス 160"/>
        <xdr:cNvSpPr txBox="1"/>
      </xdr:nvSpPr>
      <xdr:spPr>
        <a:xfrm>
          <a:off x="166370" y="13174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4835" cy="259080"/>
    <xdr:sp macro="" textlink="">
      <xdr:nvSpPr>
        <xdr:cNvPr id="163" name="テキスト ボックス 162"/>
        <xdr:cNvSpPr txBox="1"/>
      </xdr:nvSpPr>
      <xdr:spPr>
        <a:xfrm>
          <a:off x="166370" y="12847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4835" cy="251460"/>
    <xdr:sp macro="" textlink="">
      <xdr:nvSpPr>
        <xdr:cNvPr id="165" name="テキスト ボックス 164"/>
        <xdr:cNvSpPr txBox="1"/>
      </xdr:nvSpPr>
      <xdr:spPr>
        <a:xfrm>
          <a:off x="166370" y="12522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4835" cy="258445"/>
    <xdr:sp macro="" textlink="">
      <xdr:nvSpPr>
        <xdr:cNvPr id="167" name="テキスト ボックス 166"/>
        <xdr:cNvSpPr txBox="1"/>
      </xdr:nvSpPr>
      <xdr:spPr>
        <a:xfrm>
          <a:off x="166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4835" cy="259080"/>
    <xdr:sp macro="" textlink="">
      <xdr:nvSpPr>
        <xdr:cNvPr id="169" name="テキスト ボックス 168"/>
        <xdr:cNvSpPr txBox="1"/>
      </xdr:nvSpPr>
      <xdr:spPr>
        <a:xfrm>
          <a:off x="166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4835" cy="248920"/>
    <xdr:sp macro="" textlink="">
      <xdr:nvSpPr>
        <xdr:cNvPr id="171" name="テキスト ボックス 170"/>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64135</xdr:rowOff>
    </xdr:from>
    <xdr:to>
      <xdr:col>24</xdr:col>
      <xdr:colOff>62865</xdr:colOff>
      <xdr:row>79</xdr:row>
      <xdr:rowOff>65405</xdr:rowOff>
    </xdr:to>
    <xdr:cxnSp macro="">
      <xdr:nvCxnSpPr>
        <xdr:cNvPr id="173" name="直線コネクタ 172"/>
        <xdr:cNvCxnSpPr/>
      </xdr:nvCxnSpPr>
      <xdr:spPr>
        <a:xfrm flipV="1">
          <a:off x="4633595" y="122370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69215</xdr:rowOff>
    </xdr:from>
    <xdr:ext cx="598805" cy="259080"/>
    <xdr:sp macro="" textlink="">
      <xdr:nvSpPr>
        <xdr:cNvPr id="174" name="民生費最小値テキスト"/>
        <xdr:cNvSpPr txBox="1"/>
      </xdr:nvSpPr>
      <xdr:spPr>
        <a:xfrm>
          <a:off x="4686300" y="13613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123,065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65405</xdr:rowOff>
    </xdr:from>
    <xdr:to>
      <xdr:col>24</xdr:col>
      <xdr:colOff>152400</xdr:colOff>
      <xdr:row>79</xdr:row>
      <xdr:rowOff>65405</xdr:rowOff>
    </xdr:to>
    <xdr:cxnSp macro="">
      <xdr:nvCxnSpPr>
        <xdr:cNvPr id="175" name="直線コネクタ 174"/>
        <xdr:cNvCxnSpPr/>
      </xdr:nvCxnSpPr>
      <xdr:spPr>
        <a:xfrm>
          <a:off x="4546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10795</xdr:rowOff>
    </xdr:from>
    <xdr:ext cx="598805" cy="258445"/>
    <xdr:sp macro="" textlink="">
      <xdr:nvSpPr>
        <xdr:cNvPr id="176" name="民生費最大値テキスト"/>
        <xdr:cNvSpPr txBox="1"/>
      </xdr:nvSpPr>
      <xdr:spPr>
        <a:xfrm>
          <a:off x="4686300" y="12012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249,213</a:t>
          </a:r>
          <a:endParaRPr kumimoji="1" lang="ja-JP" altLang="en-US" sz="1000" b="1">
            <a:latin typeface="ＭＳ Ｐゴシック"/>
          </a:endParaRPr>
        </a:p>
      </xdr:txBody>
    </xdr:sp>
    <xdr:clientData/>
  </xdr:oneCellAnchor>
  <xdr:twoCellAnchor>
    <xdr:from>
      <xdr:col>23</xdr:col>
      <xdr:colOff>165100</xdr:colOff>
      <xdr:row>71</xdr:row>
      <xdr:rowOff>64135</xdr:rowOff>
    </xdr:from>
    <xdr:to>
      <xdr:col>24</xdr:col>
      <xdr:colOff>152400</xdr:colOff>
      <xdr:row>71</xdr:row>
      <xdr:rowOff>64135</xdr:rowOff>
    </xdr:to>
    <xdr:cxnSp macro="">
      <xdr:nvCxnSpPr>
        <xdr:cNvPr id="177" name="直線コネクタ 176"/>
        <xdr:cNvCxnSpPr/>
      </xdr:nvCxnSpPr>
      <xdr:spPr>
        <a:xfrm>
          <a:off x="4546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104775</xdr:rowOff>
    </xdr:from>
    <xdr:to>
      <xdr:col>24</xdr:col>
      <xdr:colOff>63500</xdr:colOff>
      <xdr:row>76</xdr:row>
      <xdr:rowOff>69850</xdr:rowOff>
    </xdr:to>
    <xdr:cxnSp macro="">
      <xdr:nvCxnSpPr>
        <xdr:cNvPr id="178" name="直線コネクタ 177"/>
        <xdr:cNvCxnSpPr/>
      </xdr:nvCxnSpPr>
      <xdr:spPr>
        <a:xfrm>
          <a:off x="3797300" y="1296352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41275</xdr:rowOff>
    </xdr:from>
    <xdr:ext cx="598805" cy="250825"/>
    <xdr:sp macro="" textlink="">
      <xdr:nvSpPr>
        <xdr:cNvPr id="179" name="民生費平均値テキスト"/>
        <xdr:cNvSpPr txBox="1"/>
      </xdr:nvSpPr>
      <xdr:spPr>
        <a:xfrm>
          <a:off x="4686300" y="1290002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170,003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18415</xdr:rowOff>
    </xdr:from>
    <xdr:to>
      <xdr:col>24</xdr:col>
      <xdr:colOff>114300</xdr:colOff>
      <xdr:row>76</xdr:row>
      <xdr:rowOff>120650</xdr:rowOff>
    </xdr:to>
    <xdr:sp macro="" textlink="">
      <xdr:nvSpPr>
        <xdr:cNvPr id="180" name="フローチャート: 判断 179"/>
        <xdr:cNvSpPr/>
      </xdr:nvSpPr>
      <xdr:spPr>
        <a:xfrm>
          <a:off x="45847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104775</xdr:rowOff>
    </xdr:from>
    <xdr:to>
      <xdr:col>19</xdr:col>
      <xdr:colOff>177800</xdr:colOff>
      <xdr:row>77</xdr:row>
      <xdr:rowOff>99695</xdr:rowOff>
    </xdr:to>
    <xdr:cxnSp macro="">
      <xdr:nvCxnSpPr>
        <xdr:cNvPr id="181" name="直線コネクタ 180"/>
        <xdr:cNvCxnSpPr/>
      </xdr:nvCxnSpPr>
      <xdr:spPr>
        <a:xfrm flipV="1">
          <a:off x="2908300" y="12963525"/>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109220</xdr:rowOff>
    </xdr:from>
    <xdr:to>
      <xdr:col>20</xdr:col>
      <xdr:colOff>38100</xdr:colOff>
      <xdr:row>76</xdr:row>
      <xdr:rowOff>39370</xdr:rowOff>
    </xdr:to>
    <xdr:sp macro="" textlink="">
      <xdr:nvSpPr>
        <xdr:cNvPr id="182" name="フローチャート: 判断 181"/>
        <xdr:cNvSpPr/>
      </xdr:nvSpPr>
      <xdr:spPr>
        <a:xfrm>
          <a:off x="37465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30480</xdr:rowOff>
    </xdr:from>
    <xdr:ext cx="588010" cy="250190"/>
    <xdr:sp macro="" textlink="">
      <xdr:nvSpPr>
        <xdr:cNvPr id="183" name="テキスト ボックス 182"/>
        <xdr:cNvSpPr txBox="1"/>
      </xdr:nvSpPr>
      <xdr:spPr>
        <a:xfrm>
          <a:off x="3497580" y="1306068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99695</xdr:rowOff>
    </xdr:from>
    <xdr:to>
      <xdr:col>15</xdr:col>
      <xdr:colOff>50800</xdr:colOff>
      <xdr:row>78</xdr:row>
      <xdr:rowOff>13335</xdr:rowOff>
    </xdr:to>
    <xdr:cxnSp macro="">
      <xdr:nvCxnSpPr>
        <xdr:cNvPr id="184" name="直線コネクタ 183"/>
        <xdr:cNvCxnSpPr/>
      </xdr:nvCxnSpPr>
      <xdr:spPr>
        <a:xfrm flipV="1">
          <a:off x="2019300" y="1330134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24765</xdr:rowOff>
    </xdr:from>
    <xdr:to>
      <xdr:col>15</xdr:col>
      <xdr:colOff>101600</xdr:colOff>
      <xdr:row>77</xdr:row>
      <xdr:rowOff>126365</xdr:rowOff>
    </xdr:to>
    <xdr:sp macro="" textlink="">
      <xdr:nvSpPr>
        <xdr:cNvPr id="185" name="フローチャート: 判断 184"/>
        <xdr:cNvSpPr/>
      </xdr:nvSpPr>
      <xdr:spPr>
        <a:xfrm>
          <a:off x="2857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143510</xdr:rowOff>
    </xdr:from>
    <xdr:ext cx="588010" cy="251460"/>
    <xdr:sp macro="" textlink="">
      <xdr:nvSpPr>
        <xdr:cNvPr id="186" name="テキスト ボックス 185"/>
        <xdr:cNvSpPr txBox="1"/>
      </xdr:nvSpPr>
      <xdr:spPr>
        <a:xfrm>
          <a:off x="2608580" y="1300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13335</xdr:rowOff>
    </xdr:from>
    <xdr:to>
      <xdr:col>10</xdr:col>
      <xdr:colOff>114300</xdr:colOff>
      <xdr:row>78</xdr:row>
      <xdr:rowOff>24130</xdr:rowOff>
    </xdr:to>
    <xdr:cxnSp macro="">
      <xdr:nvCxnSpPr>
        <xdr:cNvPr id="187" name="直線コネクタ 186"/>
        <xdr:cNvCxnSpPr/>
      </xdr:nvCxnSpPr>
      <xdr:spPr>
        <a:xfrm flipV="1">
          <a:off x="1130300" y="133864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114300</xdr:rowOff>
    </xdr:from>
    <xdr:to>
      <xdr:col>10</xdr:col>
      <xdr:colOff>165100</xdr:colOff>
      <xdr:row>79</xdr:row>
      <xdr:rowOff>44450</xdr:rowOff>
    </xdr:to>
    <xdr:sp macro="" textlink="">
      <xdr:nvSpPr>
        <xdr:cNvPr id="188" name="フローチャート: 判断 187"/>
        <xdr:cNvSpPr/>
      </xdr:nvSpPr>
      <xdr:spPr>
        <a:xfrm>
          <a:off x="1968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35560</xdr:rowOff>
    </xdr:from>
    <xdr:ext cx="588010" cy="259080"/>
    <xdr:sp macro="" textlink="">
      <xdr:nvSpPr>
        <xdr:cNvPr id="189" name="テキスト ボックス 188"/>
        <xdr:cNvSpPr txBox="1"/>
      </xdr:nvSpPr>
      <xdr:spPr>
        <a:xfrm>
          <a:off x="1719580" y="135801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79</xdr:row>
      <xdr:rowOff>6985</xdr:rowOff>
    </xdr:from>
    <xdr:to>
      <xdr:col>6</xdr:col>
      <xdr:colOff>38100</xdr:colOff>
      <xdr:row>79</xdr:row>
      <xdr:rowOff>109220</xdr:rowOff>
    </xdr:to>
    <xdr:sp macro="" textlink="">
      <xdr:nvSpPr>
        <xdr:cNvPr id="190" name="フローチャート: 判断 189"/>
        <xdr:cNvSpPr/>
      </xdr:nvSpPr>
      <xdr:spPr>
        <a:xfrm>
          <a:off x="1079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99695</xdr:rowOff>
    </xdr:from>
    <xdr:ext cx="588010" cy="249555"/>
    <xdr:sp macro="" textlink="">
      <xdr:nvSpPr>
        <xdr:cNvPr id="191" name="テキスト ボックス 190"/>
        <xdr:cNvSpPr txBox="1"/>
      </xdr:nvSpPr>
      <xdr:spPr>
        <a:xfrm>
          <a:off x="830580" y="13644245"/>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19050</xdr:rowOff>
    </xdr:from>
    <xdr:to>
      <xdr:col>24</xdr:col>
      <xdr:colOff>114300</xdr:colOff>
      <xdr:row>76</xdr:row>
      <xdr:rowOff>120650</xdr:rowOff>
    </xdr:to>
    <xdr:sp macro="" textlink="">
      <xdr:nvSpPr>
        <xdr:cNvPr id="197" name="楕円 196"/>
        <xdr:cNvSpPr/>
      </xdr:nvSpPr>
      <xdr:spPr>
        <a:xfrm>
          <a:off x="45847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168910</xdr:rowOff>
    </xdr:from>
    <xdr:ext cx="598805" cy="248920"/>
    <xdr:sp macro="" textlink="">
      <xdr:nvSpPr>
        <xdr:cNvPr id="198" name="民生費該当値テキスト"/>
        <xdr:cNvSpPr txBox="1"/>
      </xdr:nvSpPr>
      <xdr:spPr>
        <a:xfrm>
          <a:off x="4686300" y="130276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169,893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53975</xdr:rowOff>
    </xdr:from>
    <xdr:to>
      <xdr:col>20</xdr:col>
      <xdr:colOff>38100</xdr:colOff>
      <xdr:row>75</xdr:row>
      <xdr:rowOff>155575</xdr:rowOff>
    </xdr:to>
    <xdr:sp macro="" textlink="">
      <xdr:nvSpPr>
        <xdr:cNvPr id="199" name="楕円 198"/>
        <xdr:cNvSpPr/>
      </xdr:nvSpPr>
      <xdr:spPr>
        <a:xfrm>
          <a:off x="3746500" y="129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635</xdr:rowOff>
    </xdr:from>
    <xdr:ext cx="588010" cy="259080"/>
    <xdr:sp macro="" textlink="">
      <xdr:nvSpPr>
        <xdr:cNvPr id="200" name="テキスト ボックス 199"/>
        <xdr:cNvSpPr txBox="1"/>
      </xdr:nvSpPr>
      <xdr:spPr>
        <a:xfrm>
          <a:off x="3497580" y="1268793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48895</xdr:rowOff>
    </xdr:from>
    <xdr:to>
      <xdr:col>15</xdr:col>
      <xdr:colOff>101600</xdr:colOff>
      <xdr:row>77</xdr:row>
      <xdr:rowOff>150495</xdr:rowOff>
    </xdr:to>
    <xdr:sp macro="" textlink="">
      <xdr:nvSpPr>
        <xdr:cNvPr id="201" name="楕円 200"/>
        <xdr:cNvSpPr/>
      </xdr:nvSpPr>
      <xdr:spPr>
        <a:xfrm>
          <a:off x="2857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141605</xdr:rowOff>
    </xdr:from>
    <xdr:ext cx="588010" cy="259080"/>
    <xdr:sp macro="" textlink="">
      <xdr:nvSpPr>
        <xdr:cNvPr id="202" name="テキスト ボックス 201"/>
        <xdr:cNvSpPr txBox="1"/>
      </xdr:nvSpPr>
      <xdr:spPr>
        <a:xfrm>
          <a:off x="2608580" y="133432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133985</xdr:rowOff>
    </xdr:from>
    <xdr:to>
      <xdr:col>10</xdr:col>
      <xdr:colOff>165100</xdr:colOff>
      <xdr:row>78</xdr:row>
      <xdr:rowOff>64135</xdr:rowOff>
    </xdr:to>
    <xdr:sp macro="" textlink="">
      <xdr:nvSpPr>
        <xdr:cNvPr id="203" name="楕円 202"/>
        <xdr:cNvSpPr/>
      </xdr:nvSpPr>
      <xdr:spPr>
        <a:xfrm>
          <a:off x="1968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80645</xdr:rowOff>
    </xdr:from>
    <xdr:ext cx="588010" cy="259080"/>
    <xdr:sp macro="" textlink="">
      <xdr:nvSpPr>
        <xdr:cNvPr id="204" name="テキスト ボックス 203"/>
        <xdr:cNvSpPr txBox="1"/>
      </xdr:nvSpPr>
      <xdr:spPr>
        <a:xfrm>
          <a:off x="1719580" y="1311084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144780</xdr:rowOff>
    </xdr:from>
    <xdr:to>
      <xdr:col>6</xdr:col>
      <xdr:colOff>38100</xdr:colOff>
      <xdr:row>78</xdr:row>
      <xdr:rowOff>74930</xdr:rowOff>
    </xdr:to>
    <xdr:sp macro="" textlink="">
      <xdr:nvSpPr>
        <xdr:cNvPr id="205" name="楕円 204"/>
        <xdr:cNvSpPr/>
      </xdr:nvSpPr>
      <xdr:spPr>
        <a:xfrm>
          <a:off x="1079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91440</xdr:rowOff>
    </xdr:from>
    <xdr:ext cx="588010" cy="259080"/>
    <xdr:sp macro="" textlink="">
      <xdr:nvSpPr>
        <xdr:cNvPr id="206" name="テキスト ボックス 205"/>
        <xdr:cNvSpPr txBox="1"/>
      </xdr:nvSpPr>
      <xdr:spPr>
        <a:xfrm>
          <a:off x="830580" y="1312164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090" cy="217170"/>
    <xdr:sp macro="" textlink="">
      <xdr:nvSpPr>
        <xdr:cNvPr id="215" name="テキスト ボックス 214"/>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38125" cy="259080"/>
    <xdr:sp macro="" textlink="">
      <xdr:nvSpPr>
        <xdr:cNvPr id="218" name="テキスト ボックス 217"/>
        <xdr:cNvSpPr txBox="1"/>
      </xdr:nvSpPr>
      <xdr:spPr>
        <a:xfrm>
          <a:off x="513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4835" cy="248920"/>
    <xdr:sp macro="" textlink="">
      <xdr:nvSpPr>
        <xdr:cNvPr id="222" name="テキスト ボックス 221"/>
        <xdr:cNvSpPr txBox="1"/>
      </xdr:nvSpPr>
      <xdr:spPr>
        <a:xfrm>
          <a:off x="1663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4835" cy="259080"/>
    <xdr:sp macro="" textlink="">
      <xdr:nvSpPr>
        <xdr:cNvPr id="224" name="テキスト ボックス 223"/>
        <xdr:cNvSpPr txBox="1"/>
      </xdr:nvSpPr>
      <xdr:spPr>
        <a:xfrm>
          <a:off x="166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4835" cy="259080"/>
    <xdr:sp macro="" textlink="">
      <xdr:nvSpPr>
        <xdr:cNvPr id="226" name="テキスト ボックス 225"/>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28" name="テキスト ボックス 227"/>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88900</xdr:rowOff>
    </xdr:from>
    <xdr:to>
      <xdr:col>24</xdr:col>
      <xdr:colOff>62865</xdr:colOff>
      <xdr:row>97</xdr:row>
      <xdr:rowOff>168275</xdr:rowOff>
    </xdr:to>
    <xdr:cxnSp macro="">
      <xdr:nvCxnSpPr>
        <xdr:cNvPr id="230" name="直線コネクタ 229"/>
        <xdr:cNvCxnSpPr/>
      </xdr:nvCxnSpPr>
      <xdr:spPr>
        <a:xfrm flipV="1">
          <a:off x="4633595" y="1551940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635</xdr:rowOff>
    </xdr:from>
    <xdr:ext cx="534670" cy="259080"/>
    <xdr:sp macro="" textlink="">
      <xdr:nvSpPr>
        <xdr:cNvPr id="231" name="衛生費最小値テキスト"/>
        <xdr:cNvSpPr txBox="1"/>
      </xdr:nvSpPr>
      <xdr:spPr>
        <a:xfrm>
          <a:off x="4686300"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168275</xdr:rowOff>
    </xdr:from>
    <xdr:to>
      <xdr:col>24</xdr:col>
      <xdr:colOff>152400</xdr:colOff>
      <xdr:row>97</xdr:row>
      <xdr:rowOff>168275</xdr:rowOff>
    </xdr:to>
    <xdr:cxnSp macro="">
      <xdr:nvCxnSpPr>
        <xdr:cNvPr id="232" name="直線コネクタ 231"/>
        <xdr:cNvCxnSpPr/>
      </xdr:nvCxnSpPr>
      <xdr:spPr>
        <a:xfrm>
          <a:off x="4546600" y="1679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35560</xdr:rowOff>
    </xdr:from>
    <xdr:ext cx="598805" cy="259080"/>
    <xdr:sp macro="" textlink="">
      <xdr:nvSpPr>
        <xdr:cNvPr id="233" name="衛生費最大値テキスト"/>
        <xdr:cNvSpPr txBox="1"/>
      </xdr:nvSpPr>
      <xdr:spPr>
        <a:xfrm>
          <a:off x="4686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196,686</a:t>
          </a:r>
          <a:endParaRPr kumimoji="1" lang="ja-JP" altLang="en-US" sz="1000" b="1">
            <a:latin typeface="ＭＳ Ｐゴシック"/>
          </a:endParaRPr>
        </a:p>
      </xdr:txBody>
    </xdr:sp>
    <xdr:clientData/>
  </xdr:oneCellAnchor>
  <xdr:twoCellAnchor>
    <xdr:from>
      <xdr:col>23</xdr:col>
      <xdr:colOff>165100</xdr:colOff>
      <xdr:row>90</xdr:row>
      <xdr:rowOff>88900</xdr:rowOff>
    </xdr:from>
    <xdr:to>
      <xdr:col>24</xdr:col>
      <xdr:colOff>152400</xdr:colOff>
      <xdr:row>90</xdr:row>
      <xdr:rowOff>88900</xdr:rowOff>
    </xdr:to>
    <xdr:cxnSp macro="">
      <xdr:nvCxnSpPr>
        <xdr:cNvPr id="234" name="直線コネクタ 233"/>
        <xdr:cNvCxnSpPr/>
      </xdr:nvCxnSpPr>
      <xdr:spPr>
        <a:xfrm>
          <a:off x="4546600" y="1551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86995</xdr:rowOff>
    </xdr:from>
    <xdr:to>
      <xdr:col>24</xdr:col>
      <xdr:colOff>63500</xdr:colOff>
      <xdr:row>97</xdr:row>
      <xdr:rowOff>97790</xdr:rowOff>
    </xdr:to>
    <xdr:cxnSp macro="">
      <xdr:nvCxnSpPr>
        <xdr:cNvPr id="235" name="直線コネクタ 234"/>
        <xdr:cNvCxnSpPr/>
      </xdr:nvCxnSpPr>
      <xdr:spPr>
        <a:xfrm>
          <a:off x="3797300" y="1671764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81915</xdr:rowOff>
    </xdr:from>
    <xdr:ext cx="534670" cy="259080"/>
    <xdr:sp macro="" textlink="">
      <xdr:nvSpPr>
        <xdr:cNvPr id="236" name="衛生費平均値テキスト"/>
        <xdr:cNvSpPr txBox="1"/>
      </xdr:nvSpPr>
      <xdr:spPr>
        <a:xfrm>
          <a:off x="4686300" y="1636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59055</xdr:rowOff>
    </xdr:from>
    <xdr:to>
      <xdr:col>24</xdr:col>
      <xdr:colOff>114300</xdr:colOff>
      <xdr:row>96</xdr:row>
      <xdr:rowOff>160655</xdr:rowOff>
    </xdr:to>
    <xdr:sp macro="" textlink="">
      <xdr:nvSpPr>
        <xdr:cNvPr id="237" name="フローチャート: 判断 236"/>
        <xdr:cNvSpPr/>
      </xdr:nvSpPr>
      <xdr:spPr>
        <a:xfrm>
          <a:off x="4584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86995</xdr:rowOff>
    </xdr:from>
    <xdr:to>
      <xdr:col>19</xdr:col>
      <xdr:colOff>177800</xdr:colOff>
      <xdr:row>97</xdr:row>
      <xdr:rowOff>116840</xdr:rowOff>
    </xdr:to>
    <xdr:cxnSp macro="">
      <xdr:nvCxnSpPr>
        <xdr:cNvPr id="238" name="直線コネクタ 237"/>
        <xdr:cNvCxnSpPr/>
      </xdr:nvCxnSpPr>
      <xdr:spPr>
        <a:xfrm flipV="1">
          <a:off x="2908300" y="167176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53340</xdr:rowOff>
    </xdr:from>
    <xdr:to>
      <xdr:col>20</xdr:col>
      <xdr:colOff>38100</xdr:colOff>
      <xdr:row>96</xdr:row>
      <xdr:rowOff>154940</xdr:rowOff>
    </xdr:to>
    <xdr:sp macro="" textlink="">
      <xdr:nvSpPr>
        <xdr:cNvPr id="239" name="フローチャート: 判断 238"/>
        <xdr:cNvSpPr/>
      </xdr:nvSpPr>
      <xdr:spPr>
        <a:xfrm>
          <a:off x="3746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0</xdr:rowOff>
    </xdr:from>
    <xdr:ext cx="523875" cy="259080"/>
    <xdr:sp macro="" textlink="">
      <xdr:nvSpPr>
        <xdr:cNvPr id="240" name="テキスト ボックス 239"/>
        <xdr:cNvSpPr txBox="1"/>
      </xdr:nvSpPr>
      <xdr:spPr>
        <a:xfrm>
          <a:off x="3529965" y="162877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109220</xdr:rowOff>
    </xdr:from>
    <xdr:to>
      <xdr:col>15</xdr:col>
      <xdr:colOff>50800</xdr:colOff>
      <xdr:row>97</xdr:row>
      <xdr:rowOff>116840</xdr:rowOff>
    </xdr:to>
    <xdr:cxnSp macro="">
      <xdr:nvCxnSpPr>
        <xdr:cNvPr id="241" name="直線コネクタ 240"/>
        <xdr:cNvCxnSpPr/>
      </xdr:nvCxnSpPr>
      <xdr:spPr>
        <a:xfrm>
          <a:off x="2019300" y="167398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115570</xdr:rowOff>
    </xdr:from>
    <xdr:to>
      <xdr:col>15</xdr:col>
      <xdr:colOff>101600</xdr:colOff>
      <xdr:row>97</xdr:row>
      <xdr:rowOff>45720</xdr:rowOff>
    </xdr:to>
    <xdr:sp macro="" textlink="">
      <xdr:nvSpPr>
        <xdr:cNvPr id="242" name="フローチャート: 判断 241"/>
        <xdr:cNvSpPr/>
      </xdr:nvSpPr>
      <xdr:spPr>
        <a:xfrm>
          <a:off x="2857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62230</xdr:rowOff>
    </xdr:from>
    <xdr:ext cx="523875" cy="259080"/>
    <xdr:sp macro="" textlink="">
      <xdr:nvSpPr>
        <xdr:cNvPr id="243" name="テキスト ボックス 242"/>
        <xdr:cNvSpPr txBox="1"/>
      </xdr:nvSpPr>
      <xdr:spPr>
        <a:xfrm>
          <a:off x="2640965" y="163499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109220</xdr:rowOff>
    </xdr:from>
    <xdr:to>
      <xdr:col>10</xdr:col>
      <xdr:colOff>114300</xdr:colOff>
      <xdr:row>97</xdr:row>
      <xdr:rowOff>146685</xdr:rowOff>
    </xdr:to>
    <xdr:cxnSp macro="">
      <xdr:nvCxnSpPr>
        <xdr:cNvPr id="244" name="直線コネクタ 243"/>
        <xdr:cNvCxnSpPr/>
      </xdr:nvCxnSpPr>
      <xdr:spPr>
        <a:xfrm flipV="1">
          <a:off x="1130300" y="167398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93345</xdr:rowOff>
    </xdr:from>
    <xdr:to>
      <xdr:col>10</xdr:col>
      <xdr:colOff>165100</xdr:colOff>
      <xdr:row>98</xdr:row>
      <xdr:rowOff>23495</xdr:rowOff>
    </xdr:to>
    <xdr:sp macro="" textlink="">
      <xdr:nvSpPr>
        <xdr:cNvPr id="245" name="フローチャート: 判断 244"/>
        <xdr:cNvSpPr/>
      </xdr:nvSpPr>
      <xdr:spPr>
        <a:xfrm>
          <a:off x="1968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14605</xdr:rowOff>
    </xdr:from>
    <xdr:ext cx="523875" cy="259080"/>
    <xdr:sp macro="" textlink="">
      <xdr:nvSpPr>
        <xdr:cNvPr id="246" name="テキスト ボックス 245"/>
        <xdr:cNvSpPr txBox="1"/>
      </xdr:nvSpPr>
      <xdr:spPr>
        <a:xfrm>
          <a:off x="1751965" y="168167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98425</xdr:rowOff>
    </xdr:from>
    <xdr:to>
      <xdr:col>6</xdr:col>
      <xdr:colOff>38100</xdr:colOff>
      <xdr:row>98</xdr:row>
      <xdr:rowOff>29210</xdr:rowOff>
    </xdr:to>
    <xdr:sp macro="" textlink="">
      <xdr:nvSpPr>
        <xdr:cNvPr id="247" name="フローチャート: 判断 246"/>
        <xdr:cNvSpPr/>
      </xdr:nvSpPr>
      <xdr:spPr>
        <a:xfrm>
          <a:off x="1079500" y="16729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19685</xdr:rowOff>
    </xdr:from>
    <xdr:ext cx="523875" cy="249555"/>
    <xdr:sp macro="" textlink="">
      <xdr:nvSpPr>
        <xdr:cNvPr id="248" name="テキスト ボックス 247"/>
        <xdr:cNvSpPr txBox="1"/>
      </xdr:nvSpPr>
      <xdr:spPr>
        <a:xfrm>
          <a:off x="862965" y="168217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46355</xdr:rowOff>
    </xdr:from>
    <xdr:to>
      <xdr:col>24</xdr:col>
      <xdr:colOff>114300</xdr:colOff>
      <xdr:row>97</xdr:row>
      <xdr:rowOff>147955</xdr:rowOff>
    </xdr:to>
    <xdr:sp macro="" textlink="">
      <xdr:nvSpPr>
        <xdr:cNvPr id="254" name="楕円 253"/>
        <xdr:cNvSpPr/>
      </xdr:nvSpPr>
      <xdr:spPr>
        <a:xfrm>
          <a:off x="45847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132715</xdr:rowOff>
    </xdr:from>
    <xdr:ext cx="534670" cy="250825"/>
    <xdr:sp macro="" textlink="">
      <xdr:nvSpPr>
        <xdr:cNvPr id="255" name="衛生費該当値テキスト"/>
        <xdr:cNvSpPr txBox="1"/>
      </xdr:nvSpPr>
      <xdr:spPr>
        <a:xfrm>
          <a:off x="4686300" y="165919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36195</xdr:rowOff>
    </xdr:from>
    <xdr:to>
      <xdr:col>20</xdr:col>
      <xdr:colOff>38100</xdr:colOff>
      <xdr:row>97</xdr:row>
      <xdr:rowOff>137795</xdr:rowOff>
    </xdr:to>
    <xdr:sp macro="" textlink="">
      <xdr:nvSpPr>
        <xdr:cNvPr id="256" name="楕円 255"/>
        <xdr:cNvSpPr/>
      </xdr:nvSpPr>
      <xdr:spPr>
        <a:xfrm>
          <a:off x="37465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128905</xdr:rowOff>
    </xdr:from>
    <xdr:ext cx="523875" cy="259080"/>
    <xdr:sp macro="" textlink="">
      <xdr:nvSpPr>
        <xdr:cNvPr id="257" name="テキスト ボックス 256"/>
        <xdr:cNvSpPr txBox="1"/>
      </xdr:nvSpPr>
      <xdr:spPr>
        <a:xfrm>
          <a:off x="3529965" y="167595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66040</xdr:rowOff>
    </xdr:from>
    <xdr:to>
      <xdr:col>15</xdr:col>
      <xdr:colOff>101600</xdr:colOff>
      <xdr:row>97</xdr:row>
      <xdr:rowOff>167640</xdr:rowOff>
    </xdr:to>
    <xdr:sp macro="" textlink="">
      <xdr:nvSpPr>
        <xdr:cNvPr id="258" name="楕円 257"/>
        <xdr:cNvSpPr/>
      </xdr:nvSpPr>
      <xdr:spPr>
        <a:xfrm>
          <a:off x="2857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158750</xdr:rowOff>
    </xdr:from>
    <xdr:ext cx="523875" cy="259080"/>
    <xdr:sp macro="" textlink="">
      <xdr:nvSpPr>
        <xdr:cNvPr id="259" name="テキスト ボックス 258"/>
        <xdr:cNvSpPr txBox="1"/>
      </xdr:nvSpPr>
      <xdr:spPr>
        <a:xfrm>
          <a:off x="2640965" y="167894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57785</xdr:rowOff>
    </xdr:from>
    <xdr:to>
      <xdr:col>10</xdr:col>
      <xdr:colOff>165100</xdr:colOff>
      <xdr:row>97</xdr:row>
      <xdr:rowOff>159385</xdr:rowOff>
    </xdr:to>
    <xdr:sp macro="" textlink="">
      <xdr:nvSpPr>
        <xdr:cNvPr id="260" name="楕円 259"/>
        <xdr:cNvSpPr/>
      </xdr:nvSpPr>
      <xdr:spPr>
        <a:xfrm>
          <a:off x="1968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4445</xdr:rowOff>
    </xdr:from>
    <xdr:ext cx="523875" cy="259080"/>
    <xdr:sp macro="" textlink="">
      <xdr:nvSpPr>
        <xdr:cNvPr id="261" name="テキスト ボックス 260"/>
        <xdr:cNvSpPr txBox="1"/>
      </xdr:nvSpPr>
      <xdr:spPr>
        <a:xfrm>
          <a:off x="1751965" y="164636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95885</xdr:rowOff>
    </xdr:from>
    <xdr:to>
      <xdr:col>6</xdr:col>
      <xdr:colOff>38100</xdr:colOff>
      <xdr:row>98</xdr:row>
      <xdr:rowOff>26035</xdr:rowOff>
    </xdr:to>
    <xdr:sp macro="" textlink="">
      <xdr:nvSpPr>
        <xdr:cNvPr id="262" name="楕円 261"/>
        <xdr:cNvSpPr/>
      </xdr:nvSpPr>
      <xdr:spPr>
        <a:xfrm>
          <a:off x="1079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42545</xdr:rowOff>
    </xdr:from>
    <xdr:ext cx="523875" cy="249555"/>
    <xdr:sp macro="" textlink="">
      <xdr:nvSpPr>
        <xdr:cNvPr id="263" name="テキスト ボックス 262"/>
        <xdr:cNvSpPr txBox="1"/>
      </xdr:nvSpPr>
      <xdr:spPr>
        <a:xfrm>
          <a:off x="862965" y="1650174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090" cy="217170"/>
    <xdr:sp macro="" textlink="">
      <xdr:nvSpPr>
        <xdr:cNvPr id="272" name="テキスト ボックス 271"/>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8125" cy="248920"/>
    <xdr:sp macro="" textlink="">
      <xdr:nvSpPr>
        <xdr:cNvPr id="275" name="テキスト ボックス 274"/>
        <xdr:cNvSpPr txBox="1"/>
      </xdr:nvSpPr>
      <xdr:spPr>
        <a:xfrm>
          <a:off x="6355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6565" cy="248920"/>
    <xdr:sp macro="" textlink="">
      <xdr:nvSpPr>
        <xdr:cNvPr id="277" name="テキスト ボックス 276"/>
        <xdr:cNvSpPr txBox="1"/>
      </xdr:nvSpPr>
      <xdr:spPr>
        <a:xfrm>
          <a:off x="6136640" y="60553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6565" cy="248920"/>
    <xdr:sp macro="" textlink="">
      <xdr:nvSpPr>
        <xdr:cNvPr id="279" name="テキスト ボックス 278"/>
        <xdr:cNvSpPr txBox="1"/>
      </xdr:nvSpPr>
      <xdr:spPr>
        <a:xfrm>
          <a:off x="6136640" y="55981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6565" cy="248920"/>
    <xdr:sp macro="" textlink="">
      <xdr:nvSpPr>
        <xdr:cNvPr id="281" name="テキスト ボックス 280"/>
        <xdr:cNvSpPr txBox="1"/>
      </xdr:nvSpPr>
      <xdr:spPr>
        <a:xfrm>
          <a:off x="6136640" y="51409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6565" cy="248920"/>
    <xdr:sp macro="" textlink="">
      <xdr:nvSpPr>
        <xdr:cNvPr id="283" name="テキスト ボックス 282"/>
        <xdr:cNvSpPr txBox="1"/>
      </xdr:nvSpPr>
      <xdr:spPr>
        <a:xfrm>
          <a:off x="6136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170815</xdr:rowOff>
    </xdr:from>
    <xdr:to>
      <xdr:col>54</xdr:col>
      <xdr:colOff>189865</xdr:colOff>
      <xdr:row>38</xdr:row>
      <xdr:rowOff>139700</xdr:rowOff>
    </xdr:to>
    <xdr:cxnSp macro="">
      <xdr:nvCxnSpPr>
        <xdr:cNvPr id="285" name="直線コネクタ 284"/>
        <xdr:cNvCxnSpPr/>
      </xdr:nvCxnSpPr>
      <xdr:spPr>
        <a:xfrm flipV="1">
          <a:off x="10475595" y="548576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6"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117475</xdr:rowOff>
    </xdr:from>
    <xdr:ext cx="469900" cy="259080"/>
    <xdr:sp macro="" textlink="">
      <xdr:nvSpPr>
        <xdr:cNvPr id="288" name="労働費最大値テキスト"/>
        <xdr:cNvSpPr txBox="1"/>
      </xdr:nvSpPr>
      <xdr:spPr>
        <a:xfrm>
          <a:off x="10528300" y="5260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5,115</a:t>
          </a:r>
          <a:endParaRPr kumimoji="1" lang="ja-JP" altLang="en-US" sz="1000" b="1">
            <a:latin typeface="ＭＳ Ｐゴシック"/>
          </a:endParaRPr>
        </a:p>
      </xdr:txBody>
    </xdr:sp>
    <xdr:clientData/>
  </xdr:oneCellAnchor>
  <xdr:twoCellAnchor>
    <xdr:from>
      <xdr:col>54</xdr:col>
      <xdr:colOff>101600</xdr:colOff>
      <xdr:row>31</xdr:row>
      <xdr:rowOff>170815</xdr:rowOff>
    </xdr:from>
    <xdr:to>
      <xdr:col>55</xdr:col>
      <xdr:colOff>88900</xdr:colOff>
      <xdr:row>31</xdr:row>
      <xdr:rowOff>170815</xdr:rowOff>
    </xdr:to>
    <xdr:cxnSp macro="">
      <xdr:nvCxnSpPr>
        <xdr:cNvPr id="289" name="直線コネクタ 288"/>
        <xdr:cNvCxnSpPr/>
      </xdr:nvCxnSpPr>
      <xdr:spPr>
        <a:xfrm>
          <a:off x="10388600" y="548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160655</xdr:rowOff>
    </xdr:from>
    <xdr:ext cx="378460" cy="259080"/>
    <xdr:sp macro="" textlink="">
      <xdr:nvSpPr>
        <xdr:cNvPr id="291" name="労働費平均値テキスト"/>
        <xdr:cNvSpPr txBox="1"/>
      </xdr:nvSpPr>
      <xdr:spPr>
        <a:xfrm>
          <a:off x="10528300" y="6332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137795</xdr:rowOff>
    </xdr:from>
    <xdr:to>
      <xdr:col>55</xdr:col>
      <xdr:colOff>50800</xdr:colOff>
      <xdr:row>38</xdr:row>
      <xdr:rowOff>67945</xdr:rowOff>
    </xdr:to>
    <xdr:sp macro="" textlink="">
      <xdr:nvSpPr>
        <xdr:cNvPr id="292" name="フローチャート: 判断 291"/>
        <xdr:cNvSpPr/>
      </xdr:nvSpPr>
      <xdr:spPr>
        <a:xfrm>
          <a:off x="10426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130810</xdr:rowOff>
    </xdr:from>
    <xdr:to>
      <xdr:col>50</xdr:col>
      <xdr:colOff>165100</xdr:colOff>
      <xdr:row>38</xdr:row>
      <xdr:rowOff>60960</xdr:rowOff>
    </xdr:to>
    <xdr:sp macro="" textlink="">
      <xdr:nvSpPr>
        <xdr:cNvPr id="294" name="フローチャート: 判断 293"/>
        <xdr:cNvSpPr/>
      </xdr:nvSpPr>
      <xdr:spPr>
        <a:xfrm>
          <a:off x="9588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77470</xdr:rowOff>
    </xdr:from>
    <xdr:ext cx="378460" cy="248920"/>
    <xdr:sp macro="" textlink="">
      <xdr:nvSpPr>
        <xdr:cNvPr id="295" name="テキスト ボックス 294"/>
        <xdr:cNvSpPr txBox="1"/>
      </xdr:nvSpPr>
      <xdr:spPr>
        <a:xfrm>
          <a:off x="9450070" y="624967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118745</xdr:rowOff>
    </xdr:from>
    <xdr:to>
      <xdr:col>46</xdr:col>
      <xdr:colOff>38100</xdr:colOff>
      <xdr:row>38</xdr:row>
      <xdr:rowOff>48895</xdr:rowOff>
    </xdr:to>
    <xdr:sp macro="" textlink="">
      <xdr:nvSpPr>
        <xdr:cNvPr id="297" name="フローチャート: 判断 296"/>
        <xdr:cNvSpPr/>
      </xdr:nvSpPr>
      <xdr:spPr>
        <a:xfrm>
          <a:off x="8699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65405</xdr:rowOff>
    </xdr:from>
    <xdr:ext cx="378460" cy="249555"/>
    <xdr:sp macro="" textlink="">
      <xdr:nvSpPr>
        <xdr:cNvPr id="298" name="テキスト ボックス 297"/>
        <xdr:cNvSpPr txBox="1"/>
      </xdr:nvSpPr>
      <xdr:spPr>
        <a:xfrm>
          <a:off x="8561070" y="62376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160020</xdr:rowOff>
    </xdr:from>
    <xdr:to>
      <xdr:col>41</xdr:col>
      <xdr:colOff>101600</xdr:colOff>
      <xdr:row>38</xdr:row>
      <xdr:rowOff>90170</xdr:rowOff>
    </xdr:to>
    <xdr:sp macro="" textlink="">
      <xdr:nvSpPr>
        <xdr:cNvPr id="300" name="フローチャート: 判断 299"/>
        <xdr:cNvSpPr/>
      </xdr:nvSpPr>
      <xdr:spPr>
        <a:xfrm>
          <a:off x="7810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106680</xdr:rowOff>
    </xdr:from>
    <xdr:ext cx="378460" cy="259080"/>
    <xdr:sp macro="" textlink="">
      <xdr:nvSpPr>
        <xdr:cNvPr id="301" name="テキスト ボックス 300"/>
        <xdr:cNvSpPr txBox="1"/>
      </xdr:nvSpPr>
      <xdr:spPr>
        <a:xfrm>
          <a:off x="7672070" y="6278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166370</xdr:rowOff>
    </xdr:from>
    <xdr:to>
      <xdr:col>36</xdr:col>
      <xdr:colOff>165100</xdr:colOff>
      <xdr:row>38</xdr:row>
      <xdr:rowOff>95885</xdr:rowOff>
    </xdr:to>
    <xdr:sp macro="" textlink="">
      <xdr:nvSpPr>
        <xdr:cNvPr id="302" name="フローチャート: 判断 301"/>
        <xdr:cNvSpPr/>
      </xdr:nvSpPr>
      <xdr:spPr>
        <a:xfrm>
          <a:off x="6921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112395</xdr:rowOff>
    </xdr:from>
    <xdr:ext cx="378460" cy="248285"/>
    <xdr:sp macro="" textlink="">
      <xdr:nvSpPr>
        <xdr:cNvPr id="303" name="テキスト ボックス 302"/>
        <xdr:cNvSpPr txBox="1"/>
      </xdr:nvSpPr>
      <xdr:spPr>
        <a:xfrm>
          <a:off x="6783070" y="628459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38760" cy="259080"/>
    <xdr:sp macro="" textlink="">
      <xdr:nvSpPr>
        <xdr:cNvPr id="312" name="テキスト ボックス 311"/>
        <xdr:cNvSpPr txBox="1"/>
      </xdr:nvSpPr>
      <xdr:spPr>
        <a:xfrm>
          <a:off x="9514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38760" cy="259080"/>
    <xdr:sp macro="" textlink="">
      <xdr:nvSpPr>
        <xdr:cNvPr id="314" name="テキスト ボックス 313"/>
        <xdr:cNvSpPr txBox="1"/>
      </xdr:nvSpPr>
      <xdr:spPr>
        <a:xfrm>
          <a:off x="8625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38760" cy="259080"/>
    <xdr:sp macro="" textlink="">
      <xdr:nvSpPr>
        <xdr:cNvPr id="316" name="テキスト ボックス 315"/>
        <xdr:cNvSpPr txBox="1"/>
      </xdr:nvSpPr>
      <xdr:spPr>
        <a:xfrm>
          <a:off x="7736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38760" cy="259080"/>
    <xdr:sp macro="" textlink="">
      <xdr:nvSpPr>
        <xdr:cNvPr id="318" name="テキスト ボックス 317"/>
        <xdr:cNvSpPr txBox="1"/>
      </xdr:nvSpPr>
      <xdr:spPr>
        <a:xfrm>
          <a:off x="6847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090" cy="217170"/>
    <xdr:sp macro="" textlink="">
      <xdr:nvSpPr>
        <xdr:cNvPr id="327" name="テキスト ボックス 326"/>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8125" cy="259080"/>
    <xdr:sp macro="" textlink="">
      <xdr:nvSpPr>
        <xdr:cNvPr id="330" name="テキスト ボックス 329"/>
        <xdr:cNvSpPr txBox="1"/>
      </xdr:nvSpPr>
      <xdr:spPr>
        <a:xfrm>
          <a:off x="6355080" y="10072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2" name="テキスト ボックス 331"/>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6" name="テキスト ボックス 335"/>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8" name="テキスト ボックス 337"/>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4835" cy="259080"/>
    <xdr:sp macro="" textlink="">
      <xdr:nvSpPr>
        <xdr:cNvPr id="340" name="テキスト ボックス 339"/>
        <xdr:cNvSpPr txBox="1"/>
      </xdr:nvSpPr>
      <xdr:spPr>
        <a:xfrm>
          <a:off x="6008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835" cy="248920"/>
    <xdr:sp macro="" textlink="">
      <xdr:nvSpPr>
        <xdr:cNvPr id="342" name="テキスト ボックス 341"/>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26670</xdr:rowOff>
    </xdr:from>
    <xdr:to>
      <xdr:col>54</xdr:col>
      <xdr:colOff>189865</xdr:colOff>
      <xdr:row>59</xdr:row>
      <xdr:rowOff>82550</xdr:rowOff>
    </xdr:to>
    <xdr:cxnSp macro="">
      <xdr:nvCxnSpPr>
        <xdr:cNvPr id="344" name="直線コネクタ 343"/>
        <xdr:cNvCxnSpPr/>
      </xdr:nvCxnSpPr>
      <xdr:spPr>
        <a:xfrm flipV="1">
          <a:off x="10475595" y="87706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86360</xdr:rowOff>
    </xdr:from>
    <xdr:ext cx="378460" cy="251460"/>
    <xdr:sp macro="" textlink="">
      <xdr:nvSpPr>
        <xdr:cNvPr id="345" name="農林水産業費最小値テキスト"/>
        <xdr:cNvSpPr txBox="1"/>
      </xdr:nvSpPr>
      <xdr:spPr>
        <a:xfrm>
          <a:off x="10528300" y="102019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82550</xdr:rowOff>
    </xdr:from>
    <xdr:to>
      <xdr:col>55</xdr:col>
      <xdr:colOff>88900</xdr:colOff>
      <xdr:row>59</xdr:row>
      <xdr:rowOff>82550</xdr:rowOff>
    </xdr:to>
    <xdr:cxnSp macro="">
      <xdr:nvCxnSpPr>
        <xdr:cNvPr id="346" name="直線コネクタ 345"/>
        <xdr:cNvCxnSpPr/>
      </xdr:nvCxnSpPr>
      <xdr:spPr>
        <a:xfrm>
          <a:off x="10388600" y="1019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144780</xdr:rowOff>
    </xdr:from>
    <xdr:ext cx="534670" cy="250190"/>
    <xdr:sp macro="" textlink="">
      <xdr:nvSpPr>
        <xdr:cNvPr id="347" name="農林水産業費最大値テキスト"/>
        <xdr:cNvSpPr txBox="1"/>
      </xdr:nvSpPr>
      <xdr:spPr>
        <a:xfrm>
          <a:off x="10528300" y="85458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88,412</a:t>
          </a:r>
          <a:endParaRPr kumimoji="1" lang="ja-JP" altLang="en-US" sz="1000" b="1">
            <a:latin typeface="ＭＳ Ｐゴシック"/>
          </a:endParaRPr>
        </a:p>
      </xdr:txBody>
    </xdr:sp>
    <xdr:clientData/>
  </xdr:oneCellAnchor>
  <xdr:twoCellAnchor>
    <xdr:from>
      <xdr:col>54</xdr:col>
      <xdr:colOff>101600</xdr:colOff>
      <xdr:row>51</xdr:row>
      <xdr:rowOff>26670</xdr:rowOff>
    </xdr:from>
    <xdr:to>
      <xdr:col>55</xdr:col>
      <xdr:colOff>88900</xdr:colOff>
      <xdr:row>51</xdr:row>
      <xdr:rowOff>26670</xdr:rowOff>
    </xdr:to>
    <xdr:cxnSp macro="">
      <xdr:nvCxnSpPr>
        <xdr:cNvPr id="348" name="直線コネクタ 347"/>
        <xdr:cNvCxnSpPr/>
      </xdr:nvCxnSpPr>
      <xdr:spPr>
        <a:xfrm>
          <a:off x="10388600" y="877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145415</xdr:rowOff>
    </xdr:from>
    <xdr:to>
      <xdr:col>55</xdr:col>
      <xdr:colOff>0</xdr:colOff>
      <xdr:row>57</xdr:row>
      <xdr:rowOff>147320</xdr:rowOff>
    </xdr:to>
    <xdr:cxnSp macro="">
      <xdr:nvCxnSpPr>
        <xdr:cNvPr id="349" name="直線コネクタ 348"/>
        <xdr:cNvCxnSpPr/>
      </xdr:nvCxnSpPr>
      <xdr:spPr>
        <a:xfrm>
          <a:off x="9639300" y="99180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26670</xdr:rowOff>
    </xdr:from>
    <xdr:ext cx="534670" cy="259080"/>
    <xdr:sp macro="" textlink="">
      <xdr:nvSpPr>
        <xdr:cNvPr id="350" name="農林水産業費平均値テキスト"/>
        <xdr:cNvSpPr txBox="1"/>
      </xdr:nvSpPr>
      <xdr:spPr>
        <a:xfrm>
          <a:off x="10528300" y="9627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3810</xdr:rowOff>
    </xdr:from>
    <xdr:to>
      <xdr:col>55</xdr:col>
      <xdr:colOff>50800</xdr:colOff>
      <xdr:row>57</xdr:row>
      <xdr:rowOff>105410</xdr:rowOff>
    </xdr:to>
    <xdr:sp macro="" textlink="">
      <xdr:nvSpPr>
        <xdr:cNvPr id="351" name="フローチャート: 判断 350"/>
        <xdr:cNvSpPr/>
      </xdr:nvSpPr>
      <xdr:spPr>
        <a:xfrm>
          <a:off x="104267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106680</xdr:rowOff>
    </xdr:from>
    <xdr:to>
      <xdr:col>50</xdr:col>
      <xdr:colOff>114300</xdr:colOff>
      <xdr:row>57</xdr:row>
      <xdr:rowOff>145415</xdr:rowOff>
    </xdr:to>
    <xdr:cxnSp macro="">
      <xdr:nvCxnSpPr>
        <xdr:cNvPr id="352" name="直線コネクタ 351"/>
        <xdr:cNvCxnSpPr/>
      </xdr:nvCxnSpPr>
      <xdr:spPr>
        <a:xfrm>
          <a:off x="8750300" y="98793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45720</xdr:rowOff>
    </xdr:from>
    <xdr:to>
      <xdr:col>50</xdr:col>
      <xdr:colOff>165100</xdr:colOff>
      <xdr:row>57</xdr:row>
      <xdr:rowOff>147320</xdr:rowOff>
    </xdr:to>
    <xdr:sp macro="" textlink="">
      <xdr:nvSpPr>
        <xdr:cNvPr id="353" name="フローチャート: 判断 352"/>
        <xdr:cNvSpPr/>
      </xdr:nvSpPr>
      <xdr:spPr>
        <a:xfrm>
          <a:off x="9588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163830</xdr:rowOff>
    </xdr:from>
    <xdr:ext cx="523875" cy="259080"/>
    <xdr:sp macro="" textlink="">
      <xdr:nvSpPr>
        <xdr:cNvPr id="354" name="テキスト ボックス 353"/>
        <xdr:cNvSpPr txBox="1"/>
      </xdr:nvSpPr>
      <xdr:spPr>
        <a:xfrm>
          <a:off x="9371965" y="95935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106680</xdr:rowOff>
    </xdr:from>
    <xdr:to>
      <xdr:col>45</xdr:col>
      <xdr:colOff>177800</xdr:colOff>
      <xdr:row>57</xdr:row>
      <xdr:rowOff>166370</xdr:rowOff>
    </xdr:to>
    <xdr:cxnSp macro="">
      <xdr:nvCxnSpPr>
        <xdr:cNvPr id="355" name="直線コネクタ 354"/>
        <xdr:cNvCxnSpPr/>
      </xdr:nvCxnSpPr>
      <xdr:spPr>
        <a:xfrm flipV="1">
          <a:off x="7861300" y="98793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52070</xdr:rowOff>
    </xdr:from>
    <xdr:to>
      <xdr:col>46</xdr:col>
      <xdr:colOff>38100</xdr:colOff>
      <xdr:row>57</xdr:row>
      <xdr:rowOff>153670</xdr:rowOff>
    </xdr:to>
    <xdr:sp macro="" textlink="">
      <xdr:nvSpPr>
        <xdr:cNvPr id="356" name="フローチャート: 判断 355"/>
        <xdr:cNvSpPr/>
      </xdr:nvSpPr>
      <xdr:spPr>
        <a:xfrm>
          <a:off x="869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170180</xdr:rowOff>
    </xdr:from>
    <xdr:ext cx="523875" cy="259080"/>
    <xdr:sp macro="" textlink="">
      <xdr:nvSpPr>
        <xdr:cNvPr id="357" name="テキスト ボックス 356"/>
        <xdr:cNvSpPr txBox="1"/>
      </xdr:nvSpPr>
      <xdr:spPr>
        <a:xfrm>
          <a:off x="8482965" y="95999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166370</xdr:rowOff>
    </xdr:from>
    <xdr:to>
      <xdr:col>41</xdr:col>
      <xdr:colOff>50800</xdr:colOff>
      <xdr:row>58</xdr:row>
      <xdr:rowOff>64135</xdr:rowOff>
    </xdr:to>
    <xdr:cxnSp macro="">
      <xdr:nvCxnSpPr>
        <xdr:cNvPr id="358" name="直線コネクタ 357"/>
        <xdr:cNvCxnSpPr/>
      </xdr:nvCxnSpPr>
      <xdr:spPr>
        <a:xfrm flipV="1">
          <a:off x="6972300" y="99390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53340</xdr:rowOff>
    </xdr:from>
    <xdr:to>
      <xdr:col>41</xdr:col>
      <xdr:colOff>101600</xdr:colOff>
      <xdr:row>58</xdr:row>
      <xdr:rowOff>154940</xdr:rowOff>
    </xdr:to>
    <xdr:sp macro="" textlink="">
      <xdr:nvSpPr>
        <xdr:cNvPr id="359" name="フローチャート: 判断 358"/>
        <xdr:cNvSpPr/>
      </xdr:nvSpPr>
      <xdr:spPr>
        <a:xfrm>
          <a:off x="7810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146050</xdr:rowOff>
    </xdr:from>
    <xdr:ext cx="523875" cy="248920"/>
    <xdr:sp macro="" textlink="">
      <xdr:nvSpPr>
        <xdr:cNvPr id="360" name="テキスト ボックス 359"/>
        <xdr:cNvSpPr txBox="1"/>
      </xdr:nvSpPr>
      <xdr:spPr>
        <a:xfrm>
          <a:off x="7593965" y="100901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32385</xdr:rowOff>
    </xdr:from>
    <xdr:to>
      <xdr:col>36</xdr:col>
      <xdr:colOff>165100</xdr:colOff>
      <xdr:row>58</xdr:row>
      <xdr:rowOff>133985</xdr:rowOff>
    </xdr:to>
    <xdr:sp macro="" textlink="">
      <xdr:nvSpPr>
        <xdr:cNvPr id="361" name="フローチャート: 判断 360"/>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125095</xdr:rowOff>
    </xdr:from>
    <xdr:ext cx="523875" cy="258445"/>
    <xdr:sp macro="" textlink="">
      <xdr:nvSpPr>
        <xdr:cNvPr id="362" name="テキスト ボックス 361"/>
        <xdr:cNvSpPr txBox="1"/>
      </xdr:nvSpPr>
      <xdr:spPr>
        <a:xfrm>
          <a:off x="6704965" y="1006919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96520</xdr:rowOff>
    </xdr:from>
    <xdr:to>
      <xdr:col>55</xdr:col>
      <xdr:colOff>50800</xdr:colOff>
      <xdr:row>58</xdr:row>
      <xdr:rowOff>26670</xdr:rowOff>
    </xdr:to>
    <xdr:sp macro="" textlink="">
      <xdr:nvSpPr>
        <xdr:cNvPr id="368" name="楕円 367"/>
        <xdr:cNvSpPr/>
      </xdr:nvSpPr>
      <xdr:spPr>
        <a:xfrm>
          <a:off x="104267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74930</xdr:rowOff>
    </xdr:from>
    <xdr:ext cx="534670" cy="251460"/>
    <xdr:sp macro="" textlink="">
      <xdr:nvSpPr>
        <xdr:cNvPr id="369" name="農林水産業費該当値テキスト"/>
        <xdr:cNvSpPr txBox="1"/>
      </xdr:nvSpPr>
      <xdr:spPr>
        <a:xfrm>
          <a:off x="10528300" y="9847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94615</xdr:rowOff>
    </xdr:from>
    <xdr:to>
      <xdr:col>50</xdr:col>
      <xdr:colOff>165100</xdr:colOff>
      <xdr:row>58</xdr:row>
      <xdr:rowOff>24765</xdr:rowOff>
    </xdr:to>
    <xdr:sp macro="" textlink="">
      <xdr:nvSpPr>
        <xdr:cNvPr id="370" name="楕円 369"/>
        <xdr:cNvSpPr/>
      </xdr:nvSpPr>
      <xdr:spPr>
        <a:xfrm>
          <a:off x="9588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15875</xdr:rowOff>
    </xdr:from>
    <xdr:ext cx="523875" cy="259080"/>
    <xdr:sp macro="" textlink="">
      <xdr:nvSpPr>
        <xdr:cNvPr id="371" name="テキスト ボックス 370"/>
        <xdr:cNvSpPr txBox="1"/>
      </xdr:nvSpPr>
      <xdr:spPr>
        <a:xfrm>
          <a:off x="9371965" y="99599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55880</xdr:rowOff>
    </xdr:from>
    <xdr:to>
      <xdr:col>46</xdr:col>
      <xdr:colOff>38100</xdr:colOff>
      <xdr:row>57</xdr:row>
      <xdr:rowOff>157480</xdr:rowOff>
    </xdr:to>
    <xdr:sp macro="" textlink="">
      <xdr:nvSpPr>
        <xdr:cNvPr id="372" name="楕円 371"/>
        <xdr:cNvSpPr/>
      </xdr:nvSpPr>
      <xdr:spPr>
        <a:xfrm>
          <a:off x="8699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148590</xdr:rowOff>
    </xdr:from>
    <xdr:ext cx="523875" cy="259080"/>
    <xdr:sp macro="" textlink="">
      <xdr:nvSpPr>
        <xdr:cNvPr id="373" name="テキスト ボックス 372"/>
        <xdr:cNvSpPr txBox="1"/>
      </xdr:nvSpPr>
      <xdr:spPr>
        <a:xfrm>
          <a:off x="8482965" y="99212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114935</xdr:rowOff>
    </xdr:from>
    <xdr:to>
      <xdr:col>41</xdr:col>
      <xdr:colOff>101600</xdr:colOff>
      <xdr:row>58</xdr:row>
      <xdr:rowOff>45085</xdr:rowOff>
    </xdr:to>
    <xdr:sp macro="" textlink="">
      <xdr:nvSpPr>
        <xdr:cNvPr id="374" name="楕円 373"/>
        <xdr:cNvSpPr/>
      </xdr:nvSpPr>
      <xdr:spPr>
        <a:xfrm>
          <a:off x="7810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61595</xdr:rowOff>
    </xdr:from>
    <xdr:ext cx="523875" cy="259080"/>
    <xdr:sp macro="" textlink="">
      <xdr:nvSpPr>
        <xdr:cNvPr id="375" name="テキスト ボックス 374"/>
        <xdr:cNvSpPr txBox="1"/>
      </xdr:nvSpPr>
      <xdr:spPr>
        <a:xfrm>
          <a:off x="7593965" y="96627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13335</xdr:rowOff>
    </xdr:from>
    <xdr:to>
      <xdr:col>36</xdr:col>
      <xdr:colOff>165100</xdr:colOff>
      <xdr:row>58</xdr:row>
      <xdr:rowOff>114935</xdr:rowOff>
    </xdr:to>
    <xdr:sp macro="" textlink="">
      <xdr:nvSpPr>
        <xdr:cNvPr id="376" name="楕円 375"/>
        <xdr:cNvSpPr/>
      </xdr:nvSpPr>
      <xdr:spPr>
        <a:xfrm>
          <a:off x="6921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132080</xdr:rowOff>
    </xdr:from>
    <xdr:ext cx="523875" cy="251460"/>
    <xdr:sp macro="" textlink="">
      <xdr:nvSpPr>
        <xdr:cNvPr id="377" name="テキスト ボックス 376"/>
        <xdr:cNvSpPr txBox="1"/>
      </xdr:nvSpPr>
      <xdr:spPr>
        <a:xfrm>
          <a:off x="6704965" y="97332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090" cy="217170"/>
    <xdr:sp macro="" textlink="">
      <xdr:nvSpPr>
        <xdr:cNvPr id="386" name="テキスト ボックス 385"/>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8125" cy="259080"/>
    <xdr:sp macro="" textlink="">
      <xdr:nvSpPr>
        <xdr:cNvPr id="389" name="テキスト ボックス 388"/>
        <xdr:cNvSpPr txBox="1"/>
      </xdr:nvSpPr>
      <xdr:spPr>
        <a:xfrm>
          <a:off x="6355080" y="13501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1" name="テキスト ボックス 390"/>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5" name="テキスト ボックス 394"/>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7" name="テキスト ボックス 396"/>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4835" cy="259080"/>
    <xdr:sp macro="" textlink="">
      <xdr:nvSpPr>
        <xdr:cNvPr id="399" name="テキスト ボックス 398"/>
        <xdr:cNvSpPr txBox="1"/>
      </xdr:nvSpPr>
      <xdr:spPr>
        <a:xfrm>
          <a:off x="6008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835" cy="248920"/>
    <xdr:sp macro="" textlink="">
      <xdr:nvSpPr>
        <xdr:cNvPr id="401" name="テキスト ボックス 400"/>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45720</xdr:rowOff>
    </xdr:from>
    <xdr:to>
      <xdr:col>54</xdr:col>
      <xdr:colOff>189865</xdr:colOff>
      <xdr:row>79</xdr:row>
      <xdr:rowOff>88265</xdr:rowOff>
    </xdr:to>
    <xdr:cxnSp macro="">
      <xdr:nvCxnSpPr>
        <xdr:cNvPr id="403" name="直線コネクタ 402"/>
        <xdr:cNvCxnSpPr/>
      </xdr:nvCxnSpPr>
      <xdr:spPr>
        <a:xfrm flipV="1">
          <a:off x="10475595" y="12047220"/>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92075</xdr:rowOff>
    </xdr:from>
    <xdr:ext cx="378460" cy="259080"/>
    <xdr:sp macro="" textlink="">
      <xdr:nvSpPr>
        <xdr:cNvPr id="404" name="商工費最小値テキスト"/>
        <xdr:cNvSpPr txBox="1"/>
      </xdr:nvSpPr>
      <xdr:spPr>
        <a:xfrm>
          <a:off x="10528300" y="136366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88265</xdr:rowOff>
    </xdr:from>
    <xdr:to>
      <xdr:col>55</xdr:col>
      <xdr:colOff>88900</xdr:colOff>
      <xdr:row>79</xdr:row>
      <xdr:rowOff>88265</xdr:rowOff>
    </xdr:to>
    <xdr:cxnSp macro="">
      <xdr:nvCxnSpPr>
        <xdr:cNvPr id="405" name="直線コネクタ 404"/>
        <xdr:cNvCxnSpPr/>
      </xdr:nvCxnSpPr>
      <xdr:spPr>
        <a:xfrm>
          <a:off x="10388600" y="1363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163830</xdr:rowOff>
    </xdr:from>
    <xdr:ext cx="534670" cy="259080"/>
    <xdr:sp macro="" textlink="">
      <xdr:nvSpPr>
        <xdr:cNvPr id="406" name="商工費最大値テキスト"/>
        <xdr:cNvSpPr txBox="1"/>
      </xdr:nvSpPr>
      <xdr:spPr>
        <a:xfrm>
          <a:off x="10528300" y="1182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97,754</a:t>
          </a:r>
          <a:endParaRPr kumimoji="1" lang="ja-JP" altLang="en-US" sz="1000" b="1">
            <a:latin typeface="ＭＳ Ｐゴシック"/>
          </a:endParaRPr>
        </a:p>
      </xdr:txBody>
    </xdr:sp>
    <xdr:clientData/>
  </xdr:oneCellAnchor>
  <xdr:twoCellAnchor>
    <xdr:from>
      <xdr:col>54</xdr:col>
      <xdr:colOff>101600</xdr:colOff>
      <xdr:row>70</xdr:row>
      <xdr:rowOff>45720</xdr:rowOff>
    </xdr:from>
    <xdr:to>
      <xdr:col>55</xdr:col>
      <xdr:colOff>88900</xdr:colOff>
      <xdr:row>70</xdr:row>
      <xdr:rowOff>45720</xdr:rowOff>
    </xdr:to>
    <xdr:cxnSp macro="">
      <xdr:nvCxnSpPr>
        <xdr:cNvPr id="407" name="直線コネクタ 406"/>
        <xdr:cNvCxnSpPr/>
      </xdr:nvCxnSpPr>
      <xdr:spPr>
        <a:xfrm>
          <a:off x="10388600" y="1204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146050</xdr:rowOff>
    </xdr:from>
    <xdr:to>
      <xdr:col>55</xdr:col>
      <xdr:colOff>0</xdr:colOff>
      <xdr:row>78</xdr:row>
      <xdr:rowOff>147955</xdr:rowOff>
    </xdr:to>
    <xdr:cxnSp macro="">
      <xdr:nvCxnSpPr>
        <xdr:cNvPr id="408" name="直線コネクタ 407"/>
        <xdr:cNvCxnSpPr/>
      </xdr:nvCxnSpPr>
      <xdr:spPr>
        <a:xfrm flipV="1">
          <a:off x="9639300" y="135191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64770</xdr:rowOff>
    </xdr:from>
    <xdr:ext cx="534670" cy="250190"/>
    <xdr:sp macro="" textlink="">
      <xdr:nvSpPr>
        <xdr:cNvPr id="409" name="商工費平均値テキスト"/>
        <xdr:cNvSpPr txBox="1"/>
      </xdr:nvSpPr>
      <xdr:spPr>
        <a:xfrm>
          <a:off x="10528300" y="1309497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41910</xdr:rowOff>
    </xdr:from>
    <xdr:to>
      <xdr:col>55</xdr:col>
      <xdr:colOff>50800</xdr:colOff>
      <xdr:row>77</xdr:row>
      <xdr:rowOff>143510</xdr:rowOff>
    </xdr:to>
    <xdr:sp macro="" textlink="">
      <xdr:nvSpPr>
        <xdr:cNvPr id="410" name="フローチャート: 判断 409"/>
        <xdr:cNvSpPr/>
      </xdr:nvSpPr>
      <xdr:spPr>
        <a:xfrm>
          <a:off x="10426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67310</xdr:rowOff>
    </xdr:from>
    <xdr:to>
      <xdr:col>50</xdr:col>
      <xdr:colOff>114300</xdr:colOff>
      <xdr:row>78</xdr:row>
      <xdr:rowOff>147955</xdr:rowOff>
    </xdr:to>
    <xdr:cxnSp macro="">
      <xdr:nvCxnSpPr>
        <xdr:cNvPr id="411" name="直線コネクタ 410"/>
        <xdr:cNvCxnSpPr/>
      </xdr:nvCxnSpPr>
      <xdr:spPr>
        <a:xfrm>
          <a:off x="8750300" y="1344041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73660</xdr:rowOff>
    </xdr:from>
    <xdr:to>
      <xdr:col>50</xdr:col>
      <xdr:colOff>165100</xdr:colOff>
      <xdr:row>78</xdr:row>
      <xdr:rowOff>3810</xdr:rowOff>
    </xdr:to>
    <xdr:sp macro="" textlink="">
      <xdr:nvSpPr>
        <xdr:cNvPr id="412" name="フローチャート: 判断 411"/>
        <xdr:cNvSpPr/>
      </xdr:nvSpPr>
      <xdr:spPr>
        <a:xfrm>
          <a:off x="9588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20320</xdr:rowOff>
    </xdr:from>
    <xdr:ext cx="523875" cy="248920"/>
    <xdr:sp macro="" textlink="">
      <xdr:nvSpPr>
        <xdr:cNvPr id="413" name="テキスト ボックス 412"/>
        <xdr:cNvSpPr txBox="1"/>
      </xdr:nvSpPr>
      <xdr:spPr>
        <a:xfrm>
          <a:off x="9371965" y="130505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67310</xdr:rowOff>
    </xdr:from>
    <xdr:to>
      <xdr:col>45</xdr:col>
      <xdr:colOff>177800</xdr:colOff>
      <xdr:row>78</xdr:row>
      <xdr:rowOff>159385</xdr:rowOff>
    </xdr:to>
    <xdr:cxnSp macro="">
      <xdr:nvCxnSpPr>
        <xdr:cNvPr id="414" name="直線コネクタ 413"/>
        <xdr:cNvCxnSpPr/>
      </xdr:nvCxnSpPr>
      <xdr:spPr>
        <a:xfrm flipV="1">
          <a:off x="7861300" y="1344041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17780</xdr:rowOff>
    </xdr:from>
    <xdr:to>
      <xdr:col>46</xdr:col>
      <xdr:colOff>38100</xdr:colOff>
      <xdr:row>77</xdr:row>
      <xdr:rowOff>118745</xdr:rowOff>
    </xdr:to>
    <xdr:sp macro="" textlink="">
      <xdr:nvSpPr>
        <xdr:cNvPr id="415" name="フローチャート: 判断 414"/>
        <xdr:cNvSpPr/>
      </xdr:nvSpPr>
      <xdr:spPr>
        <a:xfrm>
          <a:off x="86995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135255</xdr:rowOff>
    </xdr:from>
    <xdr:ext cx="523875" cy="248285"/>
    <xdr:sp macro="" textlink="">
      <xdr:nvSpPr>
        <xdr:cNvPr id="416" name="テキスト ボックス 415"/>
        <xdr:cNvSpPr txBox="1"/>
      </xdr:nvSpPr>
      <xdr:spPr>
        <a:xfrm>
          <a:off x="8482965" y="1299400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159385</xdr:rowOff>
    </xdr:from>
    <xdr:to>
      <xdr:col>41</xdr:col>
      <xdr:colOff>50800</xdr:colOff>
      <xdr:row>78</xdr:row>
      <xdr:rowOff>162560</xdr:rowOff>
    </xdr:to>
    <xdr:cxnSp macro="">
      <xdr:nvCxnSpPr>
        <xdr:cNvPr id="417" name="直線コネクタ 416"/>
        <xdr:cNvCxnSpPr/>
      </xdr:nvCxnSpPr>
      <xdr:spPr>
        <a:xfrm flipV="1">
          <a:off x="6972300" y="135324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107315</xdr:rowOff>
    </xdr:from>
    <xdr:to>
      <xdr:col>41</xdr:col>
      <xdr:colOff>101600</xdr:colOff>
      <xdr:row>79</xdr:row>
      <xdr:rowOff>37465</xdr:rowOff>
    </xdr:to>
    <xdr:sp macro="" textlink="">
      <xdr:nvSpPr>
        <xdr:cNvPr id="418" name="フローチャート: 判断 417"/>
        <xdr:cNvSpPr/>
      </xdr:nvSpPr>
      <xdr:spPr>
        <a:xfrm>
          <a:off x="7810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53975</xdr:rowOff>
    </xdr:from>
    <xdr:ext cx="459105" cy="249555"/>
    <xdr:sp macro="" textlink="">
      <xdr:nvSpPr>
        <xdr:cNvPr id="419" name="テキスト ボックス 418"/>
        <xdr:cNvSpPr txBox="1"/>
      </xdr:nvSpPr>
      <xdr:spPr>
        <a:xfrm>
          <a:off x="7626350" y="1325562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109220</xdr:rowOff>
    </xdr:from>
    <xdr:to>
      <xdr:col>36</xdr:col>
      <xdr:colOff>165100</xdr:colOff>
      <xdr:row>79</xdr:row>
      <xdr:rowOff>39370</xdr:rowOff>
    </xdr:to>
    <xdr:sp macro="" textlink="">
      <xdr:nvSpPr>
        <xdr:cNvPr id="420" name="フローチャート: 判断 419"/>
        <xdr:cNvSpPr/>
      </xdr:nvSpPr>
      <xdr:spPr>
        <a:xfrm>
          <a:off x="6921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55880</xdr:rowOff>
    </xdr:from>
    <xdr:ext cx="459105" cy="259080"/>
    <xdr:sp macro="" textlink="">
      <xdr:nvSpPr>
        <xdr:cNvPr id="421" name="テキスト ボックス 420"/>
        <xdr:cNvSpPr txBox="1"/>
      </xdr:nvSpPr>
      <xdr:spPr>
        <a:xfrm>
          <a:off x="6737350" y="132575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95250</xdr:rowOff>
    </xdr:from>
    <xdr:to>
      <xdr:col>55</xdr:col>
      <xdr:colOff>50800</xdr:colOff>
      <xdr:row>79</xdr:row>
      <xdr:rowOff>25400</xdr:rowOff>
    </xdr:to>
    <xdr:sp macro="" textlink="">
      <xdr:nvSpPr>
        <xdr:cNvPr id="427" name="楕円 426"/>
        <xdr:cNvSpPr/>
      </xdr:nvSpPr>
      <xdr:spPr>
        <a:xfrm>
          <a:off x="104267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10160</xdr:rowOff>
    </xdr:from>
    <xdr:ext cx="469900" cy="259080"/>
    <xdr:sp macro="" textlink="">
      <xdr:nvSpPr>
        <xdr:cNvPr id="428" name="商工費該当値テキスト"/>
        <xdr:cNvSpPr txBox="1"/>
      </xdr:nvSpPr>
      <xdr:spPr>
        <a:xfrm>
          <a:off x="10528300" y="1338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97790</xdr:rowOff>
    </xdr:from>
    <xdr:to>
      <xdr:col>50</xdr:col>
      <xdr:colOff>165100</xdr:colOff>
      <xdr:row>79</xdr:row>
      <xdr:rowOff>27305</xdr:rowOff>
    </xdr:to>
    <xdr:sp macro="" textlink="">
      <xdr:nvSpPr>
        <xdr:cNvPr id="429" name="楕円 428"/>
        <xdr:cNvSpPr/>
      </xdr:nvSpPr>
      <xdr:spPr>
        <a:xfrm>
          <a:off x="9588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18415</xdr:rowOff>
    </xdr:from>
    <xdr:ext cx="459105" cy="250825"/>
    <xdr:sp macro="" textlink="">
      <xdr:nvSpPr>
        <xdr:cNvPr id="430" name="テキスト ボックス 429"/>
        <xdr:cNvSpPr txBox="1"/>
      </xdr:nvSpPr>
      <xdr:spPr>
        <a:xfrm>
          <a:off x="9404350" y="1356296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16510</xdr:rowOff>
    </xdr:from>
    <xdr:to>
      <xdr:col>46</xdr:col>
      <xdr:colOff>38100</xdr:colOff>
      <xdr:row>78</xdr:row>
      <xdr:rowOff>118110</xdr:rowOff>
    </xdr:to>
    <xdr:sp macro="" textlink="">
      <xdr:nvSpPr>
        <xdr:cNvPr id="431" name="楕円 430"/>
        <xdr:cNvSpPr/>
      </xdr:nvSpPr>
      <xdr:spPr>
        <a:xfrm>
          <a:off x="8699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109220</xdr:rowOff>
    </xdr:from>
    <xdr:ext cx="523875" cy="251460"/>
    <xdr:sp macro="" textlink="">
      <xdr:nvSpPr>
        <xdr:cNvPr id="432" name="テキスト ボックス 431"/>
        <xdr:cNvSpPr txBox="1"/>
      </xdr:nvSpPr>
      <xdr:spPr>
        <a:xfrm>
          <a:off x="8482965" y="134823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109220</xdr:rowOff>
    </xdr:from>
    <xdr:to>
      <xdr:col>41</xdr:col>
      <xdr:colOff>101600</xdr:colOff>
      <xdr:row>79</xdr:row>
      <xdr:rowOff>38735</xdr:rowOff>
    </xdr:to>
    <xdr:sp macro="" textlink="">
      <xdr:nvSpPr>
        <xdr:cNvPr id="433" name="楕円 432"/>
        <xdr:cNvSpPr/>
      </xdr:nvSpPr>
      <xdr:spPr>
        <a:xfrm>
          <a:off x="7810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29845</xdr:rowOff>
    </xdr:from>
    <xdr:ext cx="459105" cy="250825"/>
    <xdr:sp macro="" textlink="">
      <xdr:nvSpPr>
        <xdr:cNvPr id="434" name="テキスト ボックス 433"/>
        <xdr:cNvSpPr txBox="1"/>
      </xdr:nvSpPr>
      <xdr:spPr>
        <a:xfrm>
          <a:off x="7626350" y="1357439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111760</xdr:rowOff>
    </xdr:from>
    <xdr:to>
      <xdr:col>36</xdr:col>
      <xdr:colOff>165100</xdr:colOff>
      <xdr:row>79</xdr:row>
      <xdr:rowOff>41910</xdr:rowOff>
    </xdr:to>
    <xdr:sp macro="" textlink="">
      <xdr:nvSpPr>
        <xdr:cNvPr id="435" name="楕円 434"/>
        <xdr:cNvSpPr/>
      </xdr:nvSpPr>
      <xdr:spPr>
        <a:xfrm>
          <a:off x="6921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33020</xdr:rowOff>
    </xdr:from>
    <xdr:ext cx="459105" cy="259080"/>
    <xdr:sp macro="" textlink="">
      <xdr:nvSpPr>
        <xdr:cNvPr id="436" name="テキスト ボックス 435"/>
        <xdr:cNvSpPr txBox="1"/>
      </xdr:nvSpPr>
      <xdr:spPr>
        <a:xfrm>
          <a:off x="6737350" y="135775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090" cy="217170"/>
    <xdr:sp macro="" textlink="">
      <xdr:nvSpPr>
        <xdr:cNvPr id="445" name="テキスト ボックス 444"/>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8125" cy="259080"/>
    <xdr:sp macro="" textlink="">
      <xdr:nvSpPr>
        <xdr:cNvPr id="448" name="テキスト ボックス 447"/>
        <xdr:cNvSpPr txBox="1"/>
      </xdr:nvSpPr>
      <xdr:spPr>
        <a:xfrm>
          <a:off x="6355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0" name="テキスト ボックス 449"/>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4" name="テキスト ボックス 453"/>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4835" cy="258445"/>
    <xdr:sp macro="" textlink="">
      <xdr:nvSpPr>
        <xdr:cNvPr id="456" name="テキスト ボックス 455"/>
        <xdr:cNvSpPr txBox="1"/>
      </xdr:nvSpPr>
      <xdr:spPr>
        <a:xfrm>
          <a:off x="6008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4835" cy="259080"/>
    <xdr:sp macro="" textlink="">
      <xdr:nvSpPr>
        <xdr:cNvPr id="458" name="テキスト ボックス 457"/>
        <xdr:cNvSpPr txBox="1"/>
      </xdr:nvSpPr>
      <xdr:spPr>
        <a:xfrm>
          <a:off x="6008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835" cy="248920"/>
    <xdr:sp macro="" textlink="">
      <xdr:nvSpPr>
        <xdr:cNvPr id="460" name="テキスト ボックス 459"/>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105410</xdr:rowOff>
    </xdr:from>
    <xdr:to>
      <xdr:col>54</xdr:col>
      <xdr:colOff>189865</xdr:colOff>
      <xdr:row>98</xdr:row>
      <xdr:rowOff>29210</xdr:rowOff>
    </xdr:to>
    <xdr:cxnSp macro="">
      <xdr:nvCxnSpPr>
        <xdr:cNvPr id="462" name="直線コネクタ 461"/>
        <xdr:cNvCxnSpPr/>
      </xdr:nvCxnSpPr>
      <xdr:spPr>
        <a:xfrm flipV="1">
          <a:off x="10475595" y="1553591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33020</xdr:rowOff>
    </xdr:from>
    <xdr:ext cx="534670" cy="259080"/>
    <xdr:sp macro="" textlink="">
      <xdr:nvSpPr>
        <xdr:cNvPr id="463" name="土木費最小値テキスト"/>
        <xdr:cNvSpPr txBox="1"/>
      </xdr:nvSpPr>
      <xdr:spPr>
        <a:xfrm>
          <a:off x="10528300" y="1683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22,138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29210</xdr:rowOff>
    </xdr:from>
    <xdr:to>
      <xdr:col>55</xdr:col>
      <xdr:colOff>88900</xdr:colOff>
      <xdr:row>98</xdr:row>
      <xdr:rowOff>29210</xdr:rowOff>
    </xdr:to>
    <xdr:cxnSp macro="">
      <xdr:nvCxnSpPr>
        <xdr:cNvPr id="464" name="直線コネクタ 463"/>
        <xdr:cNvCxnSpPr/>
      </xdr:nvCxnSpPr>
      <xdr:spPr>
        <a:xfrm>
          <a:off x="10388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52070</xdr:rowOff>
    </xdr:from>
    <xdr:ext cx="598805" cy="251460"/>
    <xdr:sp macro="" textlink="">
      <xdr:nvSpPr>
        <xdr:cNvPr id="465" name="土木費最大値テキスト"/>
        <xdr:cNvSpPr txBox="1"/>
      </xdr:nvSpPr>
      <xdr:spPr>
        <a:xfrm>
          <a:off x="10528300" y="15311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141,177</a:t>
          </a:r>
          <a:endParaRPr kumimoji="1" lang="ja-JP" altLang="en-US" sz="1000" b="1">
            <a:latin typeface="ＭＳ Ｐゴシック"/>
          </a:endParaRPr>
        </a:p>
      </xdr:txBody>
    </xdr:sp>
    <xdr:clientData/>
  </xdr:oneCellAnchor>
  <xdr:twoCellAnchor>
    <xdr:from>
      <xdr:col>54</xdr:col>
      <xdr:colOff>101600</xdr:colOff>
      <xdr:row>90</xdr:row>
      <xdr:rowOff>105410</xdr:rowOff>
    </xdr:from>
    <xdr:to>
      <xdr:col>55</xdr:col>
      <xdr:colOff>88900</xdr:colOff>
      <xdr:row>90</xdr:row>
      <xdr:rowOff>105410</xdr:rowOff>
    </xdr:to>
    <xdr:cxnSp macro="">
      <xdr:nvCxnSpPr>
        <xdr:cNvPr id="466" name="直線コネクタ 465"/>
        <xdr:cNvCxnSpPr/>
      </xdr:nvCxnSpPr>
      <xdr:spPr>
        <a:xfrm>
          <a:off x="10388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52070</xdr:rowOff>
    </xdr:from>
    <xdr:to>
      <xdr:col>55</xdr:col>
      <xdr:colOff>0</xdr:colOff>
      <xdr:row>97</xdr:row>
      <xdr:rowOff>95885</xdr:rowOff>
    </xdr:to>
    <xdr:cxnSp macro="">
      <xdr:nvCxnSpPr>
        <xdr:cNvPr id="467" name="直線コネクタ 466"/>
        <xdr:cNvCxnSpPr/>
      </xdr:nvCxnSpPr>
      <xdr:spPr>
        <a:xfrm flipV="1">
          <a:off x="9639300" y="1668272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117475</xdr:rowOff>
    </xdr:from>
    <xdr:ext cx="534670" cy="259080"/>
    <xdr:sp macro="" textlink="">
      <xdr:nvSpPr>
        <xdr:cNvPr id="468" name="土木費平均値テキスト"/>
        <xdr:cNvSpPr txBox="1"/>
      </xdr:nvSpPr>
      <xdr:spPr>
        <a:xfrm>
          <a:off x="1052830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94615</xdr:rowOff>
    </xdr:from>
    <xdr:to>
      <xdr:col>55</xdr:col>
      <xdr:colOff>50800</xdr:colOff>
      <xdr:row>96</xdr:row>
      <xdr:rowOff>24765</xdr:rowOff>
    </xdr:to>
    <xdr:sp macro="" textlink="">
      <xdr:nvSpPr>
        <xdr:cNvPr id="469" name="フローチャート: 判断 468"/>
        <xdr:cNvSpPr/>
      </xdr:nvSpPr>
      <xdr:spPr>
        <a:xfrm>
          <a:off x="10426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59690</xdr:rowOff>
    </xdr:from>
    <xdr:to>
      <xdr:col>50</xdr:col>
      <xdr:colOff>114300</xdr:colOff>
      <xdr:row>97</xdr:row>
      <xdr:rowOff>95885</xdr:rowOff>
    </xdr:to>
    <xdr:cxnSp macro="">
      <xdr:nvCxnSpPr>
        <xdr:cNvPr id="470" name="直線コネクタ 469"/>
        <xdr:cNvCxnSpPr/>
      </xdr:nvCxnSpPr>
      <xdr:spPr>
        <a:xfrm>
          <a:off x="8750300" y="166903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81280</xdr:rowOff>
    </xdr:from>
    <xdr:to>
      <xdr:col>50</xdr:col>
      <xdr:colOff>165100</xdr:colOff>
      <xdr:row>96</xdr:row>
      <xdr:rowOff>11430</xdr:rowOff>
    </xdr:to>
    <xdr:sp macro="" textlink="">
      <xdr:nvSpPr>
        <xdr:cNvPr id="471" name="フローチャート: 判断 470"/>
        <xdr:cNvSpPr/>
      </xdr:nvSpPr>
      <xdr:spPr>
        <a:xfrm>
          <a:off x="95885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27940</xdr:rowOff>
    </xdr:from>
    <xdr:ext cx="523875" cy="259080"/>
    <xdr:sp macro="" textlink="">
      <xdr:nvSpPr>
        <xdr:cNvPr id="472" name="テキスト ボックス 471"/>
        <xdr:cNvSpPr txBox="1"/>
      </xdr:nvSpPr>
      <xdr:spPr>
        <a:xfrm>
          <a:off x="9371965" y="161442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59690</xdr:rowOff>
    </xdr:from>
    <xdr:to>
      <xdr:col>45</xdr:col>
      <xdr:colOff>177800</xdr:colOff>
      <xdr:row>97</xdr:row>
      <xdr:rowOff>112395</xdr:rowOff>
    </xdr:to>
    <xdr:cxnSp macro="">
      <xdr:nvCxnSpPr>
        <xdr:cNvPr id="473" name="直線コネクタ 472"/>
        <xdr:cNvCxnSpPr/>
      </xdr:nvCxnSpPr>
      <xdr:spPr>
        <a:xfrm flipV="1">
          <a:off x="7861300" y="166903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65405</xdr:rowOff>
    </xdr:from>
    <xdr:to>
      <xdr:col>46</xdr:col>
      <xdr:colOff>38100</xdr:colOff>
      <xdr:row>95</xdr:row>
      <xdr:rowOff>167005</xdr:rowOff>
    </xdr:to>
    <xdr:sp macro="" textlink="">
      <xdr:nvSpPr>
        <xdr:cNvPr id="474" name="フローチャート: 判断 473"/>
        <xdr:cNvSpPr/>
      </xdr:nvSpPr>
      <xdr:spPr>
        <a:xfrm>
          <a:off x="8699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12700</xdr:rowOff>
    </xdr:from>
    <xdr:ext cx="523875" cy="259080"/>
    <xdr:sp macro="" textlink="">
      <xdr:nvSpPr>
        <xdr:cNvPr id="475" name="テキスト ボックス 474"/>
        <xdr:cNvSpPr txBox="1"/>
      </xdr:nvSpPr>
      <xdr:spPr>
        <a:xfrm>
          <a:off x="8482965" y="161290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112395</xdr:rowOff>
    </xdr:from>
    <xdr:to>
      <xdr:col>41</xdr:col>
      <xdr:colOff>50800</xdr:colOff>
      <xdr:row>97</xdr:row>
      <xdr:rowOff>144780</xdr:rowOff>
    </xdr:to>
    <xdr:cxnSp macro="">
      <xdr:nvCxnSpPr>
        <xdr:cNvPr id="476" name="直線コネクタ 475"/>
        <xdr:cNvCxnSpPr/>
      </xdr:nvCxnSpPr>
      <xdr:spPr>
        <a:xfrm flipV="1">
          <a:off x="6972300" y="167430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137795</xdr:rowOff>
    </xdr:from>
    <xdr:to>
      <xdr:col>41</xdr:col>
      <xdr:colOff>101600</xdr:colOff>
      <xdr:row>97</xdr:row>
      <xdr:rowOff>67945</xdr:rowOff>
    </xdr:to>
    <xdr:sp macro="" textlink="">
      <xdr:nvSpPr>
        <xdr:cNvPr id="477" name="フローチャート: 判断 476"/>
        <xdr:cNvSpPr/>
      </xdr:nvSpPr>
      <xdr:spPr>
        <a:xfrm>
          <a:off x="7810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84455</xdr:rowOff>
    </xdr:from>
    <xdr:ext cx="523875" cy="259080"/>
    <xdr:sp macro="" textlink="">
      <xdr:nvSpPr>
        <xdr:cNvPr id="478" name="テキスト ボックス 477"/>
        <xdr:cNvSpPr txBox="1"/>
      </xdr:nvSpPr>
      <xdr:spPr>
        <a:xfrm>
          <a:off x="7593965" y="163722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129540</xdr:rowOff>
    </xdr:from>
    <xdr:to>
      <xdr:col>36</xdr:col>
      <xdr:colOff>165100</xdr:colOff>
      <xdr:row>97</xdr:row>
      <xdr:rowOff>59690</xdr:rowOff>
    </xdr:to>
    <xdr:sp macro="" textlink="">
      <xdr:nvSpPr>
        <xdr:cNvPr id="479" name="フローチャート: 判断 478"/>
        <xdr:cNvSpPr/>
      </xdr:nvSpPr>
      <xdr:spPr>
        <a:xfrm>
          <a:off x="6921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76200</xdr:rowOff>
    </xdr:from>
    <xdr:ext cx="523875" cy="250190"/>
    <xdr:sp macro="" textlink="">
      <xdr:nvSpPr>
        <xdr:cNvPr id="480" name="テキスト ボックス 479"/>
        <xdr:cNvSpPr txBox="1"/>
      </xdr:nvSpPr>
      <xdr:spPr>
        <a:xfrm>
          <a:off x="6704965" y="1636395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1270</xdr:rowOff>
    </xdr:from>
    <xdr:to>
      <xdr:col>55</xdr:col>
      <xdr:colOff>50800</xdr:colOff>
      <xdr:row>97</xdr:row>
      <xdr:rowOff>102870</xdr:rowOff>
    </xdr:to>
    <xdr:sp macro="" textlink="">
      <xdr:nvSpPr>
        <xdr:cNvPr id="486" name="楕円 485"/>
        <xdr:cNvSpPr/>
      </xdr:nvSpPr>
      <xdr:spPr>
        <a:xfrm>
          <a:off x="10426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151130</xdr:rowOff>
    </xdr:from>
    <xdr:ext cx="534670" cy="259080"/>
    <xdr:sp macro="" textlink="">
      <xdr:nvSpPr>
        <xdr:cNvPr id="487" name="土木費該当値テキスト"/>
        <xdr:cNvSpPr txBox="1"/>
      </xdr:nvSpPr>
      <xdr:spPr>
        <a:xfrm>
          <a:off x="10528300"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45085</xdr:rowOff>
    </xdr:from>
    <xdr:to>
      <xdr:col>50</xdr:col>
      <xdr:colOff>165100</xdr:colOff>
      <xdr:row>97</xdr:row>
      <xdr:rowOff>146685</xdr:rowOff>
    </xdr:to>
    <xdr:sp macro="" textlink="">
      <xdr:nvSpPr>
        <xdr:cNvPr id="488" name="楕円 487"/>
        <xdr:cNvSpPr/>
      </xdr:nvSpPr>
      <xdr:spPr>
        <a:xfrm>
          <a:off x="9588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137795</xdr:rowOff>
    </xdr:from>
    <xdr:ext cx="523875" cy="259080"/>
    <xdr:sp macro="" textlink="">
      <xdr:nvSpPr>
        <xdr:cNvPr id="489" name="テキスト ボックス 488"/>
        <xdr:cNvSpPr txBox="1"/>
      </xdr:nvSpPr>
      <xdr:spPr>
        <a:xfrm>
          <a:off x="9371965" y="167684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8890</xdr:rowOff>
    </xdr:from>
    <xdr:to>
      <xdr:col>46</xdr:col>
      <xdr:colOff>38100</xdr:colOff>
      <xdr:row>97</xdr:row>
      <xdr:rowOff>110490</xdr:rowOff>
    </xdr:to>
    <xdr:sp macro="" textlink="">
      <xdr:nvSpPr>
        <xdr:cNvPr id="490" name="楕円 489"/>
        <xdr:cNvSpPr/>
      </xdr:nvSpPr>
      <xdr:spPr>
        <a:xfrm>
          <a:off x="8699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101600</xdr:rowOff>
    </xdr:from>
    <xdr:ext cx="523875" cy="259080"/>
    <xdr:sp macro="" textlink="">
      <xdr:nvSpPr>
        <xdr:cNvPr id="491" name="テキスト ボックス 490"/>
        <xdr:cNvSpPr txBox="1"/>
      </xdr:nvSpPr>
      <xdr:spPr>
        <a:xfrm>
          <a:off x="8482965" y="167322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61595</xdr:rowOff>
    </xdr:from>
    <xdr:to>
      <xdr:col>41</xdr:col>
      <xdr:colOff>101600</xdr:colOff>
      <xdr:row>97</xdr:row>
      <xdr:rowOff>163195</xdr:rowOff>
    </xdr:to>
    <xdr:sp macro="" textlink="">
      <xdr:nvSpPr>
        <xdr:cNvPr id="492" name="楕円 491"/>
        <xdr:cNvSpPr/>
      </xdr:nvSpPr>
      <xdr:spPr>
        <a:xfrm>
          <a:off x="7810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154940</xdr:rowOff>
    </xdr:from>
    <xdr:ext cx="523875" cy="251460"/>
    <xdr:sp macro="" textlink="">
      <xdr:nvSpPr>
        <xdr:cNvPr id="493" name="テキスト ボックス 492"/>
        <xdr:cNvSpPr txBox="1"/>
      </xdr:nvSpPr>
      <xdr:spPr>
        <a:xfrm>
          <a:off x="7593965" y="167855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93980</xdr:rowOff>
    </xdr:from>
    <xdr:to>
      <xdr:col>36</xdr:col>
      <xdr:colOff>165100</xdr:colOff>
      <xdr:row>98</xdr:row>
      <xdr:rowOff>24130</xdr:rowOff>
    </xdr:to>
    <xdr:sp macro="" textlink="">
      <xdr:nvSpPr>
        <xdr:cNvPr id="494" name="楕円 493"/>
        <xdr:cNvSpPr/>
      </xdr:nvSpPr>
      <xdr:spPr>
        <a:xfrm>
          <a:off x="6921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15240</xdr:rowOff>
    </xdr:from>
    <xdr:ext cx="523875" cy="259080"/>
    <xdr:sp macro="" textlink="">
      <xdr:nvSpPr>
        <xdr:cNvPr id="495" name="テキスト ボックス 494"/>
        <xdr:cNvSpPr txBox="1"/>
      </xdr:nvSpPr>
      <xdr:spPr>
        <a:xfrm>
          <a:off x="6704965" y="168173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504" name="テキスト ボックス 503"/>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8125" cy="248920"/>
    <xdr:sp macro="" textlink="">
      <xdr:nvSpPr>
        <xdr:cNvPr id="506" name="テキスト ボックス 505"/>
        <xdr:cNvSpPr txBox="1"/>
      </xdr:nvSpPr>
      <xdr:spPr>
        <a:xfrm>
          <a:off x="12197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8" name="テキスト ボックス 507"/>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0" name="テキスト ボックス 50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2" name="テキスト ボックス 511"/>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8" name="テキスト ボックス 517"/>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133985</xdr:rowOff>
    </xdr:from>
    <xdr:to>
      <xdr:col>85</xdr:col>
      <xdr:colOff>126365</xdr:colOff>
      <xdr:row>38</xdr:row>
      <xdr:rowOff>132715</xdr:rowOff>
    </xdr:to>
    <xdr:cxnSp macro="">
      <xdr:nvCxnSpPr>
        <xdr:cNvPr id="520" name="直線コネクタ 519"/>
        <xdr:cNvCxnSpPr/>
      </xdr:nvCxnSpPr>
      <xdr:spPr>
        <a:xfrm flipV="1">
          <a:off x="16317595" y="527748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136525</xdr:rowOff>
    </xdr:from>
    <xdr:ext cx="534670" cy="258445"/>
    <xdr:sp macro="" textlink="">
      <xdr:nvSpPr>
        <xdr:cNvPr id="521" name="消防費最小値テキスト"/>
        <xdr:cNvSpPr txBox="1"/>
      </xdr:nvSpPr>
      <xdr:spPr>
        <a:xfrm>
          <a:off x="16370300" y="665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132715</xdr:rowOff>
    </xdr:from>
    <xdr:to>
      <xdr:col>86</xdr:col>
      <xdr:colOff>25400</xdr:colOff>
      <xdr:row>38</xdr:row>
      <xdr:rowOff>132715</xdr:rowOff>
    </xdr:to>
    <xdr:cxnSp macro="">
      <xdr:nvCxnSpPr>
        <xdr:cNvPr id="522" name="直線コネクタ 521"/>
        <xdr:cNvCxnSpPr/>
      </xdr:nvCxnSpPr>
      <xdr:spPr>
        <a:xfrm>
          <a:off x="16230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80645</xdr:rowOff>
    </xdr:from>
    <xdr:ext cx="534670" cy="259080"/>
    <xdr:sp macro="" textlink="">
      <xdr:nvSpPr>
        <xdr:cNvPr id="523" name="消防費最大値テキスト"/>
        <xdr:cNvSpPr txBox="1"/>
      </xdr:nvSpPr>
      <xdr:spPr>
        <a:xfrm>
          <a:off x="16370300" y="505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48,152</a:t>
          </a:r>
          <a:endParaRPr kumimoji="1" lang="ja-JP" altLang="en-US" sz="1000" b="1">
            <a:latin typeface="ＭＳ Ｐゴシック"/>
          </a:endParaRPr>
        </a:p>
      </xdr:txBody>
    </xdr:sp>
    <xdr:clientData/>
  </xdr:oneCellAnchor>
  <xdr:twoCellAnchor>
    <xdr:from>
      <xdr:col>85</xdr:col>
      <xdr:colOff>38100</xdr:colOff>
      <xdr:row>30</xdr:row>
      <xdr:rowOff>133985</xdr:rowOff>
    </xdr:from>
    <xdr:to>
      <xdr:col>86</xdr:col>
      <xdr:colOff>25400</xdr:colOff>
      <xdr:row>30</xdr:row>
      <xdr:rowOff>133985</xdr:rowOff>
    </xdr:to>
    <xdr:cxnSp macro="">
      <xdr:nvCxnSpPr>
        <xdr:cNvPr id="524" name="直線コネクタ 523"/>
        <xdr:cNvCxnSpPr/>
      </xdr:nvCxnSpPr>
      <xdr:spPr>
        <a:xfrm>
          <a:off x="16230600" y="527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20955</xdr:rowOff>
    </xdr:from>
    <xdr:to>
      <xdr:col>85</xdr:col>
      <xdr:colOff>127000</xdr:colOff>
      <xdr:row>37</xdr:row>
      <xdr:rowOff>75565</xdr:rowOff>
    </xdr:to>
    <xdr:cxnSp macro="">
      <xdr:nvCxnSpPr>
        <xdr:cNvPr id="525" name="直線コネクタ 524"/>
        <xdr:cNvCxnSpPr/>
      </xdr:nvCxnSpPr>
      <xdr:spPr>
        <a:xfrm flipV="1">
          <a:off x="15481300" y="636460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45085</xdr:rowOff>
    </xdr:from>
    <xdr:ext cx="534670" cy="258445"/>
    <xdr:sp macro="" textlink="">
      <xdr:nvSpPr>
        <xdr:cNvPr id="526" name="消防費平均値テキスト"/>
        <xdr:cNvSpPr txBox="1"/>
      </xdr:nvSpPr>
      <xdr:spPr>
        <a:xfrm>
          <a:off x="16370300" y="6045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22225</xdr:rowOff>
    </xdr:from>
    <xdr:to>
      <xdr:col>85</xdr:col>
      <xdr:colOff>177800</xdr:colOff>
      <xdr:row>36</xdr:row>
      <xdr:rowOff>123825</xdr:rowOff>
    </xdr:to>
    <xdr:sp macro="" textlink="">
      <xdr:nvSpPr>
        <xdr:cNvPr id="527" name="フローチャート: 判断 526"/>
        <xdr:cNvSpPr/>
      </xdr:nvSpPr>
      <xdr:spPr>
        <a:xfrm>
          <a:off x="16268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39370</xdr:rowOff>
    </xdr:from>
    <xdr:to>
      <xdr:col>81</xdr:col>
      <xdr:colOff>50800</xdr:colOff>
      <xdr:row>37</xdr:row>
      <xdr:rowOff>75565</xdr:rowOff>
    </xdr:to>
    <xdr:cxnSp macro="">
      <xdr:nvCxnSpPr>
        <xdr:cNvPr id="528" name="直線コネクタ 527"/>
        <xdr:cNvCxnSpPr/>
      </xdr:nvCxnSpPr>
      <xdr:spPr>
        <a:xfrm>
          <a:off x="14592300" y="63830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117475</xdr:rowOff>
    </xdr:from>
    <xdr:to>
      <xdr:col>81</xdr:col>
      <xdr:colOff>101600</xdr:colOff>
      <xdr:row>36</xdr:row>
      <xdr:rowOff>47625</xdr:rowOff>
    </xdr:to>
    <xdr:sp macro="" textlink="">
      <xdr:nvSpPr>
        <xdr:cNvPr id="529" name="フローチャート: 判断 528"/>
        <xdr:cNvSpPr/>
      </xdr:nvSpPr>
      <xdr:spPr>
        <a:xfrm>
          <a:off x="1543050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64770</xdr:rowOff>
    </xdr:from>
    <xdr:ext cx="523875" cy="250190"/>
    <xdr:sp macro="" textlink="">
      <xdr:nvSpPr>
        <xdr:cNvPr id="530" name="テキスト ボックス 529"/>
        <xdr:cNvSpPr txBox="1"/>
      </xdr:nvSpPr>
      <xdr:spPr>
        <a:xfrm>
          <a:off x="15213965" y="589407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39370</xdr:rowOff>
    </xdr:from>
    <xdr:to>
      <xdr:col>76</xdr:col>
      <xdr:colOff>114300</xdr:colOff>
      <xdr:row>37</xdr:row>
      <xdr:rowOff>58420</xdr:rowOff>
    </xdr:to>
    <xdr:cxnSp macro="">
      <xdr:nvCxnSpPr>
        <xdr:cNvPr id="531" name="直線コネクタ 530"/>
        <xdr:cNvCxnSpPr/>
      </xdr:nvCxnSpPr>
      <xdr:spPr>
        <a:xfrm flipV="1">
          <a:off x="13703300" y="6383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22860</xdr:rowOff>
    </xdr:from>
    <xdr:to>
      <xdr:col>76</xdr:col>
      <xdr:colOff>165100</xdr:colOff>
      <xdr:row>35</xdr:row>
      <xdr:rowOff>124460</xdr:rowOff>
    </xdr:to>
    <xdr:sp macro="" textlink="">
      <xdr:nvSpPr>
        <xdr:cNvPr id="532" name="フローチャート: 判断 531"/>
        <xdr:cNvSpPr/>
      </xdr:nvSpPr>
      <xdr:spPr>
        <a:xfrm>
          <a:off x="14541500" y="602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140970</xdr:rowOff>
    </xdr:from>
    <xdr:ext cx="523875" cy="259080"/>
    <xdr:sp macro="" textlink="">
      <xdr:nvSpPr>
        <xdr:cNvPr id="533" name="テキスト ボックス 532"/>
        <xdr:cNvSpPr txBox="1"/>
      </xdr:nvSpPr>
      <xdr:spPr>
        <a:xfrm>
          <a:off x="14324965" y="57988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58420</xdr:rowOff>
    </xdr:from>
    <xdr:to>
      <xdr:col>71</xdr:col>
      <xdr:colOff>177800</xdr:colOff>
      <xdr:row>37</xdr:row>
      <xdr:rowOff>86360</xdr:rowOff>
    </xdr:to>
    <xdr:cxnSp macro="">
      <xdr:nvCxnSpPr>
        <xdr:cNvPr id="534" name="直線コネクタ 533"/>
        <xdr:cNvCxnSpPr/>
      </xdr:nvCxnSpPr>
      <xdr:spPr>
        <a:xfrm flipV="1">
          <a:off x="12814300" y="64020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54610</xdr:rowOff>
    </xdr:from>
    <xdr:to>
      <xdr:col>72</xdr:col>
      <xdr:colOff>38100</xdr:colOff>
      <xdr:row>37</xdr:row>
      <xdr:rowOff>156210</xdr:rowOff>
    </xdr:to>
    <xdr:sp macro="" textlink="">
      <xdr:nvSpPr>
        <xdr:cNvPr id="535" name="フローチャート: 判断 534"/>
        <xdr:cNvSpPr/>
      </xdr:nvSpPr>
      <xdr:spPr>
        <a:xfrm>
          <a:off x="1365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147320</xdr:rowOff>
    </xdr:from>
    <xdr:ext cx="523875" cy="259080"/>
    <xdr:sp macro="" textlink="">
      <xdr:nvSpPr>
        <xdr:cNvPr id="536" name="テキスト ボックス 535"/>
        <xdr:cNvSpPr txBox="1"/>
      </xdr:nvSpPr>
      <xdr:spPr>
        <a:xfrm>
          <a:off x="13435965" y="64909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77470</xdr:rowOff>
    </xdr:from>
    <xdr:to>
      <xdr:col>67</xdr:col>
      <xdr:colOff>101600</xdr:colOff>
      <xdr:row>38</xdr:row>
      <xdr:rowOff>7620</xdr:rowOff>
    </xdr:to>
    <xdr:sp macro="" textlink="">
      <xdr:nvSpPr>
        <xdr:cNvPr id="537" name="フローチャート: 判断 536"/>
        <xdr:cNvSpPr/>
      </xdr:nvSpPr>
      <xdr:spPr>
        <a:xfrm>
          <a:off x="12763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170180</xdr:rowOff>
    </xdr:from>
    <xdr:ext cx="523875" cy="259080"/>
    <xdr:sp macro="" textlink="">
      <xdr:nvSpPr>
        <xdr:cNvPr id="538" name="テキスト ボックス 537"/>
        <xdr:cNvSpPr txBox="1"/>
      </xdr:nvSpPr>
      <xdr:spPr>
        <a:xfrm>
          <a:off x="12546965" y="65138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44" name="楕円 543"/>
        <xdr:cNvSpPr/>
      </xdr:nvSpPr>
      <xdr:spPr>
        <a:xfrm>
          <a:off x="16268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120650</xdr:rowOff>
    </xdr:from>
    <xdr:ext cx="534670" cy="251460"/>
    <xdr:sp macro="" textlink="">
      <xdr:nvSpPr>
        <xdr:cNvPr id="545" name="消防費該当値テキスト"/>
        <xdr:cNvSpPr txBox="1"/>
      </xdr:nvSpPr>
      <xdr:spPr>
        <a:xfrm>
          <a:off x="16370300" y="6292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24765</xdr:rowOff>
    </xdr:from>
    <xdr:to>
      <xdr:col>81</xdr:col>
      <xdr:colOff>101600</xdr:colOff>
      <xdr:row>37</xdr:row>
      <xdr:rowOff>126365</xdr:rowOff>
    </xdr:to>
    <xdr:sp macro="" textlink="">
      <xdr:nvSpPr>
        <xdr:cNvPr id="546" name="楕円 545"/>
        <xdr:cNvSpPr/>
      </xdr:nvSpPr>
      <xdr:spPr>
        <a:xfrm>
          <a:off x="15430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117475</xdr:rowOff>
    </xdr:from>
    <xdr:ext cx="523875" cy="259080"/>
    <xdr:sp macro="" textlink="">
      <xdr:nvSpPr>
        <xdr:cNvPr id="547" name="テキスト ボックス 546"/>
        <xdr:cNvSpPr txBox="1"/>
      </xdr:nvSpPr>
      <xdr:spPr>
        <a:xfrm>
          <a:off x="15213965" y="64611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160020</xdr:rowOff>
    </xdr:from>
    <xdr:to>
      <xdr:col>76</xdr:col>
      <xdr:colOff>165100</xdr:colOff>
      <xdr:row>37</xdr:row>
      <xdr:rowOff>90170</xdr:rowOff>
    </xdr:to>
    <xdr:sp macro="" textlink="">
      <xdr:nvSpPr>
        <xdr:cNvPr id="548" name="楕円 547"/>
        <xdr:cNvSpPr/>
      </xdr:nvSpPr>
      <xdr:spPr>
        <a:xfrm>
          <a:off x="14541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81280</xdr:rowOff>
    </xdr:from>
    <xdr:ext cx="523875" cy="259080"/>
    <xdr:sp macro="" textlink="">
      <xdr:nvSpPr>
        <xdr:cNvPr id="549" name="テキスト ボックス 548"/>
        <xdr:cNvSpPr txBox="1"/>
      </xdr:nvSpPr>
      <xdr:spPr>
        <a:xfrm>
          <a:off x="14324965" y="64249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7620</xdr:rowOff>
    </xdr:from>
    <xdr:to>
      <xdr:col>72</xdr:col>
      <xdr:colOff>38100</xdr:colOff>
      <xdr:row>37</xdr:row>
      <xdr:rowOff>109220</xdr:rowOff>
    </xdr:to>
    <xdr:sp macro="" textlink="">
      <xdr:nvSpPr>
        <xdr:cNvPr id="550" name="楕円 549"/>
        <xdr:cNvSpPr/>
      </xdr:nvSpPr>
      <xdr:spPr>
        <a:xfrm>
          <a:off x="13652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125730</xdr:rowOff>
    </xdr:from>
    <xdr:ext cx="523875" cy="259080"/>
    <xdr:sp macro="" textlink="">
      <xdr:nvSpPr>
        <xdr:cNvPr id="551" name="テキスト ボックス 550"/>
        <xdr:cNvSpPr txBox="1"/>
      </xdr:nvSpPr>
      <xdr:spPr>
        <a:xfrm>
          <a:off x="13435965" y="61264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35560</xdr:rowOff>
    </xdr:from>
    <xdr:to>
      <xdr:col>67</xdr:col>
      <xdr:colOff>101600</xdr:colOff>
      <xdr:row>37</xdr:row>
      <xdr:rowOff>137160</xdr:rowOff>
    </xdr:to>
    <xdr:sp macro="" textlink="">
      <xdr:nvSpPr>
        <xdr:cNvPr id="552" name="楕円 551"/>
        <xdr:cNvSpPr/>
      </xdr:nvSpPr>
      <xdr:spPr>
        <a:xfrm>
          <a:off x="12763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153670</xdr:rowOff>
    </xdr:from>
    <xdr:ext cx="523875" cy="259080"/>
    <xdr:sp macro="" textlink="">
      <xdr:nvSpPr>
        <xdr:cNvPr id="553" name="テキスト ボックス 552"/>
        <xdr:cNvSpPr txBox="1"/>
      </xdr:nvSpPr>
      <xdr:spPr>
        <a:xfrm>
          <a:off x="12546965" y="61544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62" name="テキスト ボックス 561"/>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8125" cy="248920"/>
    <xdr:sp macro="" textlink="">
      <xdr:nvSpPr>
        <xdr:cNvPr id="564" name="テキスト ボックス 563"/>
        <xdr:cNvSpPr txBox="1"/>
      </xdr:nvSpPr>
      <xdr:spPr>
        <a:xfrm>
          <a:off x="12197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6" name="テキスト ボックス 565"/>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8" name="テキスト ボックス 56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70" name="テキスト ボックス 569"/>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4835" cy="259080"/>
    <xdr:sp macro="" textlink="">
      <xdr:nvSpPr>
        <xdr:cNvPr id="572" name="テキスト ボックス 571"/>
        <xdr:cNvSpPr txBox="1"/>
      </xdr:nvSpPr>
      <xdr:spPr>
        <a:xfrm>
          <a:off x="11850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4835" cy="259080"/>
    <xdr:sp macro="" textlink="">
      <xdr:nvSpPr>
        <xdr:cNvPr id="574" name="テキスト ボックス 573"/>
        <xdr:cNvSpPr txBox="1"/>
      </xdr:nvSpPr>
      <xdr:spPr>
        <a:xfrm>
          <a:off x="11850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4835" cy="248920"/>
    <xdr:sp macro="" textlink="">
      <xdr:nvSpPr>
        <xdr:cNvPr id="576" name="テキスト ボックス 575"/>
        <xdr:cNvSpPr txBox="1"/>
      </xdr:nvSpPr>
      <xdr:spPr>
        <a:xfrm>
          <a:off x="11850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42545</xdr:rowOff>
    </xdr:from>
    <xdr:to>
      <xdr:col>85</xdr:col>
      <xdr:colOff>126365</xdr:colOff>
      <xdr:row>59</xdr:row>
      <xdr:rowOff>6350</xdr:rowOff>
    </xdr:to>
    <xdr:cxnSp macro="">
      <xdr:nvCxnSpPr>
        <xdr:cNvPr id="578" name="直線コネクタ 577"/>
        <xdr:cNvCxnSpPr/>
      </xdr:nvCxnSpPr>
      <xdr:spPr>
        <a:xfrm flipV="1">
          <a:off x="16317595" y="878649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9525</xdr:rowOff>
    </xdr:from>
    <xdr:ext cx="534670" cy="248285"/>
    <xdr:sp macro="" textlink="">
      <xdr:nvSpPr>
        <xdr:cNvPr id="579" name="教育費最小値テキスト"/>
        <xdr:cNvSpPr txBox="1"/>
      </xdr:nvSpPr>
      <xdr:spPr>
        <a:xfrm>
          <a:off x="16370300" y="101250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33,055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6350</xdr:rowOff>
    </xdr:from>
    <xdr:to>
      <xdr:col>86</xdr:col>
      <xdr:colOff>25400</xdr:colOff>
      <xdr:row>59</xdr:row>
      <xdr:rowOff>6350</xdr:rowOff>
    </xdr:to>
    <xdr:cxnSp macro="">
      <xdr:nvCxnSpPr>
        <xdr:cNvPr id="580" name="直線コネクタ 579"/>
        <xdr:cNvCxnSpPr/>
      </xdr:nvCxnSpPr>
      <xdr:spPr>
        <a:xfrm>
          <a:off x="16230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160655</xdr:rowOff>
    </xdr:from>
    <xdr:ext cx="598805" cy="259080"/>
    <xdr:sp macro="" textlink="">
      <xdr:nvSpPr>
        <xdr:cNvPr id="581" name="教育費最大値テキスト"/>
        <xdr:cNvSpPr txBox="1"/>
      </xdr:nvSpPr>
      <xdr:spPr>
        <a:xfrm>
          <a:off x="16370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138,153</a:t>
          </a:r>
          <a:endParaRPr kumimoji="1" lang="ja-JP" altLang="en-US" sz="1000" b="1">
            <a:latin typeface="ＭＳ Ｐゴシック"/>
          </a:endParaRPr>
        </a:p>
      </xdr:txBody>
    </xdr:sp>
    <xdr:clientData/>
  </xdr:oneCellAnchor>
  <xdr:twoCellAnchor>
    <xdr:from>
      <xdr:col>85</xdr:col>
      <xdr:colOff>38100</xdr:colOff>
      <xdr:row>51</xdr:row>
      <xdr:rowOff>42545</xdr:rowOff>
    </xdr:from>
    <xdr:to>
      <xdr:col>86</xdr:col>
      <xdr:colOff>25400</xdr:colOff>
      <xdr:row>51</xdr:row>
      <xdr:rowOff>42545</xdr:rowOff>
    </xdr:to>
    <xdr:cxnSp macro="">
      <xdr:nvCxnSpPr>
        <xdr:cNvPr id="582" name="直線コネクタ 581"/>
        <xdr:cNvCxnSpPr/>
      </xdr:nvCxnSpPr>
      <xdr:spPr>
        <a:xfrm>
          <a:off x="16230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88900</xdr:rowOff>
    </xdr:from>
    <xdr:to>
      <xdr:col>85</xdr:col>
      <xdr:colOff>127000</xdr:colOff>
      <xdr:row>58</xdr:row>
      <xdr:rowOff>119380</xdr:rowOff>
    </xdr:to>
    <xdr:cxnSp macro="">
      <xdr:nvCxnSpPr>
        <xdr:cNvPr id="583" name="直線コネクタ 582"/>
        <xdr:cNvCxnSpPr/>
      </xdr:nvCxnSpPr>
      <xdr:spPr>
        <a:xfrm flipV="1">
          <a:off x="15481300" y="100330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102235</xdr:rowOff>
    </xdr:from>
    <xdr:ext cx="534670" cy="258445"/>
    <xdr:sp macro="" textlink="">
      <xdr:nvSpPr>
        <xdr:cNvPr id="584" name="教育費平均値テキスト"/>
        <xdr:cNvSpPr txBox="1"/>
      </xdr:nvSpPr>
      <xdr:spPr>
        <a:xfrm>
          <a:off x="16370300" y="9531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79375</xdr:rowOff>
    </xdr:from>
    <xdr:to>
      <xdr:col>85</xdr:col>
      <xdr:colOff>177800</xdr:colOff>
      <xdr:row>57</xdr:row>
      <xdr:rowOff>9525</xdr:rowOff>
    </xdr:to>
    <xdr:sp macro="" textlink="">
      <xdr:nvSpPr>
        <xdr:cNvPr id="585" name="フローチャート: 判断 584"/>
        <xdr:cNvSpPr/>
      </xdr:nvSpPr>
      <xdr:spPr>
        <a:xfrm>
          <a:off x="16268700" y="968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113665</xdr:rowOff>
    </xdr:from>
    <xdr:to>
      <xdr:col>81</xdr:col>
      <xdr:colOff>50800</xdr:colOff>
      <xdr:row>58</xdr:row>
      <xdr:rowOff>119380</xdr:rowOff>
    </xdr:to>
    <xdr:cxnSp macro="">
      <xdr:nvCxnSpPr>
        <xdr:cNvPr id="586" name="直線コネクタ 585"/>
        <xdr:cNvCxnSpPr/>
      </xdr:nvCxnSpPr>
      <xdr:spPr>
        <a:xfrm>
          <a:off x="14592300" y="100577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73660</xdr:rowOff>
    </xdr:from>
    <xdr:to>
      <xdr:col>81</xdr:col>
      <xdr:colOff>101600</xdr:colOff>
      <xdr:row>57</xdr:row>
      <xdr:rowOff>3810</xdr:rowOff>
    </xdr:to>
    <xdr:sp macro="" textlink="">
      <xdr:nvSpPr>
        <xdr:cNvPr id="587" name="フローチャート: 判断 586"/>
        <xdr:cNvSpPr/>
      </xdr:nvSpPr>
      <xdr:spPr>
        <a:xfrm>
          <a:off x="154305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20320</xdr:rowOff>
    </xdr:from>
    <xdr:ext cx="523875" cy="248920"/>
    <xdr:sp macro="" textlink="">
      <xdr:nvSpPr>
        <xdr:cNvPr id="588" name="テキスト ボックス 587"/>
        <xdr:cNvSpPr txBox="1"/>
      </xdr:nvSpPr>
      <xdr:spPr>
        <a:xfrm>
          <a:off x="15213965" y="94500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120650</xdr:rowOff>
    </xdr:from>
    <xdr:to>
      <xdr:col>76</xdr:col>
      <xdr:colOff>114300</xdr:colOff>
      <xdr:row>58</xdr:row>
      <xdr:rowOff>113665</xdr:rowOff>
    </xdr:to>
    <xdr:cxnSp macro="">
      <xdr:nvCxnSpPr>
        <xdr:cNvPr id="589" name="直線コネクタ 588"/>
        <xdr:cNvCxnSpPr/>
      </xdr:nvCxnSpPr>
      <xdr:spPr>
        <a:xfrm>
          <a:off x="13703300" y="989330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162560</xdr:rowOff>
    </xdr:from>
    <xdr:to>
      <xdr:col>76</xdr:col>
      <xdr:colOff>165100</xdr:colOff>
      <xdr:row>56</xdr:row>
      <xdr:rowOff>92710</xdr:rowOff>
    </xdr:to>
    <xdr:sp macro="" textlink="">
      <xdr:nvSpPr>
        <xdr:cNvPr id="590" name="フローチャート: 判断 589"/>
        <xdr:cNvSpPr/>
      </xdr:nvSpPr>
      <xdr:spPr>
        <a:xfrm>
          <a:off x="14541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109220</xdr:rowOff>
    </xdr:from>
    <xdr:ext cx="523875" cy="251460"/>
    <xdr:sp macro="" textlink="">
      <xdr:nvSpPr>
        <xdr:cNvPr id="591" name="テキスト ボックス 590"/>
        <xdr:cNvSpPr txBox="1"/>
      </xdr:nvSpPr>
      <xdr:spPr>
        <a:xfrm>
          <a:off x="14324965" y="93675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120650</xdr:rowOff>
    </xdr:from>
    <xdr:to>
      <xdr:col>71</xdr:col>
      <xdr:colOff>177800</xdr:colOff>
      <xdr:row>58</xdr:row>
      <xdr:rowOff>133350</xdr:rowOff>
    </xdr:to>
    <xdr:cxnSp macro="">
      <xdr:nvCxnSpPr>
        <xdr:cNvPr id="592" name="直線コネクタ 591"/>
        <xdr:cNvCxnSpPr/>
      </xdr:nvCxnSpPr>
      <xdr:spPr>
        <a:xfrm flipV="1">
          <a:off x="12814300" y="989330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75565</xdr:rowOff>
    </xdr:from>
    <xdr:to>
      <xdr:col>72</xdr:col>
      <xdr:colOff>38100</xdr:colOff>
      <xdr:row>58</xdr:row>
      <xdr:rowOff>6350</xdr:rowOff>
    </xdr:to>
    <xdr:sp macro="" textlink="">
      <xdr:nvSpPr>
        <xdr:cNvPr id="593" name="フローチャート: 判断 592"/>
        <xdr:cNvSpPr/>
      </xdr:nvSpPr>
      <xdr:spPr>
        <a:xfrm>
          <a:off x="13652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168275</xdr:rowOff>
    </xdr:from>
    <xdr:ext cx="523875" cy="249555"/>
    <xdr:sp macro="" textlink="">
      <xdr:nvSpPr>
        <xdr:cNvPr id="594" name="テキスト ボックス 593"/>
        <xdr:cNvSpPr txBox="1"/>
      </xdr:nvSpPr>
      <xdr:spPr>
        <a:xfrm>
          <a:off x="13435965" y="99409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133985</xdr:rowOff>
    </xdr:from>
    <xdr:to>
      <xdr:col>67</xdr:col>
      <xdr:colOff>101600</xdr:colOff>
      <xdr:row>58</xdr:row>
      <xdr:rowOff>64135</xdr:rowOff>
    </xdr:to>
    <xdr:sp macro="" textlink="">
      <xdr:nvSpPr>
        <xdr:cNvPr id="595" name="フローチャート: 判断 594"/>
        <xdr:cNvSpPr/>
      </xdr:nvSpPr>
      <xdr:spPr>
        <a:xfrm>
          <a:off x="12763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80645</xdr:rowOff>
    </xdr:from>
    <xdr:ext cx="523875" cy="259080"/>
    <xdr:sp macro="" textlink="">
      <xdr:nvSpPr>
        <xdr:cNvPr id="596" name="テキスト ボックス 595"/>
        <xdr:cNvSpPr txBox="1"/>
      </xdr:nvSpPr>
      <xdr:spPr>
        <a:xfrm>
          <a:off x="12546965" y="96818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7" name="テキスト ボックス 59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8" name="テキスト ボックス 59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9" name="テキスト ボックス 59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0" name="テキスト ボックス 59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1" name="テキスト ボックス 60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38100</xdr:rowOff>
    </xdr:from>
    <xdr:to>
      <xdr:col>85</xdr:col>
      <xdr:colOff>177800</xdr:colOff>
      <xdr:row>58</xdr:row>
      <xdr:rowOff>139700</xdr:rowOff>
    </xdr:to>
    <xdr:sp macro="" textlink="">
      <xdr:nvSpPr>
        <xdr:cNvPr id="602" name="楕円 601"/>
        <xdr:cNvSpPr/>
      </xdr:nvSpPr>
      <xdr:spPr>
        <a:xfrm>
          <a:off x="162687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124460</xdr:rowOff>
    </xdr:from>
    <xdr:ext cx="534670" cy="259080"/>
    <xdr:sp macro="" textlink="">
      <xdr:nvSpPr>
        <xdr:cNvPr id="603" name="教育費該当値テキスト"/>
        <xdr:cNvSpPr txBox="1"/>
      </xdr:nvSpPr>
      <xdr:spPr>
        <a:xfrm>
          <a:off x="16370300" y="9897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68580</xdr:rowOff>
    </xdr:from>
    <xdr:to>
      <xdr:col>81</xdr:col>
      <xdr:colOff>101600</xdr:colOff>
      <xdr:row>58</xdr:row>
      <xdr:rowOff>170180</xdr:rowOff>
    </xdr:to>
    <xdr:sp macro="" textlink="">
      <xdr:nvSpPr>
        <xdr:cNvPr id="604" name="楕円 603"/>
        <xdr:cNvSpPr/>
      </xdr:nvSpPr>
      <xdr:spPr>
        <a:xfrm>
          <a:off x="15430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161925</xdr:rowOff>
    </xdr:from>
    <xdr:ext cx="523875" cy="259080"/>
    <xdr:sp macro="" textlink="">
      <xdr:nvSpPr>
        <xdr:cNvPr id="605" name="テキスト ボックス 604"/>
        <xdr:cNvSpPr txBox="1"/>
      </xdr:nvSpPr>
      <xdr:spPr>
        <a:xfrm>
          <a:off x="15213965" y="101060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63500</xdr:rowOff>
    </xdr:from>
    <xdr:to>
      <xdr:col>76</xdr:col>
      <xdr:colOff>165100</xdr:colOff>
      <xdr:row>58</xdr:row>
      <xdr:rowOff>164465</xdr:rowOff>
    </xdr:to>
    <xdr:sp macro="" textlink="">
      <xdr:nvSpPr>
        <xdr:cNvPr id="606" name="楕円 605"/>
        <xdr:cNvSpPr/>
      </xdr:nvSpPr>
      <xdr:spPr>
        <a:xfrm>
          <a:off x="14541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155575</xdr:rowOff>
    </xdr:from>
    <xdr:ext cx="523875" cy="250825"/>
    <xdr:sp macro="" textlink="">
      <xdr:nvSpPr>
        <xdr:cNvPr id="607" name="テキスト ボックス 606"/>
        <xdr:cNvSpPr txBox="1"/>
      </xdr:nvSpPr>
      <xdr:spPr>
        <a:xfrm>
          <a:off x="14324965" y="1009967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69850</xdr:rowOff>
    </xdr:from>
    <xdr:to>
      <xdr:col>72</xdr:col>
      <xdr:colOff>38100</xdr:colOff>
      <xdr:row>58</xdr:row>
      <xdr:rowOff>0</xdr:rowOff>
    </xdr:to>
    <xdr:sp macro="" textlink="">
      <xdr:nvSpPr>
        <xdr:cNvPr id="608" name="楕円 607"/>
        <xdr:cNvSpPr/>
      </xdr:nvSpPr>
      <xdr:spPr>
        <a:xfrm>
          <a:off x="13652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16510</xdr:rowOff>
    </xdr:from>
    <xdr:ext cx="523875" cy="259080"/>
    <xdr:sp macro="" textlink="">
      <xdr:nvSpPr>
        <xdr:cNvPr id="609" name="テキスト ボックス 608"/>
        <xdr:cNvSpPr txBox="1"/>
      </xdr:nvSpPr>
      <xdr:spPr>
        <a:xfrm>
          <a:off x="13435965" y="96177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82550</xdr:rowOff>
    </xdr:from>
    <xdr:to>
      <xdr:col>67</xdr:col>
      <xdr:colOff>101600</xdr:colOff>
      <xdr:row>59</xdr:row>
      <xdr:rowOff>12700</xdr:rowOff>
    </xdr:to>
    <xdr:sp macro="" textlink="">
      <xdr:nvSpPr>
        <xdr:cNvPr id="610" name="楕円 609"/>
        <xdr:cNvSpPr/>
      </xdr:nvSpPr>
      <xdr:spPr>
        <a:xfrm>
          <a:off x="12763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3810</xdr:rowOff>
    </xdr:from>
    <xdr:ext cx="523875" cy="259080"/>
    <xdr:sp macro="" textlink="">
      <xdr:nvSpPr>
        <xdr:cNvPr id="611" name="テキスト ボックス 610"/>
        <xdr:cNvSpPr txBox="1"/>
      </xdr:nvSpPr>
      <xdr:spPr>
        <a:xfrm>
          <a:off x="12546965" y="101193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20" name="テキスト ボックス 619"/>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125" cy="259080"/>
    <xdr:sp macro="" textlink="">
      <xdr:nvSpPr>
        <xdr:cNvPr id="623" name="テキスト ボックス 622"/>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5" name="テキスト ボックス 62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7" name="テキスト ボックス 626"/>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9" name="テキスト ボックス 62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4835" cy="259080"/>
    <xdr:sp macro="" textlink="">
      <xdr:nvSpPr>
        <xdr:cNvPr id="631" name="テキスト ボックス 630"/>
        <xdr:cNvSpPr txBox="1"/>
      </xdr:nvSpPr>
      <xdr:spPr>
        <a:xfrm>
          <a:off x="11850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835" cy="248920"/>
    <xdr:sp macro="" textlink="">
      <xdr:nvSpPr>
        <xdr:cNvPr id="633" name="テキスト ボックス 632"/>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157480</xdr:rowOff>
    </xdr:from>
    <xdr:to>
      <xdr:col>85</xdr:col>
      <xdr:colOff>126365</xdr:colOff>
      <xdr:row>79</xdr:row>
      <xdr:rowOff>44450</xdr:rowOff>
    </xdr:to>
    <xdr:cxnSp macro="">
      <xdr:nvCxnSpPr>
        <xdr:cNvPr id="635" name="直線コネクタ 634"/>
        <xdr:cNvCxnSpPr/>
      </xdr:nvCxnSpPr>
      <xdr:spPr>
        <a:xfrm flipV="1">
          <a:off x="16317595" y="1198753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104140</xdr:rowOff>
    </xdr:from>
    <xdr:ext cx="598805" cy="259080"/>
    <xdr:sp macro="" textlink="">
      <xdr:nvSpPr>
        <xdr:cNvPr id="638" name="災害復旧費最大値テキスト"/>
        <xdr:cNvSpPr txBox="1"/>
      </xdr:nvSpPr>
      <xdr:spPr>
        <a:xfrm>
          <a:off x="16370300" y="11762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126,098</a:t>
          </a:r>
          <a:endParaRPr kumimoji="1" lang="ja-JP" altLang="en-US" sz="1000" b="1">
            <a:latin typeface="ＭＳ Ｐゴシック"/>
          </a:endParaRPr>
        </a:p>
      </xdr:txBody>
    </xdr:sp>
    <xdr:clientData/>
  </xdr:oneCellAnchor>
  <xdr:twoCellAnchor>
    <xdr:from>
      <xdr:col>85</xdr:col>
      <xdr:colOff>38100</xdr:colOff>
      <xdr:row>69</xdr:row>
      <xdr:rowOff>157480</xdr:rowOff>
    </xdr:from>
    <xdr:to>
      <xdr:col>86</xdr:col>
      <xdr:colOff>25400</xdr:colOff>
      <xdr:row>69</xdr:row>
      <xdr:rowOff>157480</xdr:rowOff>
    </xdr:to>
    <xdr:cxnSp macro="">
      <xdr:nvCxnSpPr>
        <xdr:cNvPr id="639" name="直線コネクタ 638"/>
        <xdr:cNvCxnSpPr/>
      </xdr:nvCxnSpPr>
      <xdr:spPr>
        <a:xfrm>
          <a:off x="16230600" y="1198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22225</xdr:rowOff>
    </xdr:from>
    <xdr:to>
      <xdr:col>85</xdr:col>
      <xdr:colOff>127000</xdr:colOff>
      <xdr:row>79</xdr:row>
      <xdr:rowOff>19685</xdr:rowOff>
    </xdr:to>
    <xdr:cxnSp macro="">
      <xdr:nvCxnSpPr>
        <xdr:cNvPr id="640" name="直線コネクタ 639"/>
        <xdr:cNvCxnSpPr/>
      </xdr:nvCxnSpPr>
      <xdr:spPr>
        <a:xfrm>
          <a:off x="15481300" y="1339532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132080</xdr:rowOff>
    </xdr:from>
    <xdr:ext cx="469900" cy="251460"/>
    <xdr:sp macro="" textlink="">
      <xdr:nvSpPr>
        <xdr:cNvPr id="641" name="災害復旧費平均値テキスト"/>
        <xdr:cNvSpPr txBox="1"/>
      </xdr:nvSpPr>
      <xdr:spPr>
        <a:xfrm>
          <a:off x="16370300" y="13333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109220</xdr:rowOff>
    </xdr:from>
    <xdr:to>
      <xdr:col>85</xdr:col>
      <xdr:colOff>177800</xdr:colOff>
      <xdr:row>79</xdr:row>
      <xdr:rowOff>38735</xdr:rowOff>
    </xdr:to>
    <xdr:sp macro="" textlink="">
      <xdr:nvSpPr>
        <xdr:cNvPr id="642" name="フローチャート: 判断 641"/>
        <xdr:cNvSpPr/>
      </xdr:nvSpPr>
      <xdr:spPr>
        <a:xfrm>
          <a:off x="162687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22225</xdr:rowOff>
    </xdr:from>
    <xdr:to>
      <xdr:col>81</xdr:col>
      <xdr:colOff>50800</xdr:colOff>
      <xdr:row>78</xdr:row>
      <xdr:rowOff>63500</xdr:rowOff>
    </xdr:to>
    <xdr:cxnSp macro="">
      <xdr:nvCxnSpPr>
        <xdr:cNvPr id="643" name="直線コネクタ 642"/>
        <xdr:cNvCxnSpPr/>
      </xdr:nvCxnSpPr>
      <xdr:spPr>
        <a:xfrm flipV="1">
          <a:off x="14592300" y="133953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120650</xdr:rowOff>
    </xdr:from>
    <xdr:to>
      <xdr:col>81</xdr:col>
      <xdr:colOff>101600</xdr:colOff>
      <xdr:row>79</xdr:row>
      <xdr:rowOff>50800</xdr:rowOff>
    </xdr:to>
    <xdr:sp macro="" textlink="">
      <xdr:nvSpPr>
        <xdr:cNvPr id="644" name="フローチャート: 判断 643"/>
        <xdr:cNvSpPr/>
      </xdr:nvSpPr>
      <xdr:spPr>
        <a:xfrm>
          <a:off x="15430500"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41910</xdr:rowOff>
    </xdr:from>
    <xdr:ext cx="459105" cy="250190"/>
    <xdr:sp macro="" textlink="">
      <xdr:nvSpPr>
        <xdr:cNvPr id="645" name="テキスト ボックス 644"/>
        <xdr:cNvSpPr txBox="1"/>
      </xdr:nvSpPr>
      <xdr:spPr>
        <a:xfrm>
          <a:off x="15246350" y="1358646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63500</xdr:rowOff>
    </xdr:from>
    <xdr:to>
      <xdr:col>76</xdr:col>
      <xdr:colOff>114300</xdr:colOff>
      <xdr:row>79</xdr:row>
      <xdr:rowOff>635</xdr:rowOff>
    </xdr:to>
    <xdr:cxnSp macro="">
      <xdr:nvCxnSpPr>
        <xdr:cNvPr id="646" name="直線コネクタ 645"/>
        <xdr:cNvCxnSpPr/>
      </xdr:nvCxnSpPr>
      <xdr:spPr>
        <a:xfrm flipV="1">
          <a:off x="13703300" y="1343660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103505</xdr:rowOff>
    </xdr:from>
    <xdr:to>
      <xdr:col>76</xdr:col>
      <xdr:colOff>165100</xdr:colOff>
      <xdr:row>79</xdr:row>
      <xdr:rowOff>33655</xdr:rowOff>
    </xdr:to>
    <xdr:sp macro="" textlink="">
      <xdr:nvSpPr>
        <xdr:cNvPr id="647" name="フローチャート: 判断 646"/>
        <xdr:cNvSpPr/>
      </xdr:nvSpPr>
      <xdr:spPr>
        <a:xfrm>
          <a:off x="14541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24765</xdr:rowOff>
    </xdr:from>
    <xdr:ext cx="459105" cy="259080"/>
    <xdr:sp macro="" textlink="">
      <xdr:nvSpPr>
        <xdr:cNvPr id="648" name="テキスト ボックス 647"/>
        <xdr:cNvSpPr txBox="1"/>
      </xdr:nvSpPr>
      <xdr:spPr>
        <a:xfrm>
          <a:off x="14357350" y="135693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635</xdr:rowOff>
    </xdr:from>
    <xdr:to>
      <xdr:col>71</xdr:col>
      <xdr:colOff>177800</xdr:colOff>
      <xdr:row>79</xdr:row>
      <xdr:rowOff>3810</xdr:rowOff>
    </xdr:to>
    <xdr:cxnSp macro="">
      <xdr:nvCxnSpPr>
        <xdr:cNvPr id="649" name="直線コネクタ 648"/>
        <xdr:cNvCxnSpPr/>
      </xdr:nvCxnSpPr>
      <xdr:spPr>
        <a:xfrm flipV="1">
          <a:off x="12814300" y="13545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139065</xdr:rowOff>
    </xdr:from>
    <xdr:to>
      <xdr:col>72</xdr:col>
      <xdr:colOff>38100</xdr:colOff>
      <xdr:row>79</xdr:row>
      <xdr:rowOff>69215</xdr:rowOff>
    </xdr:to>
    <xdr:sp macro="" textlink="">
      <xdr:nvSpPr>
        <xdr:cNvPr id="650" name="フローチャート: 判断 649"/>
        <xdr:cNvSpPr/>
      </xdr:nvSpPr>
      <xdr:spPr>
        <a:xfrm>
          <a:off x="13652500" y="135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60960</xdr:rowOff>
    </xdr:from>
    <xdr:ext cx="459105" cy="259080"/>
    <xdr:sp macro="" textlink="">
      <xdr:nvSpPr>
        <xdr:cNvPr id="651" name="テキスト ボックス 650"/>
        <xdr:cNvSpPr txBox="1"/>
      </xdr:nvSpPr>
      <xdr:spPr>
        <a:xfrm>
          <a:off x="13468350" y="136055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2" name="フローチャート: 判断 651"/>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67310</xdr:rowOff>
    </xdr:from>
    <xdr:ext cx="459105" cy="259080"/>
    <xdr:sp macro="" textlink="">
      <xdr:nvSpPr>
        <xdr:cNvPr id="653" name="テキスト ボックス 652"/>
        <xdr:cNvSpPr txBox="1"/>
      </xdr:nvSpPr>
      <xdr:spPr>
        <a:xfrm>
          <a:off x="12579350" y="136118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140335</xdr:rowOff>
    </xdr:from>
    <xdr:to>
      <xdr:col>85</xdr:col>
      <xdr:colOff>177800</xdr:colOff>
      <xdr:row>79</xdr:row>
      <xdr:rowOff>70485</xdr:rowOff>
    </xdr:to>
    <xdr:sp macro="" textlink="">
      <xdr:nvSpPr>
        <xdr:cNvPr id="659" name="楕円 658"/>
        <xdr:cNvSpPr/>
      </xdr:nvSpPr>
      <xdr:spPr>
        <a:xfrm>
          <a:off x="162687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86995</xdr:rowOff>
    </xdr:from>
    <xdr:ext cx="469900" cy="250825"/>
    <xdr:sp macro="" textlink="">
      <xdr:nvSpPr>
        <xdr:cNvPr id="660" name="災害復旧費該当値テキスト"/>
        <xdr:cNvSpPr txBox="1"/>
      </xdr:nvSpPr>
      <xdr:spPr>
        <a:xfrm>
          <a:off x="16370300" y="134600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143510</xdr:rowOff>
    </xdr:from>
    <xdr:to>
      <xdr:col>81</xdr:col>
      <xdr:colOff>101600</xdr:colOff>
      <xdr:row>78</xdr:row>
      <xdr:rowOff>73025</xdr:rowOff>
    </xdr:to>
    <xdr:sp macro="" textlink="">
      <xdr:nvSpPr>
        <xdr:cNvPr id="661" name="楕円 660"/>
        <xdr:cNvSpPr/>
      </xdr:nvSpPr>
      <xdr:spPr>
        <a:xfrm>
          <a:off x="15430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89535</xdr:rowOff>
    </xdr:from>
    <xdr:ext cx="523875" cy="248285"/>
    <xdr:sp macro="" textlink="">
      <xdr:nvSpPr>
        <xdr:cNvPr id="662" name="テキスト ボックス 661"/>
        <xdr:cNvSpPr txBox="1"/>
      </xdr:nvSpPr>
      <xdr:spPr>
        <a:xfrm>
          <a:off x="15213965" y="1311973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12065</xdr:rowOff>
    </xdr:from>
    <xdr:to>
      <xdr:col>76</xdr:col>
      <xdr:colOff>165100</xdr:colOff>
      <xdr:row>78</xdr:row>
      <xdr:rowOff>113665</xdr:rowOff>
    </xdr:to>
    <xdr:sp macro="" textlink="">
      <xdr:nvSpPr>
        <xdr:cNvPr id="663" name="楕円 662"/>
        <xdr:cNvSpPr/>
      </xdr:nvSpPr>
      <xdr:spPr>
        <a:xfrm>
          <a:off x="145415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130175</xdr:rowOff>
    </xdr:from>
    <xdr:ext cx="523875" cy="259080"/>
    <xdr:sp macro="" textlink="">
      <xdr:nvSpPr>
        <xdr:cNvPr id="664" name="テキスト ボックス 663"/>
        <xdr:cNvSpPr txBox="1"/>
      </xdr:nvSpPr>
      <xdr:spPr>
        <a:xfrm>
          <a:off x="14324965" y="131603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121285</xdr:rowOff>
    </xdr:from>
    <xdr:to>
      <xdr:col>72</xdr:col>
      <xdr:colOff>38100</xdr:colOff>
      <xdr:row>79</xdr:row>
      <xdr:rowOff>52070</xdr:rowOff>
    </xdr:to>
    <xdr:sp macro="" textlink="">
      <xdr:nvSpPr>
        <xdr:cNvPr id="665" name="楕円 664"/>
        <xdr:cNvSpPr/>
      </xdr:nvSpPr>
      <xdr:spPr>
        <a:xfrm>
          <a:off x="13652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67945</xdr:rowOff>
    </xdr:from>
    <xdr:ext cx="459105" cy="258445"/>
    <xdr:sp macro="" textlink="">
      <xdr:nvSpPr>
        <xdr:cNvPr id="666" name="テキスト ボックス 665"/>
        <xdr:cNvSpPr txBox="1"/>
      </xdr:nvSpPr>
      <xdr:spPr>
        <a:xfrm>
          <a:off x="13468350" y="1326959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124460</xdr:rowOff>
    </xdr:from>
    <xdr:to>
      <xdr:col>67</xdr:col>
      <xdr:colOff>101600</xdr:colOff>
      <xdr:row>79</xdr:row>
      <xdr:rowOff>54610</xdr:rowOff>
    </xdr:to>
    <xdr:sp macro="" textlink="">
      <xdr:nvSpPr>
        <xdr:cNvPr id="667" name="楕円 666"/>
        <xdr:cNvSpPr/>
      </xdr:nvSpPr>
      <xdr:spPr>
        <a:xfrm>
          <a:off x="12763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71120</xdr:rowOff>
    </xdr:from>
    <xdr:ext cx="459105" cy="259080"/>
    <xdr:sp macro="" textlink="">
      <xdr:nvSpPr>
        <xdr:cNvPr id="668" name="テキスト ボックス 667"/>
        <xdr:cNvSpPr txBox="1"/>
      </xdr:nvSpPr>
      <xdr:spPr>
        <a:xfrm>
          <a:off x="12579350" y="132727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77" name="テキスト ボックス 676"/>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125" cy="259080"/>
    <xdr:sp macro="" textlink="">
      <xdr:nvSpPr>
        <xdr:cNvPr id="680" name="テキスト ボックス 679"/>
        <xdr:cNvSpPr txBox="1"/>
      </xdr:nvSpPr>
      <xdr:spPr>
        <a:xfrm>
          <a:off x="12197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2" name="テキスト ボックス 68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4835" cy="248920"/>
    <xdr:sp macro="" textlink="">
      <xdr:nvSpPr>
        <xdr:cNvPr id="684" name="テキスト ボックス 683"/>
        <xdr:cNvSpPr txBox="1"/>
      </xdr:nvSpPr>
      <xdr:spPr>
        <a:xfrm>
          <a:off x="118503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4835" cy="259080"/>
    <xdr:sp macro="" textlink="">
      <xdr:nvSpPr>
        <xdr:cNvPr id="686" name="テキスト ボックス 685"/>
        <xdr:cNvSpPr txBox="1"/>
      </xdr:nvSpPr>
      <xdr:spPr>
        <a:xfrm>
          <a:off x="11850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4835" cy="259080"/>
    <xdr:sp macro="" textlink="">
      <xdr:nvSpPr>
        <xdr:cNvPr id="688" name="テキスト ボックス 687"/>
        <xdr:cNvSpPr txBox="1"/>
      </xdr:nvSpPr>
      <xdr:spPr>
        <a:xfrm>
          <a:off x="11850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835" cy="248920"/>
    <xdr:sp macro="" textlink="">
      <xdr:nvSpPr>
        <xdr:cNvPr id="690" name="テキスト ボックス 689"/>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149860</xdr:rowOff>
    </xdr:from>
    <xdr:to>
      <xdr:col>85</xdr:col>
      <xdr:colOff>126365</xdr:colOff>
      <xdr:row>98</xdr:row>
      <xdr:rowOff>116840</xdr:rowOff>
    </xdr:to>
    <xdr:cxnSp macro="">
      <xdr:nvCxnSpPr>
        <xdr:cNvPr id="692" name="直線コネクタ 691"/>
        <xdr:cNvCxnSpPr/>
      </xdr:nvCxnSpPr>
      <xdr:spPr>
        <a:xfrm flipV="1">
          <a:off x="16317595" y="154089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120650</xdr:rowOff>
    </xdr:from>
    <xdr:ext cx="534670" cy="251460"/>
    <xdr:sp macro="" textlink="">
      <xdr:nvSpPr>
        <xdr:cNvPr id="693" name="公債費最小値テキスト"/>
        <xdr:cNvSpPr txBox="1"/>
      </xdr:nvSpPr>
      <xdr:spPr>
        <a:xfrm>
          <a:off x="16370300" y="16922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116840</xdr:rowOff>
    </xdr:from>
    <xdr:to>
      <xdr:col>86</xdr:col>
      <xdr:colOff>25400</xdr:colOff>
      <xdr:row>98</xdr:row>
      <xdr:rowOff>116840</xdr:rowOff>
    </xdr:to>
    <xdr:cxnSp macro="">
      <xdr:nvCxnSpPr>
        <xdr:cNvPr id="694" name="直線コネクタ 693"/>
        <xdr:cNvCxnSpPr/>
      </xdr:nvCxnSpPr>
      <xdr:spPr>
        <a:xfrm>
          <a:off x="16230600" y="1691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96520</xdr:rowOff>
    </xdr:from>
    <xdr:ext cx="598805" cy="259080"/>
    <xdr:sp macro="" textlink="">
      <xdr:nvSpPr>
        <xdr:cNvPr id="695" name="公債費最大値テキスト"/>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211,138</a:t>
          </a:r>
          <a:endParaRPr kumimoji="1" lang="ja-JP" altLang="en-US" sz="1000" b="1">
            <a:latin typeface="ＭＳ Ｐゴシック"/>
          </a:endParaRPr>
        </a:p>
      </xdr:txBody>
    </xdr:sp>
    <xdr:clientData/>
  </xdr:oneCellAnchor>
  <xdr:twoCellAnchor>
    <xdr:from>
      <xdr:col>85</xdr:col>
      <xdr:colOff>38100</xdr:colOff>
      <xdr:row>89</xdr:row>
      <xdr:rowOff>149860</xdr:rowOff>
    </xdr:from>
    <xdr:to>
      <xdr:col>86</xdr:col>
      <xdr:colOff>25400</xdr:colOff>
      <xdr:row>89</xdr:row>
      <xdr:rowOff>149860</xdr:rowOff>
    </xdr:to>
    <xdr:cxnSp macro="">
      <xdr:nvCxnSpPr>
        <xdr:cNvPr id="696" name="直線コネクタ 695"/>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103505</xdr:rowOff>
    </xdr:from>
    <xdr:to>
      <xdr:col>85</xdr:col>
      <xdr:colOff>127000</xdr:colOff>
      <xdr:row>97</xdr:row>
      <xdr:rowOff>109855</xdr:rowOff>
    </xdr:to>
    <xdr:cxnSp macro="">
      <xdr:nvCxnSpPr>
        <xdr:cNvPr id="697" name="直線コネクタ 696"/>
        <xdr:cNvCxnSpPr/>
      </xdr:nvCxnSpPr>
      <xdr:spPr>
        <a:xfrm>
          <a:off x="15481300" y="1673415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97790</xdr:rowOff>
    </xdr:from>
    <xdr:ext cx="534670" cy="251460"/>
    <xdr:sp macro="" textlink="">
      <xdr:nvSpPr>
        <xdr:cNvPr id="698" name="公債費平均値テキスト"/>
        <xdr:cNvSpPr txBox="1"/>
      </xdr:nvSpPr>
      <xdr:spPr>
        <a:xfrm>
          <a:off x="16370300" y="16385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74930</xdr:rowOff>
    </xdr:from>
    <xdr:to>
      <xdr:col>85</xdr:col>
      <xdr:colOff>177800</xdr:colOff>
      <xdr:row>97</xdr:row>
      <xdr:rowOff>5080</xdr:rowOff>
    </xdr:to>
    <xdr:sp macro="" textlink="">
      <xdr:nvSpPr>
        <xdr:cNvPr id="699" name="フローチャート: 判断 698"/>
        <xdr:cNvSpPr/>
      </xdr:nvSpPr>
      <xdr:spPr>
        <a:xfrm>
          <a:off x="16268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103505</xdr:rowOff>
    </xdr:from>
    <xdr:to>
      <xdr:col>81</xdr:col>
      <xdr:colOff>50800</xdr:colOff>
      <xdr:row>97</xdr:row>
      <xdr:rowOff>112395</xdr:rowOff>
    </xdr:to>
    <xdr:cxnSp macro="">
      <xdr:nvCxnSpPr>
        <xdr:cNvPr id="700" name="直線コネクタ 699"/>
        <xdr:cNvCxnSpPr/>
      </xdr:nvCxnSpPr>
      <xdr:spPr>
        <a:xfrm flipV="1">
          <a:off x="14592300" y="167341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92075</xdr:rowOff>
    </xdr:from>
    <xdr:to>
      <xdr:col>81</xdr:col>
      <xdr:colOff>101600</xdr:colOff>
      <xdr:row>97</xdr:row>
      <xdr:rowOff>22225</xdr:rowOff>
    </xdr:to>
    <xdr:sp macro="" textlink="">
      <xdr:nvSpPr>
        <xdr:cNvPr id="701" name="フローチャート: 判断 700"/>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38735</xdr:rowOff>
    </xdr:from>
    <xdr:ext cx="523875" cy="259080"/>
    <xdr:sp macro="" textlink="">
      <xdr:nvSpPr>
        <xdr:cNvPr id="702" name="テキスト ボックス 701"/>
        <xdr:cNvSpPr txBox="1"/>
      </xdr:nvSpPr>
      <xdr:spPr>
        <a:xfrm>
          <a:off x="15213965" y="163264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112395</xdr:rowOff>
    </xdr:from>
    <xdr:to>
      <xdr:col>76</xdr:col>
      <xdr:colOff>114300</xdr:colOff>
      <xdr:row>97</xdr:row>
      <xdr:rowOff>119380</xdr:rowOff>
    </xdr:to>
    <xdr:cxnSp macro="">
      <xdr:nvCxnSpPr>
        <xdr:cNvPr id="703" name="直線コネクタ 702"/>
        <xdr:cNvCxnSpPr/>
      </xdr:nvCxnSpPr>
      <xdr:spPr>
        <a:xfrm flipV="1">
          <a:off x="13703300" y="167430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111125</xdr:rowOff>
    </xdr:from>
    <xdr:to>
      <xdr:col>76</xdr:col>
      <xdr:colOff>165100</xdr:colOff>
      <xdr:row>97</xdr:row>
      <xdr:rowOff>41275</xdr:rowOff>
    </xdr:to>
    <xdr:sp macro="" textlink="">
      <xdr:nvSpPr>
        <xdr:cNvPr id="704" name="フローチャート: 判断 703"/>
        <xdr:cNvSpPr/>
      </xdr:nvSpPr>
      <xdr:spPr>
        <a:xfrm>
          <a:off x="145415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57785</xdr:rowOff>
    </xdr:from>
    <xdr:ext cx="523875" cy="259080"/>
    <xdr:sp macro="" textlink="">
      <xdr:nvSpPr>
        <xdr:cNvPr id="705" name="テキスト ボックス 704"/>
        <xdr:cNvSpPr txBox="1"/>
      </xdr:nvSpPr>
      <xdr:spPr>
        <a:xfrm>
          <a:off x="14324965" y="163455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102870</xdr:rowOff>
    </xdr:from>
    <xdr:to>
      <xdr:col>71</xdr:col>
      <xdr:colOff>177800</xdr:colOff>
      <xdr:row>97</xdr:row>
      <xdr:rowOff>119380</xdr:rowOff>
    </xdr:to>
    <xdr:cxnSp macro="">
      <xdr:nvCxnSpPr>
        <xdr:cNvPr id="706" name="直線コネクタ 705"/>
        <xdr:cNvCxnSpPr/>
      </xdr:nvCxnSpPr>
      <xdr:spPr>
        <a:xfrm>
          <a:off x="12814300" y="167335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95250</xdr:rowOff>
    </xdr:from>
    <xdr:to>
      <xdr:col>72</xdr:col>
      <xdr:colOff>38100</xdr:colOff>
      <xdr:row>98</xdr:row>
      <xdr:rowOff>25400</xdr:rowOff>
    </xdr:to>
    <xdr:sp macro="" textlink="">
      <xdr:nvSpPr>
        <xdr:cNvPr id="707" name="フローチャート: 判断 706"/>
        <xdr:cNvSpPr/>
      </xdr:nvSpPr>
      <xdr:spPr>
        <a:xfrm>
          <a:off x="13652500" y="1672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16510</xdr:rowOff>
    </xdr:from>
    <xdr:ext cx="523875" cy="259080"/>
    <xdr:sp macro="" textlink="">
      <xdr:nvSpPr>
        <xdr:cNvPr id="708" name="テキスト ボックス 707"/>
        <xdr:cNvSpPr txBox="1"/>
      </xdr:nvSpPr>
      <xdr:spPr>
        <a:xfrm>
          <a:off x="13435965" y="168186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91440</xdr:rowOff>
    </xdr:from>
    <xdr:to>
      <xdr:col>67</xdr:col>
      <xdr:colOff>101600</xdr:colOff>
      <xdr:row>98</xdr:row>
      <xdr:rowOff>21590</xdr:rowOff>
    </xdr:to>
    <xdr:sp macro="" textlink="">
      <xdr:nvSpPr>
        <xdr:cNvPr id="709" name="フローチャート: 判断 708"/>
        <xdr:cNvSpPr/>
      </xdr:nvSpPr>
      <xdr:spPr>
        <a:xfrm>
          <a:off x="12763500" y="1672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12700</xdr:rowOff>
    </xdr:from>
    <xdr:ext cx="523875" cy="259080"/>
    <xdr:sp macro="" textlink="">
      <xdr:nvSpPr>
        <xdr:cNvPr id="710" name="テキスト ボックス 709"/>
        <xdr:cNvSpPr txBox="1"/>
      </xdr:nvSpPr>
      <xdr:spPr>
        <a:xfrm>
          <a:off x="12546965" y="168148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59055</xdr:rowOff>
    </xdr:from>
    <xdr:to>
      <xdr:col>85</xdr:col>
      <xdr:colOff>177800</xdr:colOff>
      <xdr:row>97</xdr:row>
      <xdr:rowOff>160655</xdr:rowOff>
    </xdr:to>
    <xdr:sp macro="" textlink="">
      <xdr:nvSpPr>
        <xdr:cNvPr id="716" name="楕円 715"/>
        <xdr:cNvSpPr/>
      </xdr:nvSpPr>
      <xdr:spPr>
        <a:xfrm>
          <a:off x="162687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37465</xdr:rowOff>
    </xdr:from>
    <xdr:ext cx="534670" cy="259080"/>
    <xdr:sp macro="" textlink="">
      <xdr:nvSpPr>
        <xdr:cNvPr id="717" name="公債費該当値テキスト"/>
        <xdr:cNvSpPr txBox="1"/>
      </xdr:nvSpPr>
      <xdr:spPr>
        <a:xfrm>
          <a:off x="16370300" y="1666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52705</xdr:rowOff>
    </xdr:from>
    <xdr:to>
      <xdr:col>81</xdr:col>
      <xdr:colOff>101600</xdr:colOff>
      <xdr:row>97</xdr:row>
      <xdr:rowOff>154940</xdr:rowOff>
    </xdr:to>
    <xdr:sp macro="" textlink="">
      <xdr:nvSpPr>
        <xdr:cNvPr id="718" name="楕円 717"/>
        <xdr:cNvSpPr/>
      </xdr:nvSpPr>
      <xdr:spPr>
        <a:xfrm>
          <a:off x="15430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145415</xdr:rowOff>
    </xdr:from>
    <xdr:ext cx="523875" cy="249555"/>
    <xdr:sp macro="" textlink="">
      <xdr:nvSpPr>
        <xdr:cNvPr id="719" name="テキスト ボックス 718"/>
        <xdr:cNvSpPr txBox="1"/>
      </xdr:nvSpPr>
      <xdr:spPr>
        <a:xfrm>
          <a:off x="15213965" y="1677606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61595</xdr:rowOff>
    </xdr:from>
    <xdr:to>
      <xdr:col>76</xdr:col>
      <xdr:colOff>165100</xdr:colOff>
      <xdr:row>97</xdr:row>
      <xdr:rowOff>163195</xdr:rowOff>
    </xdr:to>
    <xdr:sp macro="" textlink="">
      <xdr:nvSpPr>
        <xdr:cNvPr id="720" name="楕円 719"/>
        <xdr:cNvSpPr/>
      </xdr:nvSpPr>
      <xdr:spPr>
        <a:xfrm>
          <a:off x="14541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154940</xdr:rowOff>
    </xdr:from>
    <xdr:ext cx="523875" cy="251460"/>
    <xdr:sp macro="" textlink="">
      <xdr:nvSpPr>
        <xdr:cNvPr id="721" name="テキスト ボックス 720"/>
        <xdr:cNvSpPr txBox="1"/>
      </xdr:nvSpPr>
      <xdr:spPr>
        <a:xfrm>
          <a:off x="14324965" y="167855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68580</xdr:rowOff>
    </xdr:from>
    <xdr:to>
      <xdr:col>72</xdr:col>
      <xdr:colOff>38100</xdr:colOff>
      <xdr:row>97</xdr:row>
      <xdr:rowOff>170180</xdr:rowOff>
    </xdr:to>
    <xdr:sp macro="" textlink="">
      <xdr:nvSpPr>
        <xdr:cNvPr id="722" name="楕円 721"/>
        <xdr:cNvSpPr/>
      </xdr:nvSpPr>
      <xdr:spPr>
        <a:xfrm>
          <a:off x="13652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15240</xdr:rowOff>
    </xdr:from>
    <xdr:ext cx="523875" cy="259080"/>
    <xdr:sp macro="" textlink="">
      <xdr:nvSpPr>
        <xdr:cNvPr id="723" name="テキスト ボックス 722"/>
        <xdr:cNvSpPr txBox="1"/>
      </xdr:nvSpPr>
      <xdr:spPr>
        <a:xfrm>
          <a:off x="13435965" y="164744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52070</xdr:rowOff>
    </xdr:from>
    <xdr:to>
      <xdr:col>67</xdr:col>
      <xdr:colOff>101600</xdr:colOff>
      <xdr:row>97</xdr:row>
      <xdr:rowOff>153670</xdr:rowOff>
    </xdr:to>
    <xdr:sp macro="" textlink="">
      <xdr:nvSpPr>
        <xdr:cNvPr id="724" name="楕円 723"/>
        <xdr:cNvSpPr/>
      </xdr:nvSpPr>
      <xdr:spPr>
        <a:xfrm>
          <a:off x="12763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170180</xdr:rowOff>
    </xdr:from>
    <xdr:ext cx="523875" cy="259080"/>
    <xdr:sp macro="" textlink="">
      <xdr:nvSpPr>
        <xdr:cNvPr id="725" name="テキスト ボックス 724"/>
        <xdr:cNvSpPr txBox="1"/>
      </xdr:nvSpPr>
      <xdr:spPr>
        <a:xfrm>
          <a:off x="12546965" y="164579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090" cy="217170"/>
    <xdr:sp macro="" textlink="">
      <xdr:nvSpPr>
        <xdr:cNvPr id="734" name="テキスト ボックス 733"/>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8125" cy="248920"/>
    <xdr:sp macro="" textlink="">
      <xdr:nvSpPr>
        <xdr:cNvPr id="737" name="テキスト ボックス 736"/>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6565" cy="248920"/>
    <xdr:sp macro="" textlink="">
      <xdr:nvSpPr>
        <xdr:cNvPr id="739" name="テキスト ボックス 738"/>
        <xdr:cNvSpPr txBox="1"/>
      </xdr:nvSpPr>
      <xdr:spPr>
        <a:xfrm>
          <a:off x="17820640" y="60553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6565" cy="248920"/>
    <xdr:sp macro="" textlink="">
      <xdr:nvSpPr>
        <xdr:cNvPr id="741" name="テキスト ボックス 740"/>
        <xdr:cNvSpPr txBox="1"/>
      </xdr:nvSpPr>
      <xdr:spPr>
        <a:xfrm>
          <a:off x="17820640" y="55981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6565" cy="248920"/>
    <xdr:sp macro="" textlink="">
      <xdr:nvSpPr>
        <xdr:cNvPr id="743" name="テキスト ボックス 742"/>
        <xdr:cNvSpPr txBox="1"/>
      </xdr:nvSpPr>
      <xdr:spPr>
        <a:xfrm>
          <a:off x="17820640" y="51409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6565" cy="248920"/>
    <xdr:sp macro="" textlink="">
      <xdr:nvSpPr>
        <xdr:cNvPr id="745" name="テキスト ボックス 744"/>
        <xdr:cNvSpPr txBox="1"/>
      </xdr:nvSpPr>
      <xdr:spPr>
        <a:xfrm>
          <a:off x="17820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60960</xdr:rowOff>
    </xdr:from>
    <xdr:to>
      <xdr:col>116</xdr:col>
      <xdr:colOff>62865</xdr:colOff>
      <xdr:row>38</xdr:row>
      <xdr:rowOff>139700</xdr:rowOff>
    </xdr:to>
    <xdr:cxnSp macro="">
      <xdr:nvCxnSpPr>
        <xdr:cNvPr id="747" name="直線コネクタ 746"/>
        <xdr:cNvCxnSpPr/>
      </xdr:nvCxnSpPr>
      <xdr:spPr>
        <a:xfrm flipV="1">
          <a:off x="22159595" y="5547360"/>
          <a:ext cx="1270" cy="1107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163830</xdr:rowOff>
    </xdr:from>
    <xdr:ext cx="249555" cy="259080"/>
    <xdr:sp macro="" textlink="">
      <xdr:nvSpPr>
        <xdr:cNvPr id="748" name="諸支出金最小値テキスト"/>
        <xdr:cNvSpPr txBox="1"/>
      </xdr:nvSpPr>
      <xdr:spPr>
        <a:xfrm>
          <a:off x="22212300" y="6678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7620</xdr:rowOff>
    </xdr:from>
    <xdr:ext cx="469900" cy="250190"/>
    <xdr:sp macro="" textlink="">
      <xdr:nvSpPr>
        <xdr:cNvPr id="750" name="諸支出金最大値テキスト"/>
        <xdr:cNvSpPr txBox="1"/>
      </xdr:nvSpPr>
      <xdr:spPr>
        <a:xfrm>
          <a:off x="22212300" y="53225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2,422</a:t>
          </a:r>
          <a:endParaRPr kumimoji="1" lang="ja-JP" altLang="en-US" sz="1000" b="1">
            <a:latin typeface="ＭＳ Ｐゴシック"/>
          </a:endParaRPr>
        </a:p>
      </xdr:txBody>
    </xdr:sp>
    <xdr:clientData/>
  </xdr:oneCellAnchor>
  <xdr:twoCellAnchor>
    <xdr:from>
      <xdr:col>115</xdr:col>
      <xdr:colOff>165100</xdr:colOff>
      <xdr:row>32</xdr:row>
      <xdr:rowOff>60960</xdr:rowOff>
    </xdr:from>
    <xdr:to>
      <xdr:col>116</xdr:col>
      <xdr:colOff>152400</xdr:colOff>
      <xdr:row>32</xdr:row>
      <xdr:rowOff>60960</xdr:rowOff>
    </xdr:to>
    <xdr:cxnSp macro="">
      <xdr:nvCxnSpPr>
        <xdr:cNvPr id="751" name="直線コネクタ 750"/>
        <xdr:cNvCxnSpPr/>
      </xdr:nvCxnSpPr>
      <xdr:spPr>
        <a:xfrm>
          <a:off x="22072600" y="554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81280</xdr:rowOff>
    </xdr:from>
    <xdr:ext cx="313690" cy="259080"/>
    <xdr:sp macro="" textlink="">
      <xdr:nvSpPr>
        <xdr:cNvPr id="753" name="諸支出金平均値テキスト"/>
        <xdr:cNvSpPr txBox="1"/>
      </xdr:nvSpPr>
      <xdr:spPr>
        <a:xfrm>
          <a:off x="22212300" y="64249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58420</xdr:rowOff>
    </xdr:from>
    <xdr:to>
      <xdr:col>116</xdr:col>
      <xdr:colOff>114300</xdr:colOff>
      <xdr:row>38</xdr:row>
      <xdr:rowOff>160020</xdr:rowOff>
    </xdr:to>
    <xdr:sp macro="" textlink="">
      <xdr:nvSpPr>
        <xdr:cNvPr id="754" name="フローチャート: 判断 753"/>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81280</xdr:rowOff>
    </xdr:from>
    <xdr:to>
      <xdr:col>112</xdr:col>
      <xdr:colOff>38100</xdr:colOff>
      <xdr:row>39</xdr:row>
      <xdr:rowOff>11430</xdr:rowOff>
    </xdr:to>
    <xdr:sp macro="" textlink="">
      <xdr:nvSpPr>
        <xdr:cNvPr id="756" name="フローチャート: 判断 755"/>
        <xdr:cNvSpPr/>
      </xdr:nvSpPr>
      <xdr:spPr>
        <a:xfrm>
          <a:off x="21272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29210</xdr:rowOff>
    </xdr:from>
    <xdr:ext cx="313690" cy="251460"/>
    <xdr:sp macro="" textlink="">
      <xdr:nvSpPr>
        <xdr:cNvPr id="757" name="テキスト ボックス 756"/>
        <xdr:cNvSpPr txBox="1"/>
      </xdr:nvSpPr>
      <xdr:spPr>
        <a:xfrm>
          <a:off x="21166455" y="63728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8760" cy="259080"/>
    <xdr:sp macro="" textlink="">
      <xdr:nvSpPr>
        <xdr:cNvPr id="760" name="テキスト ボックス 759"/>
        <xdr:cNvSpPr txBox="1"/>
      </xdr:nvSpPr>
      <xdr:spPr>
        <a:xfrm>
          <a:off x="20309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62" name="フローチャート: 判断 761"/>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170180</xdr:rowOff>
    </xdr:from>
    <xdr:ext cx="313690" cy="259080"/>
    <xdr:sp macro="" textlink="">
      <xdr:nvSpPr>
        <xdr:cNvPr id="763" name="テキスト ボックス 762"/>
        <xdr:cNvSpPr txBox="1"/>
      </xdr:nvSpPr>
      <xdr:spPr>
        <a:xfrm>
          <a:off x="19388455" y="63423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76835</xdr:rowOff>
    </xdr:from>
    <xdr:to>
      <xdr:col>98</xdr:col>
      <xdr:colOff>38100</xdr:colOff>
      <xdr:row>39</xdr:row>
      <xdr:rowOff>6985</xdr:rowOff>
    </xdr:to>
    <xdr:sp macro="" textlink="">
      <xdr:nvSpPr>
        <xdr:cNvPr id="764" name="フローチャート: 判断 763"/>
        <xdr:cNvSpPr/>
      </xdr:nvSpPr>
      <xdr:spPr>
        <a:xfrm>
          <a:off x="18605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23495</xdr:rowOff>
    </xdr:from>
    <xdr:ext cx="313690" cy="259080"/>
    <xdr:sp macro="" textlink="">
      <xdr:nvSpPr>
        <xdr:cNvPr id="765" name="テキスト ボックス 764"/>
        <xdr:cNvSpPr txBox="1"/>
      </xdr:nvSpPr>
      <xdr:spPr>
        <a:xfrm>
          <a:off x="18499455" y="63671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6" name="テキスト ボックス 76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7" name="テキスト ボックス 76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8" name="テキスト ボックス 76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9" name="テキスト ボックス 76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0" name="テキスト ボックス 76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36830</xdr:rowOff>
    </xdr:from>
    <xdr:ext cx="249555" cy="259080"/>
    <xdr:sp macro="" textlink="">
      <xdr:nvSpPr>
        <xdr:cNvPr id="772" name="諸支出金該当値テキスト"/>
        <xdr:cNvSpPr txBox="1"/>
      </xdr:nvSpPr>
      <xdr:spPr>
        <a:xfrm>
          <a:off x="22212300" y="6551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8760" cy="259080"/>
    <xdr:sp macro="" textlink="">
      <xdr:nvSpPr>
        <xdr:cNvPr id="774" name="テキスト ボックス 773"/>
        <xdr:cNvSpPr txBox="1"/>
      </xdr:nvSpPr>
      <xdr:spPr>
        <a:xfrm>
          <a:off x="21198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35560</xdr:rowOff>
    </xdr:from>
    <xdr:ext cx="238760" cy="259080"/>
    <xdr:sp macro="" textlink="">
      <xdr:nvSpPr>
        <xdr:cNvPr id="776" name="テキスト ボックス 775"/>
        <xdr:cNvSpPr txBox="1"/>
      </xdr:nvSpPr>
      <xdr:spPr>
        <a:xfrm>
          <a:off x="20309840" y="63792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8760" cy="259080"/>
    <xdr:sp macro="" textlink="">
      <xdr:nvSpPr>
        <xdr:cNvPr id="778" name="テキスト ボックス 777"/>
        <xdr:cNvSpPr txBox="1"/>
      </xdr:nvSpPr>
      <xdr:spPr>
        <a:xfrm>
          <a:off x="19420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8760" cy="259080"/>
    <xdr:sp macro="" textlink="">
      <xdr:nvSpPr>
        <xdr:cNvPr id="780" name="テキスト ボックス 779"/>
        <xdr:cNvSpPr txBox="1"/>
      </xdr:nvSpPr>
      <xdr:spPr>
        <a:xfrm>
          <a:off x="18531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090" cy="217170"/>
    <xdr:sp macro="" textlink="">
      <xdr:nvSpPr>
        <xdr:cNvPr id="789" name="テキスト ボックス 788"/>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8125" cy="248920"/>
    <xdr:sp macro="" textlink="">
      <xdr:nvSpPr>
        <xdr:cNvPr id="792" name="テキスト ボックス 791"/>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8125" cy="248920"/>
    <xdr:sp macro="" textlink="">
      <xdr:nvSpPr>
        <xdr:cNvPr id="794" name="テキスト ボックス 793"/>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6" name="直線コネクタ 795"/>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8760" cy="259080"/>
    <xdr:sp macro="" textlink="">
      <xdr:nvSpPr>
        <xdr:cNvPr id="806" name="テキスト ボックス 805"/>
        <xdr:cNvSpPr txBox="1"/>
      </xdr:nvSpPr>
      <xdr:spPr>
        <a:xfrm>
          <a:off x="2119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8760" cy="259080"/>
    <xdr:sp macro="" textlink="">
      <xdr:nvSpPr>
        <xdr:cNvPr id="809" name="テキスト ボックス 808"/>
        <xdr:cNvSpPr txBox="1"/>
      </xdr:nvSpPr>
      <xdr:spPr>
        <a:xfrm>
          <a:off x="2030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8760" cy="259080"/>
    <xdr:sp macro="" textlink="">
      <xdr:nvSpPr>
        <xdr:cNvPr id="812" name="テキスト ボックス 811"/>
        <xdr:cNvSpPr txBox="1"/>
      </xdr:nvSpPr>
      <xdr:spPr>
        <a:xfrm>
          <a:off x="19420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8760" cy="259080"/>
    <xdr:sp macro="" textlink="">
      <xdr:nvSpPr>
        <xdr:cNvPr id="814" name="テキスト ボックス 813"/>
        <xdr:cNvSpPr txBox="1"/>
      </xdr:nvSpPr>
      <xdr:spPr>
        <a:xfrm>
          <a:off x="18531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8760" cy="259080"/>
    <xdr:sp macro="" textlink="">
      <xdr:nvSpPr>
        <xdr:cNvPr id="823" name="テキスト ボックス 822"/>
        <xdr:cNvSpPr txBox="1"/>
      </xdr:nvSpPr>
      <xdr:spPr>
        <a:xfrm>
          <a:off x="2119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8760" cy="259080"/>
    <xdr:sp macro="" textlink="">
      <xdr:nvSpPr>
        <xdr:cNvPr id="825" name="テキスト ボックス 824"/>
        <xdr:cNvSpPr txBox="1"/>
      </xdr:nvSpPr>
      <xdr:spPr>
        <a:xfrm>
          <a:off x="2030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8760" cy="259080"/>
    <xdr:sp macro="" textlink="">
      <xdr:nvSpPr>
        <xdr:cNvPr id="827" name="テキスト ボックス 826"/>
        <xdr:cNvSpPr txBox="1"/>
      </xdr:nvSpPr>
      <xdr:spPr>
        <a:xfrm>
          <a:off x="19420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8760" cy="259080"/>
    <xdr:sp macro="" textlink="">
      <xdr:nvSpPr>
        <xdr:cNvPr id="829" name="テキスト ボックス 828"/>
        <xdr:cNvSpPr txBox="1"/>
      </xdr:nvSpPr>
      <xdr:spPr>
        <a:xfrm>
          <a:off x="18531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総務費については、庁舎建設事業工事費及びそれに係る備品購入費、設計監理業務委託料等が主な要因となり増加した。</a:t>
          </a:r>
        </a:p>
        <a:p>
          <a:r>
            <a:rPr kumimoji="1" lang="ja-JP" altLang="en-US" sz="1300">
              <a:latin typeface="ＭＳ Ｐゴシック"/>
              <a:ea typeface="ＭＳ Ｐゴシック"/>
            </a:rPr>
            <a:t>民生費については、子育て世帯への臨時特別給付金、住民税非課税世帯等への臨時特別給付金の減などにより減少となった。</a:t>
          </a:r>
        </a:p>
        <a:p>
          <a:r>
            <a:rPr kumimoji="1" lang="ja-JP" altLang="en-US" sz="1300">
              <a:latin typeface="ＭＳ Ｐゴシック"/>
              <a:ea typeface="ＭＳ Ｐゴシック"/>
            </a:rPr>
            <a:t>土木費については、社会資本整備総合交付金事業や緊急自然災害防止対策事業等により増加となった。</a:t>
          </a:r>
        </a:p>
        <a:p>
          <a:r>
            <a:rPr kumimoji="1" lang="ja-JP" altLang="en-US" sz="1300">
              <a:latin typeface="ＭＳ Ｐゴシック"/>
              <a:ea typeface="ＭＳ Ｐゴシック"/>
            </a:rPr>
            <a:t>教育費については、学校建設基金積立金を増額したことが主な要因となり増加となった。</a:t>
          </a:r>
        </a:p>
        <a:p>
          <a:r>
            <a:rPr kumimoji="1" lang="ja-JP" altLang="en-US" sz="1300">
              <a:latin typeface="ＭＳ Ｐゴシック"/>
              <a:ea typeface="ＭＳ Ｐゴシック"/>
            </a:rPr>
            <a:t>今後は、老朽化に伴う公共施設や学校施設の維持補修及び更新等（建替え、複合化）が大きな課題であり、公共施設等総合管理計画及び個別施設計画に基づき、適正な管理を行い財政の健全化を図る。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実質収支については、389,306千円の黒字となり、単年度収支▲87,420千円の赤字、実質単年度収支22,746千円の黒字となった。</a:t>
          </a:r>
        </a:p>
        <a:p>
          <a:r>
            <a:rPr kumimoji="1" lang="ja-JP" altLang="en-US" sz="1200">
              <a:latin typeface="ＭＳ ゴシック"/>
              <a:ea typeface="ＭＳ ゴシック"/>
            </a:rPr>
            <a:t>単年度収支については、赤字となったが財政調整基金の積立を約1.1億円行ったため、実質単年度収支は黒字となっている。</a:t>
          </a:r>
        </a:p>
        <a:p>
          <a:r>
            <a:rPr kumimoji="1" lang="ja-JP" altLang="en-US" sz="1200">
              <a:latin typeface="ＭＳ ゴシック"/>
              <a:ea typeface="ＭＳ ゴシック"/>
            </a:rPr>
            <a:t>コロナ特例終了に伴う固定資産税の増加に加え、市町村民税、たばこ税等も増加しており、地方税全体では約1億円増加している。歳出については、庁舎建設事業等のハード事業に対応するため、基金の繰入等を実施し財政運営を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福岡県広川町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国民健康保険特別会計については、平成30年度より県単位の広域化に際し赤字を解消し黒字となっているが、徐々に黒字額が減少している。昨年度に引き続き税率改正を行い、それに加え賦課限度額の引き上げもあり国民健康保険税収入は増加となった。歳出については、今後、国民健康保険事業費納付金の増加が予想される。健全な財政運営を行うため、今後も国保税率の見直しや特定健診の受診率向上、健康増進・予防事業などの推進に取り組んでいく。</a:t>
          </a:r>
        </a:p>
        <a:p>
          <a:r>
            <a:rPr kumimoji="1" lang="ja-JP" altLang="en-US" sz="1400">
              <a:latin typeface="ＭＳ ゴシック"/>
              <a:ea typeface="ＭＳ ゴシック"/>
            </a:rPr>
            <a:t>水道事業会計については、今後も計画的に維持補修・更新を実施していく。</a:t>
          </a:r>
        </a:p>
        <a:p>
          <a:r>
            <a:rPr kumimoji="1" lang="ja-JP" altLang="en-US" sz="1400">
              <a:latin typeface="ＭＳ ゴシック"/>
              <a:ea typeface="ＭＳ ゴシック"/>
            </a:rPr>
            <a:t>下水道事業については、整備計画に基づき多額の支出が見込まれるため、整備計画区域の見直しを実施するなど効率的な財政運営を行っていく。</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34892;&#36001;&#25919;&#25903;&#25588;&#35506;/00.&#19968;&#26178;&#20445;&#23384;&#12501;&#12457;&#12523;&#12480;&#65288;&#20196;&#21644;&#65301;&#24180;&#24230;&#65289;/M_&#22320;&#26041;&#36001;&#25919;/M4_&#36001;&#25919;&#35386;&#26029;/M409_&#36001;&#25919;&#29366;&#27841;&#36039;&#26009;&#38598;/04&#12288;&#20196;&#21644;&#65300;&#24180;&#24230;&#36001;&#25919;&#29366;&#27841;&#36039;&#26009;&#38598;&#12398;&#20316;&#25104;&#31561;&#12395;&#12388;&#12356;&#12390;/03&#12288;&#24066;&#30010;&#26449;&#8594;&#30476;/&#9733;&#65314;&#65316;/&#9313;&#38306;&#20418;&#12377;&#12427;&#19968;&#37096;&#20107;&#21209;&#32068;&#21512;&#31561;&#12398;&#36001;&#25919;&#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百万円単位"/>
      <sheetName val="千円単位"/>
      <sheetName val="円単位"/>
    </sheetNames>
    <sheetDataSet>
      <sheetData sheetId="0">
        <row r="22">
          <cell r="D22">
            <v>88</v>
          </cell>
          <cell r="E22">
            <v>86</v>
          </cell>
        </row>
        <row r="23">
          <cell r="D23">
            <v>7567</v>
          </cell>
          <cell r="E23">
            <v>7557</v>
          </cell>
        </row>
        <row r="24">
          <cell r="D24">
            <v>74</v>
          </cell>
          <cell r="E24">
            <v>74</v>
          </cell>
        </row>
        <row r="25">
          <cell r="D25">
            <v>203</v>
          </cell>
          <cell r="E25">
            <v>193</v>
          </cell>
        </row>
        <row r="31">
          <cell r="D31">
            <v>1427</v>
          </cell>
          <cell r="E31">
            <v>1388</v>
          </cell>
        </row>
        <row r="46">
          <cell r="D46">
            <v>1609</v>
          </cell>
          <cell r="E46">
            <v>1519</v>
          </cell>
        </row>
        <row r="78">
          <cell r="D78">
            <v>495</v>
          </cell>
          <cell r="E78">
            <v>493</v>
          </cell>
        </row>
        <row r="79">
          <cell r="D79">
            <v>68</v>
          </cell>
          <cell r="E79">
            <v>68</v>
          </cell>
        </row>
        <row r="84">
          <cell r="D84">
            <v>405</v>
          </cell>
          <cell r="E84">
            <v>388</v>
          </cell>
        </row>
        <row r="91">
          <cell r="D91">
            <v>1851</v>
          </cell>
          <cell r="E91">
            <v>1811</v>
          </cell>
        </row>
        <row r="92">
          <cell r="D92">
            <v>72965</v>
          </cell>
          <cell r="E92">
            <v>69423</v>
          </cell>
        </row>
        <row r="94">
          <cell r="D94">
            <v>217</v>
          </cell>
          <cell r="E94">
            <v>191</v>
          </cell>
        </row>
        <row r="95">
          <cell r="D95">
            <v>823874</v>
          </cell>
          <cell r="E95">
            <v>808406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135</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136</v>
      </c>
      <c r="C2" s="3"/>
      <c r="D2" s="10"/>
    </row>
    <row r="3" spans="1:119" ht="18.75" customHeight="1" x14ac:dyDescent="0.15">
      <c r="A3" s="2"/>
      <c r="B3" s="460" t="s">
        <v>138</v>
      </c>
      <c r="C3" s="461"/>
      <c r="D3" s="461"/>
      <c r="E3" s="462"/>
      <c r="F3" s="462"/>
      <c r="G3" s="462"/>
      <c r="H3" s="462"/>
      <c r="I3" s="462"/>
      <c r="J3" s="462"/>
      <c r="K3" s="462"/>
      <c r="L3" s="462" t="s">
        <v>141</v>
      </c>
      <c r="M3" s="462"/>
      <c r="N3" s="462"/>
      <c r="O3" s="462"/>
      <c r="P3" s="462"/>
      <c r="Q3" s="462"/>
      <c r="R3" s="469"/>
      <c r="S3" s="469"/>
      <c r="T3" s="469"/>
      <c r="U3" s="469"/>
      <c r="V3" s="470"/>
      <c r="W3" s="320" t="s">
        <v>143</v>
      </c>
      <c r="X3" s="321"/>
      <c r="Y3" s="321"/>
      <c r="Z3" s="321"/>
      <c r="AA3" s="321"/>
      <c r="AB3" s="461"/>
      <c r="AC3" s="469" t="s">
        <v>146</v>
      </c>
      <c r="AD3" s="321"/>
      <c r="AE3" s="321"/>
      <c r="AF3" s="321"/>
      <c r="AG3" s="321"/>
      <c r="AH3" s="321"/>
      <c r="AI3" s="321"/>
      <c r="AJ3" s="321"/>
      <c r="AK3" s="321"/>
      <c r="AL3" s="322"/>
      <c r="AM3" s="320" t="s">
        <v>148</v>
      </c>
      <c r="AN3" s="321"/>
      <c r="AO3" s="321"/>
      <c r="AP3" s="321"/>
      <c r="AQ3" s="321"/>
      <c r="AR3" s="321"/>
      <c r="AS3" s="321"/>
      <c r="AT3" s="321"/>
      <c r="AU3" s="321"/>
      <c r="AV3" s="321"/>
      <c r="AW3" s="321"/>
      <c r="AX3" s="322"/>
      <c r="AY3" s="317" t="s">
        <v>7</v>
      </c>
      <c r="AZ3" s="318"/>
      <c r="BA3" s="318"/>
      <c r="BB3" s="318"/>
      <c r="BC3" s="318"/>
      <c r="BD3" s="318"/>
      <c r="BE3" s="318"/>
      <c r="BF3" s="318"/>
      <c r="BG3" s="318"/>
      <c r="BH3" s="318"/>
      <c r="BI3" s="318"/>
      <c r="BJ3" s="318"/>
      <c r="BK3" s="318"/>
      <c r="BL3" s="318"/>
      <c r="BM3" s="319"/>
      <c r="BN3" s="320" t="s">
        <v>153</v>
      </c>
      <c r="BO3" s="321"/>
      <c r="BP3" s="321"/>
      <c r="BQ3" s="321"/>
      <c r="BR3" s="321"/>
      <c r="BS3" s="321"/>
      <c r="BT3" s="321"/>
      <c r="BU3" s="322"/>
      <c r="BV3" s="320" t="s">
        <v>144</v>
      </c>
      <c r="BW3" s="321"/>
      <c r="BX3" s="321"/>
      <c r="BY3" s="321"/>
      <c r="BZ3" s="321"/>
      <c r="CA3" s="321"/>
      <c r="CB3" s="321"/>
      <c r="CC3" s="322"/>
      <c r="CD3" s="317" t="s">
        <v>7</v>
      </c>
      <c r="CE3" s="318"/>
      <c r="CF3" s="318"/>
      <c r="CG3" s="318"/>
      <c r="CH3" s="318"/>
      <c r="CI3" s="318"/>
      <c r="CJ3" s="318"/>
      <c r="CK3" s="318"/>
      <c r="CL3" s="318"/>
      <c r="CM3" s="318"/>
      <c r="CN3" s="318"/>
      <c r="CO3" s="318"/>
      <c r="CP3" s="318"/>
      <c r="CQ3" s="318"/>
      <c r="CR3" s="318"/>
      <c r="CS3" s="319"/>
      <c r="CT3" s="320" t="s">
        <v>155</v>
      </c>
      <c r="CU3" s="321"/>
      <c r="CV3" s="321"/>
      <c r="CW3" s="321"/>
      <c r="CX3" s="321"/>
      <c r="CY3" s="321"/>
      <c r="CZ3" s="321"/>
      <c r="DA3" s="322"/>
      <c r="DB3" s="320" t="s">
        <v>130</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156</v>
      </c>
      <c r="AZ4" s="324"/>
      <c r="BA4" s="324"/>
      <c r="BB4" s="324"/>
      <c r="BC4" s="324"/>
      <c r="BD4" s="324"/>
      <c r="BE4" s="324"/>
      <c r="BF4" s="324"/>
      <c r="BG4" s="324"/>
      <c r="BH4" s="324"/>
      <c r="BI4" s="324"/>
      <c r="BJ4" s="324"/>
      <c r="BK4" s="324"/>
      <c r="BL4" s="324"/>
      <c r="BM4" s="325"/>
      <c r="BN4" s="326">
        <v>10020924</v>
      </c>
      <c r="BO4" s="327"/>
      <c r="BP4" s="327"/>
      <c r="BQ4" s="327"/>
      <c r="BR4" s="327"/>
      <c r="BS4" s="327"/>
      <c r="BT4" s="327"/>
      <c r="BU4" s="328"/>
      <c r="BV4" s="326">
        <v>9673170</v>
      </c>
      <c r="BW4" s="327"/>
      <c r="BX4" s="327"/>
      <c r="BY4" s="327"/>
      <c r="BZ4" s="327"/>
      <c r="CA4" s="327"/>
      <c r="CB4" s="327"/>
      <c r="CC4" s="328"/>
      <c r="CD4" s="329" t="s">
        <v>147</v>
      </c>
      <c r="CE4" s="330"/>
      <c r="CF4" s="330"/>
      <c r="CG4" s="330"/>
      <c r="CH4" s="330"/>
      <c r="CI4" s="330"/>
      <c r="CJ4" s="330"/>
      <c r="CK4" s="330"/>
      <c r="CL4" s="330"/>
      <c r="CM4" s="330"/>
      <c r="CN4" s="330"/>
      <c r="CO4" s="330"/>
      <c r="CP4" s="330"/>
      <c r="CQ4" s="330"/>
      <c r="CR4" s="330"/>
      <c r="CS4" s="331"/>
      <c r="CT4" s="332">
        <v>8</v>
      </c>
      <c r="CU4" s="333"/>
      <c r="CV4" s="333"/>
      <c r="CW4" s="333"/>
      <c r="CX4" s="333"/>
      <c r="CY4" s="333"/>
      <c r="CZ4" s="333"/>
      <c r="DA4" s="334"/>
      <c r="DB4" s="332">
        <v>9.6</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157</v>
      </c>
      <c r="AN5" s="336"/>
      <c r="AO5" s="336"/>
      <c r="AP5" s="336"/>
      <c r="AQ5" s="336"/>
      <c r="AR5" s="336"/>
      <c r="AS5" s="336"/>
      <c r="AT5" s="337"/>
      <c r="AU5" s="338" t="s">
        <v>74</v>
      </c>
      <c r="AV5" s="339"/>
      <c r="AW5" s="339"/>
      <c r="AX5" s="339"/>
      <c r="AY5" s="340" t="s">
        <v>149</v>
      </c>
      <c r="AZ5" s="341"/>
      <c r="BA5" s="341"/>
      <c r="BB5" s="341"/>
      <c r="BC5" s="341"/>
      <c r="BD5" s="341"/>
      <c r="BE5" s="341"/>
      <c r="BF5" s="341"/>
      <c r="BG5" s="341"/>
      <c r="BH5" s="341"/>
      <c r="BI5" s="341"/>
      <c r="BJ5" s="341"/>
      <c r="BK5" s="341"/>
      <c r="BL5" s="341"/>
      <c r="BM5" s="342"/>
      <c r="BN5" s="343">
        <v>9626239</v>
      </c>
      <c r="BO5" s="344"/>
      <c r="BP5" s="344"/>
      <c r="BQ5" s="344"/>
      <c r="BR5" s="344"/>
      <c r="BS5" s="344"/>
      <c r="BT5" s="344"/>
      <c r="BU5" s="345"/>
      <c r="BV5" s="343">
        <v>9166700</v>
      </c>
      <c r="BW5" s="344"/>
      <c r="BX5" s="344"/>
      <c r="BY5" s="344"/>
      <c r="BZ5" s="344"/>
      <c r="CA5" s="344"/>
      <c r="CB5" s="344"/>
      <c r="CC5" s="345"/>
      <c r="CD5" s="346" t="s">
        <v>159</v>
      </c>
      <c r="CE5" s="347"/>
      <c r="CF5" s="347"/>
      <c r="CG5" s="347"/>
      <c r="CH5" s="347"/>
      <c r="CI5" s="347"/>
      <c r="CJ5" s="347"/>
      <c r="CK5" s="347"/>
      <c r="CL5" s="347"/>
      <c r="CM5" s="347"/>
      <c r="CN5" s="347"/>
      <c r="CO5" s="347"/>
      <c r="CP5" s="347"/>
      <c r="CQ5" s="347"/>
      <c r="CR5" s="347"/>
      <c r="CS5" s="348"/>
      <c r="CT5" s="349">
        <v>89.8</v>
      </c>
      <c r="CU5" s="350"/>
      <c r="CV5" s="350"/>
      <c r="CW5" s="350"/>
      <c r="CX5" s="350"/>
      <c r="CY5" s="350"/>
      <c r="CZ5" s="350"/>
      <c r="DA5" s="351"/>
      <c r="DB5" s="349">
        <v>86</v>
      </c>
      <c r="DC5" s="350"/>
      <c r="DD5" s="350"/>
      <c r="DE5" s="350"/>
      <c r="DF5" s="350"/>
      <c r="DG5" s="350"/>
      <c r="DH5" s="350"/>
      <c r="DI5" s="351"/>
    </row>
    <row r="6" spans="1:119" ht="18.75" customHeight="1" x14ac:dyDescent="0.15">
      <c r="A6" s="2"/>
      <c r="B6" s="480" t="s">
        <v>160</v>
      </c>
      <c r="C6" s="481"/>
      <c r="D6" s="481"/>
      <c r="E6" s="482"/>
      <c r="F6" s="482"/>
      <c r="G6" s="482"/>
      <c r="H6" s="482"/>
      <c r="I6" s="482"/>
      <c r="J6" s="482"/>
      <c r="K6" s="482"/>
      <c r="L6" s="482" t="s">
        <v>163</v>
      </c>
      <c r="M6" s="482"/>
      <c r="N6" s="482"/>
      <c r="O6" s="482"/>
      <c r="P6" s="482"/>
      <c r="Q6" s="482"/>
      <c r="R6" s="486"/>
      <c r="S6" s="486"/>
      <c r="T6" s="486"/>
      <c r="U6" s="486"/>
      <c r="V6" s="487"/>
      <c r="W6" s="490" t="s">
        <v>164</v>
      </c>
      <c r="X6" s="491"/>
      <c r="Y6" s="491"/>
      <c r="Z6" s="491"/>
      <c r="AA6" s="491"/>
      <c r="AB6" s="481"/>
      <c r="AC6" s="494" t="s">
        <v>165</v>
      </c>
      <c r="AD6" s="495"/>
      <c r="AE6" s="495"/>
      <c r="AF6" s="495"/>
      <c r="AG6" s="495"/>
      <c r="AH6" s="495"/>
      <c r="AI6" s="495"/>
      <c r="AJ6" s="495"/>
      <c r="AK6" s="495"/>
      <c r="AL6" s="496"/>
      <c r="AM6" s="335" t="s">
        <v>78</v>
      </c>
      <c r="AN6" s="336"/>
      <c r="AO6" s="336"/>
      <c r="AP6" s="336"/>
      <c r="AQ6" s="336"/>
      <c r="AR6" s="336"/>
      <c r="AS6" s="336"/>
      <c r="AT6" s="337"/>
      <c r="AU6" s="338" t="s">
        <v>74</v>
      </c>
      <c r="AV6" s="339"/>
      <c r="AW6" s="339"/>
      <c r="AX6" s="339"/>
      <c r="AY6" s="340" t="s">
        <v>168</v>
      </c>
      <c r="AZ6" s="341"/>
      <c r="BA6" s="341"/>
      <c r="BB6" s="341"/>
      <c r="BC6" s="341"/>
      <c r="BD6" s="341"/>
      <c r="BE6" s="341"/>
      <c r="BF6" s="341"/>
      <c r="BG6" s="341"/>
      <c r="BH6" s="341"/>
      <c r="BI6" s="341"/>
      <c r="BJ6" s="341"/>
      <c r="BK6" s="341"/>
      <c r="BL6" s="341"/>
      <c r="BM6" s="342"/>
      <c r="BN6" s="343">
        <v>394685</v>
      </c>
      <c r="BO6" s="344"/>
      <c r="BP6" s="344"/>
      <c r="BQ6" s="344"/>
      <c r="BR6" s="344"/>
      <c r="BS6" s="344"/>
      <c r="BT6" s="344"/>
      <c r="BU6" s="345"/>
      <c r="BV6" s="343">
        <v>506470</v>
      </c>
      <c r="BW6" s="344"/>
      <c r="BX6" s="344"/>
      <c r="BY6" s="344"/>
      <c r="BZ6" s="344"/>
      <c r="CA6" s="344"/>
      <c r="CB6" s="344"/>
      <c r="CC6" s="345"/>
      <c r="CD6" s="346" t="s">
        <v>169</v>
      </c>
      <c r="CE6" s="347"/>
      <c r="CF6" s="347"/>
      <c r="CG6" s="347"/>
      <c r="CH6" s="347"/>
      <c r="CI6" s="347"/>
      <c r="CJ6" s="347"/>
      <c r="CK6" s="347"/>
      <c r="CL6" s="347"/>
      <c r="CM6" s="347"/>
      <c r="CN6" s="347"/>
      <c r="CO6" s="347"/>
      <c r="CP6" s="347"/>
      <c r="CQ6" s="347"/>
      <c r="CR6" s="347"/>
      <c r="CS6" s="348"/>
      <c r="CT6" s="352">
        <v>91.6</v>
      </c>
      <c r="CU6" s="353"/>
      <c r="CV6" s="353"/>
      <c r="CW6" s="353"/>
      <c r="CX6" s="353"/>
      <c r="CY6" s="353"/>
      <c r="CZ6" s="353"/>
      <c r="DA6" s="354"/>
      <c r="DB6" s="352">
        <v>92.3</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170</v>
      </c>
      <c r="AN7" s="336"/>
      <c r="AO7" s="336"/>
      <c r="AP7" s="336"/>
      <c r="AQ7" s="336"/>
      <c r="AR7" s="336"/>
      <c r="AS7" s="336"/>
      <c r="AT7" s="337"/>
      <c r="AU7" s="338" t="s">
        <v>74</v>
      </c>
      <c r="AV7" s="339"/>
      <c r="AW7" s="339"/>
      <c r="AX7" s="339"/>
      <c r="AY7" s="340" t="s">
        <v>172</v>
      </c>
      <c r="AZ7" s="341"/>
      <c r="BA7" s="341"/>
      <c r="BB7" s="341"/>
      <c r="BC7" s="341"/>
      <c r="BD7" s="341"/>
      <c r="BE7" s="341"/>
      <c r="BF7" s="341"/>
      <c r="BG7" s="341"/>
      <c r="BH7" s="341"/>
      <c r="BI7" s="341"/>
      <c r="BJ7" s="341"/>
      <c r="BK7" s="341"/>
      <c r="BL7" s="341"/>
      <c r="BM7" s="342"/>
      <c r="BN7" s="343">
        <v>5379</v>
      </c>
      <c r="BO7" s="344"/>
      <c r="BP7" s="344"/>
      <c r="BQ7" s="344"/>
      <c r="BR7" s="344"/>
      <c r="BS7" s="344"/>
      <c r="BT7" s="344"/>
      <c r="BU7" s="345"/>
      <c r="BV7" s="343">
        <v>29744</v>
      </c>
      <c r="BW7" s="344"/>
      <c r="BX7" s="344"/>
      <c r="BY7" s="344"/>
      <c r="BZ7" s="344"/>
      <c r="CA7" s="344"/>
      <c r="CB7" s="344"/>
      <c r="CC7" s="345"/>
      <c r="CD7" s="346" t="s">
        <v>174</v>
      </c>
      <c r="CE7" s="347"/>
      <c r="CF7" s="347"/>
      <c r="CG7" s="347"/>
      <c r="CH7" s="347"/>
      <c r="CI7" s="347"/>
      <c r="CJ7" s="347"/>
      <c r="CK7" s="347"/>
      <c r="CL7" s="347"/>
      <c r="CM7" s="347"/>
      <c r="CN7" s="347"/>
      <c r="CO7" s="347"/>
      <c r="CP7" s="347"/>
      <c r="CQ7" s="347"/>
      <c r="CR7" s="347"/>
      <c r="CS7" s="348"/>
      <c r="CT7" s="343">
        <v>4878709</v>
      </c>
      <c r="CU7" s="344"/>
      <c r="CV7" s="344"/>
      <c r="CW7" s="344"/>
      <c r="CX7" s="344"/>
      <c r="CY7" s="344"/>
      <c r="CZ7" s="344"/>
      <c r="DA7" s="345"/>
      <c r="DB7" s="343">
        <v>4949283</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175</v>
      </c>
      <c r="AN8" s="336"/>
      <c r="AO8" s="336"/>
      <c r="AP8" s="336"/>
      <c r="AQ8" s="336"/>
      <c r="AR8" s="336"/>
      <c r="AS8" s="336"/>
      <c r="AT8" s="337"/>
      <c r="AU8" s="338" t="s">
        <v>74</v>
      </c>
      <c r="AV8" s="339"/>
      <c r="AW8" s="339"/>
      <c r="AX8" s="339"/>
      <c r="AY8" s="340" t="s">
        <v>178</v>
      </c>
      <c r="AZ8" s="341"/>
      <c r="BA8" s="341"/>
      <c r="BB8" s="341"/>
      <c r="BC8" s="341"/>
      <c r="BD8" s="341"/>
      <c r="BE8" s="341"/>
      <c r="BF8" s="341"/>
      <c r="BG8" s="341"/>
      <c r="BH8" s="341"/>
      <c r="BI8" s="341"/>
      <c r="BJ8" s="341"/>
      <c r="BK8" s="341"/>
      <c r="BL8" s="341"/>
      <c r="BM8" s="342"/>
      <c r="BN8" s="343">
        <v>389306</v>
      </c>
      <c r="BO8" s="344"/>
      <c r="BP8" s="344"/>
      <c r="BQ8" s="344"/>
      <c r="BR8" s="344"/>
      <c r="BS8" s="344"/>
      <c r="BT8" s="344"/>
      <c r="BU8" s="345"/>
      <c r="BV8" s="343">
        <v>476726</v>
      </c>
      <c r="BW8" s="344"/>
      <c r="BX8" s="344"/>
      <c r="BY8" s="344"/>
      <c r="BZ8" s="344"/>
      <c r="CA8" s="344"/>
      <c r="CB8" s="344"/>
      <c r="CC8" s="345"/>
      <c r="CD8" s="346" t="s">
        <v>179</v>
      </c>
      <c r="CE8" s="347"/>
      <c r="CF8" s="347"/>
      <c r="CG8" s="347"/>
      <c r="CH8" s="347"/>
      <c r="CI8" s="347"/>
      <c r="CJ8" s="347"/>
      <c r="CK8" s="347"/>
      <c r="CL8" s="347"/>
      <c r="CM8" s="347"/>
      <c r="CN8" s="347"/>
      <c r="CO8" s="347"/>
      <c r="CP8" s="347"/>
      <c r="CQ8" s="347"/>
      <c r="CR8" s="347"/>
      <c r="CS8" s="348"/>
      <c r="CT8" s="355">
        <v>0.61</v>
      </c>
      <c r="CU8" s="356"/>
      <c r="CV8" s="356"/>
      <c r="CW8" s="356"/>
      <c r="CX8" s="356"/>
      <c r="CY8" s="356"/>
      <c r="CZ8" s="356"/>
      <c r="DA8" s="357"/>
      <c r="DB8" s="355">
        <v>0.62</v>
      </c>
      <c r="DC8" s="356"/>
      <c r="DD8" s="356"/>
      <c r="DE8" s="356"/>
      <c r="DF8" s="356"/>
      <c r="DG8" s="356"/>
      <c r="DH8" s="356"/>
      <c r="DI8" s="357"/>
    </row>
    <row r="9" spans="1:119" ht="18.75" customHeight="1" x14ac:dyDescent="0.15">
      <c r="A9" s="2"/>
      <c r="B9" s="317" t="s">
        <v>20</v>
      </c>
      <c r="C9" s="318"/>
      <c r="D9" s="318"/>
      <c r="E9" s="318"/>
      <c r="F9" s="318"/>
      <c r="G9" s="318"/>
      <c r="H9" s="318"/>
      <c r="I9" s="318"/>
      <c r="J9" s="318"/>
      <c r="K9" s="415"/>
      <c r="L9" s="358" t="s">
        <v>14</v>
      </c>
      <c r="M9" s="359"/>
      <c r="N9" s="359"/>
      <c r="O9" s="359"/>
      <c r="P9" s="359"/>
      <c r="Q9" s="360"/>
      <c r="R9" s="361">
        <v>19969</v>
      </c>
      <c r="S9" s="362"/>
      <c r="T9" s="362"/>
      <c r="U9" s="362"/>
      <c r="V9" s="363"/>
      <c r="W9" s="320" t="s">
        <v>181</v>
      </c>
      <c r="X9" s="321"/>
      <c r="Y9" s="321"/>
      <c r="Z9" s="321"/>
      <c r="AA9" s="321"/>
      <c r="AB9" s="321"/>
      <c r="AC9" s="321"/>
      <c r="AD9" s="321"/>
      <c r="AE9" s="321"/>
      <c r="AF9" s="321"/>
      <c r="AG9" s="321"/>
      <c r="AH9" s="321"/>
      <c r="AI9" s="321"/>
      <c r="AJ9" s="321"/>
      <c r="AK9" s="321"/>
      <c r="AL9" s="322"/>
      <c r="AM9" s="335" t="s">
        <v>182</v>
      </c>
      <c r="AN9" s="336"/>
      <c r="AO9" s="336"/>
      <c r="AP9" s="336"/>
      <c r="AQ9" s="336"/>
      <c r="AR9" s="336"/>
      <c r="AS9" s="336"/>
      <c r="AT9" s="337"/>
      <c r="AU9" s="338" t="s">
        <v>74</v>
      </c>
      <c r="AV9" s="339"/>
      <c r="AW9" s="339"/>
      <c r="AX9" s="339"/>
      <c r="AY9" s="340" t="s">
        <v>75</v>
      </c>
      <c r="AZ9" s="341"/>
      <c r="BA9" s="341"/>
      <c r="BB9" s="341"/>
      <c r="BC9" s="341"/>
      <c r="BD9" s="341"/>
      <c r="BE9" s="341"/>
      <c r="BF9" s="341"/>
      <c r="BG9" s="341"/>
      <c r="BH9" s="341"/>
      <c r="BI9" s="341"/>
      <c r="BJ9" s="341"/>
      <c r="BK9" s="341"/>
      <c r="BL9" s="341"/>
      <c r="BM9" s="342"/>
      <c r="BN9" s="343">
        <v>-87420</v>
      </c>
      <c r="BO9" s="344"/>
      <c r="BP9" s="344"/>
      <c r="BQ9" s="344"/>
      <c r="BR9" s="344"/>
      <c r="BS9" s="344"/>
      <c r="BT9" s="344"/>
      <c r="BU9" s="345"/>
      <c r="BV9" s="343">
        <v>301767</v>
      </c>
      <c r="BW9" s="344"/>
      <c r="BX9" s="344"/>
      <c r="BY9" s="344"/>
      <c r="BZ9" s="344"/>
      <c r="CA9" s="344"/>
      <c r="CB9" s="344"/>
      <c r="CC9" s="345"/>
      <c r="CD9" s="346" t="s">
        <v>72</v>
      </c>
      <c r="CE9" s="347"/>
      <c r="CF9" s="347"/>
      <c r="CG9" s="347"/>
      <c r="CH9" s="347"/>
      <c r="CI9" s="347"/>
      <c r="CJ9" s="347"/>
      <c r="CK9" s="347"/>
      <c r="CL9" s="347"/>
      <c r="CM9" s="347"/>
      <c r="CN9" s="347"/>
      <c r="CO9" s="347"/>
      <c r="CP9" s="347"/>
      <c r="CQ9" s="347"/>
      <c r="CR9" s="347"/>
      <c r="CS9" s="348"/>
      <c r="CT9" s="349">
        <v>12</v>
      </c>
      <c r="CU9" s="350"/>
      <c r="CV9" s="350"/>
      <c r="CW9" s="350"/>
      <c r="CX9" s="350"/>
      <c r="CY9" s="350"/>
      <c r="CZ9" s="350"/>
      <c r="DA9" s="351"/>
      <c r="DB9" s="349">
        <v>12.4</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185</v>
      </c>
      <c r="M10" s="336"/>
      <c r="N10" s="336"/>
      <c r="O10" s="336"/>
      <c r="P10" s="336"/>
      <c r="Q10" s="337"/>
      <c r="R10" s="365">
        <v>20183</v>
      </c>
      <c r="S10" s="366"/>
      <c r="T10" s="366"/>
      <c r="U10" s="366"/>
      <c r="V10" s="367"/>
      <c r="W10" s="475"/>
      <c r="X10" s="454"/>
      <c r="Y10" s="454"/>
      <c r="Z10" s="454"/>
      <c r="AA10" s="454"/>
      <c r="AB10" s="454"/>
      <c r="AC10" s="454"/>
      <c r="AD10" s="454"/>
      <c r="AE10" s="454"/>
      <c r="AF10" s="454"/>
      <c r="AG10" s="454"/>
      <c r="AH10" s="454"/>
      <c r="AI10" s="454"/>
      <c r="AJ10" s="454"/>
      <c r="AK10" s="454"/>
      <c r="AL10" s="478"/>
      <c r="AM10" s="335" t="s">
        <v>186</v>
      </c>
      <c r="AN10" s="336"/>
      <c r="AO10" s="336"/>
      <c r="AP10" s="336"/>
      <c r="AQ10" s="336"/>
      <c r="AR10" s="336"/>
      <c r="AS10" s="336"/>
      <c r="AT10" s="337"/>
      <c r="AU10" s="338" t="s">
        <v>74</v>
      </c>
      <c r="AV10" s="339"/>
      <c r="AW10" s="339"/>
      <c r="AX10" s="339"/>
      <c r="AY10" s="340" t="s">
        <v>188</v>
      </c>
      <c r="AZ10" s="341"/>
      <c r="BA10" s="341"/>
      <c r="BB10" s="341"/>
      <c r="BC10" s="341"/>
      <c r="BD10" s="341"/>
      <c r="BE10" s="341"/>
      <c r="BF10" s="341"/>
      <c r="BG10" s="341"/>
      <c r="BH10" s="341"/>
      <c r="BI10" s="341"/>
      <c r="BJ10" s="341"/>
      <c r="BK10" s="341"/>
      <c r="BL10" s="341"/>
      <c r="BM10" s="342"/>
      <c r="BN10" s="343">
        <v>110166</v>
      </c>
      <c r="BO10" s="344"/>
      <c r="BP10" s="344"/>
      <c r="BQ10" s="344"/>
      <c r="BR10" s="344"/>
      <c r="BS10" s="344"/>
      <c r="BT10" s="344"/>
      <c r="BU10" s="345"/>
      <c r="BV10" s="343">
        <v>5857</v>
      </c>
      <c r="BW10" s="344"/>
      <c r="BX10" s="344"/>
      <c r="BY10" s="344"/>
      <c r="BZ10" s="344"/>
      <c r="CA10" s="344"/>
      <c r="CB10" s="344"/>
      <c r="CC10" s="345"/>
      <c r="CD10" s="22" t="s">
        <v>189</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193</v>
      </c>
      <c r="M11" s="369"/>
      <c r="N11" s="369"/>
      <c r="O11" s="369"/>
      <c r="P11" s="369"/>
      <c r="Q11" s="370"/>
      <c r="R11" s="371" t="s">
        <v>195</v>
      </c>
      <c r="S11" s="372"/>
      <c r="T11" s="372"/>
      <c r="U11" s="372"/>
      <c r="V11" s="373"/>
      <c r="W11" s="475"/>
      <c r="X11" s="454"/>
      <c r="Y11" s="454"/>
      <c r="Z11" s="454"/>
      <c r="AA11" s="454"/>
      <c r="AB11" s="454"/>
      <c r="AC11" s="454"/>
      <c r="AD11" s="454"/>
      <c r="AE11" s="454"/>
      <c r="AF11" s="454"/>
      <c r="AG11" s="454"/>
      <c r="AH11" s="454"/>
      <c r="AI11" s="454"/>
      <c r="AJ11" s="454"/>
      <c r="AK11" s="454"/>
      <c r="AL11" s="478"/>
      <c r="AM11" s="335" t="s">
        <v>196</v>
      </c>
      <c r="AN11" s="336"/>
      <c r="AO11" s="336"/>
      <c r="AP11" s="336"/>
      <c r="AQ11" s="336"/>
      <c r="AR11" s="336"/>
      <c r="AS11" s="336"/>
      <c r="AT11" s="337"/>
      <c r="AU11" s="338" t="s">
        <v>74</v>
      </c>
      <c r="AV11" s="339"/>
      <c r="AW11" s="339"/>
      <c r="AX11" s="339"/>
      <c r="AY11" s="340" t="s">
        <v>197</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200</v>
      </c>
      <c r="CE11" s="347"/>
      <c r="CF11" s="347"/>
      <c r="CG11" s="347"/>
      <c r="CH11" s="347"/>
      <c r="CI11" s="347"/>
      <c r="CJ11" s="347"/>
      <c r="CK11" s="347"/>
      <c r="CL11" s="347"/>
      <c r="CM11" s="347"/>
      <c r="CN11" s="347"/>
      <c r="CO11" s="347"/>
      <c r="CP11" s="347"/>
      <c r="CQ11" s="347"/>
      <c r="CR11" s="347"/>
      <c r="CS11" s="348"/>
      <c r="CT11" s="355" t="s">
        <v>201</v>
      </c>
      <c r="CU11" s="356"/>
      <c r="CV11" s="356"/>
      <c r="CW11" s="356"/>
      <c r="CX11" s="356"/>
      <c r="CY11" s="356"/>
      <c r="CZ11" s="356"/>
      <c r="DA11" s="357"/>
      <c r="DB11" s="355" t="s">
        <v>201</v>
      </c>
      <c r="DC11" s="356"/>
      <c r="DD11" s="356"/>
      <c r="DE11" s="356"/>
      <c r="DF11" s="356"/>
      <c r="DG11" s="356"/>
      <c r="DH11" s="356"/>
      <c r="DI11" s="357"/>
    </row>
    <row r="12" spans="1:119" ht="18.75" customHeight="1" x14ac:dyDescent="0.15">
      <c r="A12" s="2"/>
      <c r="B12" s="502" t="s">
        <v>204</v>
      </c>
      <c r="C12" s="503"/>
      <c r="D12" s="503"/>
      <c r="E12" s="503"/>
      <c r="F12" s="503"/>
      <c r="G12" s="503"/>
      <c r="H12" s="503"/>
      <c r="I12" s="503"/>
      <c r="J12" s="503"/>
      <c r="K12" s="504"/>
      <c r="L12" s="374" t="s">
        <v>205</v>
      </c>
      <c r="M12" s="375"/>
      <c r="N12" s="375"/>
      <c r="O12" s="375"/>
      <c r="P12" s="375"/>
      <c r="Q12" s="376"/>
      <c r="R12" s="377">
        <v>19366</v>
      </c>
      <c r="S12" s="378"/>
      <c r="T12" s="378"/>
      <c r="U12" s="378"/>
      <c r="V12" s="379"/>
      <c r="W12" s="380" t="s">
        <v>7</v>
      </c>
      <c r="X12" s="339"/>
      <c r="Y12" s="339"/>
      <c r="Z12" s="339"/>
      <c r="AA12" s="339"/>
      <c r="AB12" s="381"/>
      <c r="AC12" s="382" t="s">
        <v>108</v>
      </c>
      <c r="AD12" s="383"/>
      <c r="AE12" s="383"/>
      <c r="AF12" s="383"/>
      <c r="AG12" s="384"/>
      <c r="AH12" s="382" t="s">
        <v>207</v>
      </c>
      <c r="AI12" s="383"/>
      <c r="AJ12" s="383"/>
      <c r="AK12" s="383"/>
      <c r="AL12" s="385"/>
      <c r="AM12" s="335" t="s">
        <v>208</v>
      </c>
      <c r="AN12" s="336"/>
      <c r="AO12" s="336"/>
      <c r="AP12" s="336"/>
      <c r="AQ12" s="336"/>
      <c r="AR12" s="336"/>
      <c r="AS12" s="336"/>
      <c r="AT12" s="337"/>
      <c r="AU12" s="338" t="s">
        <v>211</v>
      </c>
      <c r="AV12" s="339"/>
      <c r="AW12" s="339"/>
      <c r="AX12" s="339"/>
      <c r="AY12" s="340" t="s">
        <v>213</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214</v>
      </c>
      <c r="CE12" s="347"/>
      <c r="CF12" s="347"/>
      <c r="CG12" s="347"/>
      <c r="CH12" s="347"/>
      <c r="CI12" s="347"/>
      <c r="CJ12" s="347"/>
      <c r="CK12" s="347"/>
      <c r="CL12" s="347"/>
      <c r="CM12" s="347"/>
      <c r="CN12" s="347"/>
      <c r="CO12" s="347"/>
      <c r="CP12" s="347"/>
      <c r="CQ12" s="347"/>
      <c r="CR12" s="347"/>
      <c r="CS12" s="348"/>
      <c r="CT12" s="355" t="s">
        <v>201</v>
      </c>
      <c r="CU12" s="356"/>
      <c r="CV12" s="356"/>
      <c r="CW12" s="356"/>
      <c r="CX12" s="356"/>
      <c r="CY12" s="356"/>
      <c r="CZ12" s="356"/>
      <c r="DA12" s="357"/>
      <c r="DB12" s="355" t="s">
        <v>201</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216</v>
      </c>
      <c r="N13" s="387"/>
      <c r="O13" s="387"/>
      <c r="P13" s="387"/>
      <c r="Q13" s="388"/>
      <c r="R13" s="389">
        <v>18972</v>
      </c>
      <c r="S13" s="390"/>
      <c r="T13" s="390"/>
      <c r="U13" s="390"/>
      <c r="V13" s="391"/>
      <c r="W13" s="490" t="s">
        <v>217</v>
      </c>
      <c r="X13" s="491"/>
      <c r="Y13" s="491"/>
      <c r="Z13" s="491"/>
      <c r="AA13" s="491"/>
      <c r="AB13" s="481"/>
      <c r="AC13" s="365">
        <v>930</v>
      </c>
      <c r="AD13" s="366"/>
      <c r="AE13" s="366"/>
      <c r="AF13" s="366"/>
      <c r="AG13" s="392"/>
      <c r="AH13" s="365">
        <v>1099</v>
      </c>
      <c r="AI13" s="366"/>
      <c r="AJ13" s="366"/>
      <c r="AK13" s="366"/>
      <c r="AL13" s="367"/>
      <c r="AM13" s="335" t="s">
        <v>219</v>
      </c>
      <c r="AN13" s="336"/>
      <c r="AO13" s="336"/>
      <c r="AP13" s="336"/>
      <c r="AQ13" s="336"/>
      <c r="AR13" s="336"/>
      <c r="AS13" s="336"/>
      <c r="AT13" s="337"/>
      <c r="AU13" s="338" t="s">
        <v>211</v>
      </c>
      <c r="AV13" s="339"/>
      <c r="AW13" s="339"/>
      <c r="AX13" s="339"/>
      <c r="AY13" s="340" t="s">
        <v>221</v>
      </c>
      <c r="AZ13" s="341"/>
      <c r="BA13" s="341"/>
      <c r="BB13" s="341"/>
      <c r="BC13" s="341"/>
      <c r="BD13" s="341"/>
      <c r="BE13" s="341"/>
      <c r="BF13" s="341"/>
      <c r="BG13" s="341"/>
      <c r="BH13" s="341"/>
      <c r="BI13" s="341"/>
      <c r="BJ13" s="341"/>
      <c r="BK13" s="341"/>
      <c r="BL13" s="341"/>
      <c r="BM13" s="342"/>
      <c r="BN13" s="343">
        <v>22746</v>
      </c>
      <c r="BO13" s="344"/>
      <c r="BP13" s="344"/>
      <c r="BQ13" s="344"/>
      <c r="BR13" s="344"/>
      <c r="BS13" s="344"/>
      <c r="BT13" s="344"/>
      <c r="BU13" s="345"/>
      <c r="BV13" s="343">
        <v>307624</v>
      </c>
      <c r="BW13" s="344"/>
      <c r="BX13" s="344"/>
      <c r="BY13" s="344"/>
      <c r="BZ13" s="344"/>
      <c r="CA13" s="344"/>
      <c r="CB13" s="344"/>
      <c r="CC13" s="345"/>
      <c r="CD13" s="346" t="s">
        <v>222</v>
      </c>
      <c r="CE13" s="347"/>
      <c r="CF13" s="347"/>
      <c r="CG13" s="347"/>
      <c r="CH13" s="347"/>
      <c r="CI13" s="347"/>
      <c r="CJ13" s="347"/>
      <c r="CK13" s="347"/>
      <c r="CL13" s="347"/>
      <c r="CM13" s="347"/>
      <c r="CN13" s="347"/>
      <c r="CO13" s="347"/>
      <c r="CP13" s="347"/>
      <c r="CQ13" s="347"/>
      <c r="CR13" s="347"/>
      <c r="CS13" s="348"/>
      <c r="CT13" s="349">
        <v>8.4</v>
      </c>
      <c r="CU13" s="350"/>
      <c r="CV13" s="350"/>
      <c r="CW13" s="350"/>
      <c r="CX13" s="350"/>
      <c r="CY13" s="350"/>
      <c r="CZ13" s="350"/>
      <c r="DA13" s="351"/>
      <c r="DB13" s="349">
        <v>8.4</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223</v>
      </c>
      <c r="M14" s="394"/>
      <c r="N14" s="394"/>
      <c r="O14" s="394"/>
      <c r="P14" s="394"/>
      <c r="Q14" s="395"/>
      <c r="R14" s="389">
        <v>19422</v>
      </c>
      <c r="S14" s="390"/>
      <c r="T14" s="390"/>
      <c r="U14" s="390"/>
      <c r="V14" s="391"/>
      <c r="W14" s="476"/>
      <c r="X14" s="477"/>
      <c r="Y14" s="477"/>
      <c r="Z14" s="477"/>
      <c r="AA14" s="477"/>
      <c r="AB14" s="467"/>
      <c r="AC14" s="396">
        <v>10.4</v>
      </c>
      <c r="AD14" s="397"/>
      <c r="AE14" s="397"/>
      <c r="AF14" s="397"/>
      <c r="AG14" s="398"/>
      <c r="AH14" s="396">
        <v>12.1</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226</v>
      </c>
      <c r="CE14" s="401"/>
      <c r="CF14" s="401"/>
      <c r="CG14" s="401"/>
      <c r="CH14" s="401"/>
      <c r="CI14" s="401"/>
      <c r="CJ14" s="401"/>
      <c r="CK14" s="401"/>
      <c r="CL14" s="401"/>
      <c r="CM14" s="401"/>
      <c r="CN14" s="401"/>
      <c r="CO14" s="401"/>
      <c r="CP14" s="401"/>
      <c r="CQ14" s="401"/>
      <c r="CR14" s="401"/>
      <c r="CS14" s="402"/>
      <c r="CT14" s="403">
        <v>34.9</v>
      </c>
      <c r="CU14" s="404"/>
      <c r="CV14" s="404"/>
      <c r="CW14" s="404"/>
      <c r="CX14" s="404"/>
      <c r="CY14" s="404"/>
      <c r="CZ14" s="404"/>
      <c r="DA14" s="405"/>
      <c r="DB14" s="403">
        <v>32.200000000000003</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216</v>
      </c>
      <c r="N15" s="387"/>
      <c r="O15" s="387"/>
      <c r="P15" s="387"/>
      <c r="Q15" s="388"/>
      <c r="R15" s="389">
        <v>19134</v>
      </c>
      <c r="S15" s="390"/>
      <c r="T15" s="390"/>
      <c r="U15" s="390"/>
      <c r="V15" s="391"/>
      <c r="W15" s="490" t="s">
        <v>4</v>
      </c>
      <c r="X15" s="491"/>
      <c r="Y15" s="491"/>
      <c r="Z15" s="491"/>
      <c r="AA15" s="491"/>
      <c r="AB15" s="481"/>
      <c r="AC15" s="365">
        <v>2185</v>
      </c>
      <c r="AD15" s="366"/>
      <c r="AE15" s="366"/>
      <c r="AF15" s="366"/>
      <c r="AG15" s="392"/>
      <c r="AH15" s="365">
        <v>2250</v>
      </c>
      <c r="AI15" s="366"/>
      <c r="AJ15" s="366"/>
      <c r="AK15" s="366"/>
      <c r="AL15" s="367"/>
      <c r="AM15" s="335"/>
      <c r="AN15" s="336"/>
      <c r="AO15" s="336"/>
      <c r="AP15" s="336"/>
      <c r="AQ15" s="336"/>
      <c r="AR15" s="336"/>
      <c r="AS15" s="336"/>
      <c r="AT15" s="337"/>
      <c r="AU15" s="338"/>
      <c r="AV15" s="339"/>
      <c r="AW15" s="339"/>
      <c r="AX15" s="339"/>
      <c r="AY15" s="323" t="s">
        <v>228</v>
      </c>
      <c r="AZ15" s="324"/>
      <c r="BA15" s="324"/>
      <c r="BB15" s="324"/>
      <c r="BC15" s="324"/>
      <c r="BD15" s="324"/>
      <c r="BE15" s="324"/>
      <c r="BF15" s="324"/>
      <c r="BG15" s="324"/>
      <c r="BH15" s="324"/>
      <c r="BI15" s="324"/>
      <c r="BJ15" s="324"/>
      <c r="BK15" s="324"/>
      <c r="BL15" s="324"/>
      <c r="BM15" s="325"/>
      <c r="BN15" s="326">
        <v>2496828</v>
      </c>
      <c r="BO15" s="327"/>
      <c r="BP15" s="327"/>
      <c r="BQ15" s="327"/>
      <c r="BR15" s="327"/>
      <c r="BS15" s="327"/>
      <c r="BT15" s="327"/>
      <c r="BU15" s="328"/>
      <c r="BV15" s="326">
        <v>2330785</v>
      </c>
      <c r="BW15" s="327"/>
      <c r="BX15" s="327"/>
      <c r="BY15" s="327"/>
      <c r="BZ15" s="327"/>
      <c r="CA15" s="327"/>
      <c r="CB15" s="327"/>
      <c r="CC15" s="328"/>
      <c r="CD15" s="329" t="s">
        <v>215</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230</v>
      </c>
      <c r="M16" s="406"/>
      <c r="N16" s="406"/>
      <c r="O16" s="406"/>
      <c r="P16" s="406"/>
      <c r="Q16" s="407"/>
      <c r="R16" s="408" t="s">
        <v>234</v>
      </c>
      <c r="S16" s="409"/>
      <c r="T16" s="409"/>
      <c r="U16" s="409"/>
      <c r="V16" s="410"/>
      <c r="W16" s="476"/>
      <c r="X16" s="477"/>
      <c r="Y16" s="477"/>
      <c r="Z16" s="477"/>
      <c r="AA16" s="477"/>
      <c r="AB16" s="467"/>
      <c r="AC16" s="396">
        <v>24.4</v>
      </c>
      <c r="AD16" s="397"/>
      <c r="AE16" s="397"/>
      <c r="AF16" s="397"/>
      <c r="AG16" s="398"/>
      <c r="AH16" s="396">
        <v>24.8</v>
      </c>
      <c r="AI16" s="397"/>
      <c r="AJ16" s="397"/>
      <c r="AK16" s="397"/>
      <c r="AL16" s="399"/>
      <c r="AM16" s="335"/>
      <c r="AN16" s="336"/>
      <c r="AO16" s="336"/>
      <c r="AP16" s="336"/>
      <c r="AQ16" s="336"/>
      <c r="AR16" s="336"/>
      <c r="AS16" s="336"/>
      <c r="AT16" s="337"/>
      <c r="AU16" s="338"/>
      <c r="AV16" s="339"/>
      <c r="AW16" s="339"/>
      <c r="AX16" s="339"/>
      <c r="AY16" s="340" t="s">
        <v>106</v>
      </c>
      <c r="AZ16" s="341"/>
      <c r="BA16" s="341"/>
      <c r="BB16" s="341"/>
      <c r="BC16" s="341"/>
      <c r="BD16" s="341"/>
      <c r="BE16" s="341"/>
      <c r="BF16" s="341"/>
      <c r="BG16" s="341"/>
      <c r="BH16" s="341"/>
      <c r="BI16" s="341"/>
      <c r="BJ16" s="341"/>
      <c r="BK16" s="341"/>
      <c r="BL16" s="341"/>
      <c r="BM16" s="342"/>
      <c r="BN16" s="343">
        <v>4123465</v>
      </c>
      <c r="BO16" s="344"/>
      <c r="BP16" s="344"/>
      <c r="BQ16" s="344"/>
      <c r="BR16" s="344"/>
      <c r="BS16" s="344"/>
      <c r="BT16" s="344"/>
      <c r="BU16" s="345"/>
      <c r="BV16" s="343">
        <v>3985002</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100</v>
      </c>
      <c r="N17" s="412"/>
      <c r="O17" s="412"/>
      <c r="P17" s="412"/>
      <c r="Q17" s="413"/>
      <c r="R17" s="408" t="s">
        <v>235</v>
      </c>
      <c r="S17" s="409"/>
      <c r="T17" s="409"/>
      <c r="U17" s="409"/>
      <c r="V17" s="410"/>
      <c r="W17" s="490" t="s">
        <v>94</v>
      </c>
      <c r="X17" s="491"/>
      <c r="Y17" s="491"/>
      <c r="Z17" s="491"/>
      <c r="AA17" s="491"/>
      <c r="AB17" s="481"/>
      <c r="AC17" s="365">
        <v>5857</v>
      </c>
      <c r="AD17" s="366"/>
      <c r="AE17" s="366"/>
      <c r="AF17" s="366"/>
      <c r="AG17" s="392"/>
      <c r="AH17" s="365">
        <v>5716</v>
      </c>
      <c r="AI17" s="366"/>
      <c r="AJ17" s="366"/>
      <c r="AK17" s="366"/>
      <c r="AL17" s="367"/>
      <c r="AM17" s="335"/>
      <c r="AN17" s="336"/>
      <c r="AO17" s="336"/>
      <c r="AP17" s="336"/>
      <c r="AQ17" s="336"/>
      <c r="AR17" s="336"/>
      <c r="AS17" s="336"/>
      <c r="AT17" s="337"/>
      <c r="AU17" s="338"/>
      <c r="AV17" s="339"/>
      <c r="AW17" s="339"/>
      <c r="AX17" s="339"/>
      <c r="AY17" s="340" t="s">
        <v>236</v>
      </c>
      <c r="AZ17" s="341"/>
      <c r="BA17" s="341"/>
      <c r="BB17" s="341"/>
      <c r="BC17" s="341"/>
      <c r="BD17" s="341"/>
      <c r="BE17" s="341"/>
      <c r="BF17" s="341"/>
      <c r="BG17" s="341"/>
      <c r="BH17" s="341"/>
      <c r="BI17" s="341"/>
      <c r="BJ17" s="341"/>
      <c r="BK17" s="341"/>
      <c r="BL17" s="341"/>
      <c r="BM17" s="342"/>
      <c r="BN17" s="343">
        <v>3159256</v>
      </c>
      <c r="BO17" s="344"/>
      <c r="BP17" s="344"/>
      <c r="BQ17" s="344"/>
      <c r="BR17" s="344"/>
      <c r="BS17" s="344"/>
      <c r="BT17" s="344"/>
      <c r="BU17" s="345"/>
      <c r="BV17" s="343">
        <v>2938990</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237</v>
      </c>
      <c r="C18" s="415"/>
      <c r="D18" s="415"/>
      <c r="E18" s="416"/>
      <c r="F18" s="416"/>
      <c r="G18" s="416"/>
      <c r="H18" s="416"/>
      <c r="I18" s="416"/>
      <c r="J18" s="416"/>
      <c r="K18" s="416"/>
      <c r="L18" s="417">
        <v>37.94</v>
      </c>
      <c r="M18" s="417"/>
      <c r="N18" s="417"/>
      <c r="O18" s="417"/>
      <c r="P18" s="417"/>
      <c r="Q18" s="417"/>
      <c r="R18" s="418"/>
      <c r="S18" s="418"/>
      <c r="T18" s="418"/>
      <c r="U18" s="418"/>
      <c r="V18" s="419"/>
      <c r="W18" s="492"/>
      <c r="X18" s="493"/>
      <c r="Y18" s="493"/>
      <c r="Z18" s="493"/>
      <c r="AA18" s="493"/>
      <c r="AB18" s="484"/>
      <c r="AC18" s="420">
        <v>65.3</v>
      </c>
      <c r="AD18" s="421"/>
      <c r="AE18" s="421"/>
      <c r="AF18" s="421"/>
      <c r="AG18" s="422"/>
      <c r="AH18" s="420">
        <v>63.1</v>
      </c>
      <c r="AI18" s="421"/>
      <c r="AJ18" s="421"/>
      <c r="AK18" s="421"/>
      <c r="AL18" s="423"/>
      <c r="AM18" s="335"/>
      <c r="AN18" s="336"/>
      <c r="AO18" s="336"/>
      <c r="AP18" s="336"/>
      <c r="AQ18" s="336"/>
      <c r="AR18" s="336"/>
      <c r="AS18" s="336"/>
      <c r="AT18" s="337"/>
      <c r="AU18" s="338"/>
      <c r="AV18" s="339"/>
      <c r="AW18" s="339"/>
      <c r="AX18" s="339"/>
      <c r="AY18" s="340" t="s">
        <v>238</v>
      </c>
      <c r="AZ18" s="341"/>
      <c r="BA18" s="341"/>
      <c r="BB18" s="341"/>
      <c r="BC18" s="341"/>
      <c r="BD18" s="341"/>
      <c r="BE18" s="341"/>
      <c r="BF18" s="341"/>
      <c r="BG18" s="341"/>
      <c r="BH18" s="341"/>
      <c r="BI18" s="341"/>
      <c r="BJ18" s="341"/>
      <c r="BK18" s="341"/>
      <c r="BL18" s="341"/>
      <c r="BM18" s="342"/>
      <c r="BN18" s="343">
        <v>4443377</v>
      </c>
      <c r="BO18" s="344"/>
      <c r="BP18" s="344"/>
      <c r="BQ18" s="344"/>
      <c r="BR18" s="344"/>
      <c r="BS18" s="344"/>
      <c r="BT18" s="344"/>
      <c r="BU18" s="345"/>
      <c r="BV18" s="343">
        <v>4420403</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69</v>
      </c>
      <c r="C19" s="415"/>
      <c r="D19" s="415"/>
      <c r="E19" s="416"/>
      <c r="F19" s="416"/>
      <c r="G19" s="416"/>
      <c r="H19" s="416"/>
      <c r="I19" s="416"/>
      <c r="J19" s="416"/>
      <c r="K19" s="416"/>
      <c r="L19" s="424">
        <v>526</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239</v>
      </c>
      <c r="AZ19" s="341"/>
      <c r="BA19" s="341"/>
      <c r="BB19" s="341"/>
      <c r="BC19" s="341"/>
      <c r="BD19" s="341"/>
      <c r="BE19" s="341"/>
      <c r="BF19" s="341"/>
      <c r="BG19" s="341"/>
      <c r="BH19" s="341"/>
      <c r="BI19" s="341"/>
      <c r="BJ19" s="341"/>
      <c r="BK19" s="341"/>
      <c r="BL19" s="341"/>
      <c r="BM19" s="342"/>
      <c r="BN19" s="343">
        <v>5811525</v>
      </c>
      <c r="BO19" s="344"/>
      <c r="BP19" s="344"/>
      <c r="BQ19" s="344"/>
      <c r="BR19" s="344"/>
      <c r="BS19" s="344"/>
      <c r="BT19" s="344"/>
      <c r="BU19" s="345"/>
      <c r="BV19" s="343">
        <v>5799590</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243</v>
      </c>
      <c r="C20" s="415"/>
      <c r="D20" s="415"/>
      <c r="E20" s="416"/>
      <c r="F20" s="416"/>
      <c r="G20" s="416"/>
      <c r="H20" s="416"/>
      <c r="I20" s="416"/>
      <c r="J20" s="416"/>
      <c r="K20" s="416"/>
      <c r="L20" s="424">
        <v>7486</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244</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245</v>
      </c>
      <c r="C22" s="537"/>
      <c r="D22" s="538"/>
      <c r="E22" s="486" t="s">
        <v>7</v>
      </c>
      <c r="F22" s="491"/>
      <c r="G22" s="491"/>
      <c r="H22" s="491"/>
      <c r="I22" s="491"/>
      <c r="J22" s="491"/>
      <c r="K22" s="481"/>
      <c r="L22" s="486" t="s">
        <v>247</v>
      </c>
      <c r="M22" s="491"/>
      <c r="N22" s="491"/>
      <c r="O22" s="491"/>
      <c r="P22" s="481"/>
      <c r="Q22" s="513" t="s">
        <v>249</v>
      </c>
      <c r="R22" s="514"/>
      <c r="S22" s="514"/>
      <c r="T22" s="514"/>
      <c r="U22" s="514"/>
      <c r="V22" s="515"/>
      <c r="W22" s="545" t="s">
        <v>250</v>
      </c>
      <c r="X22" s="537"/>
      <c r="Y22" s="538"/>
      <c r="Z22" s="486" t="s">
        <v>7</v>
      </c>
      <c r="AA22" s="491"/>
      <c r="AB22" s="491"/>
      <c r="AC22" s="491"/>
      <c r="AD22" s="491"/>
      <c r="AE22" s="491"/>
      <c r="AF22" s="491"/>
      <c r="AG22" s="481"/>
      <c r="AH22" s="519" t="s">
        <v>183</v>
      </c>
      <c r="AI22" s="491"/>
      <c r="AJ22" s="491"/>
      <c r="AK22" s="491"/>
      <c r="AL22" s="481"/>
      <c r="AM22" s="519" t="s">
        <v>251</v>
      </c>
      <c r="AN22" s="520"/>
      <c r="AO22" s="520"/>
      <c r="AP22" s="520"/>
      <c r="AQ22" s="520"/>
      <c r="AR22" s="521"/>
      <c r="AS22" s="513" t="s">
        <v>249</v>
      </c>
      <c r="AT22" s="514"/>
      <c r="AU22" s="514"/>
      <c r="AV22" s="514"/>
      <c r="AW22" s="514"/>
      <c r="AX22" s="525"/>
      <c r="AY22" s="323" t="s">
        <v>253</v>
      </c>
      <c r="AZ22" s="324"/>
      <c r="BA22" s="324"/>
      <c r="BB22" s="324"/>
      <c r="BC22" s="324"/>
      <c r="BD22" s="324"/>
      <c r="BE22" s="324"/>
      <c r="BF22" s="324"/>
      <c r="BG22" s="324"/>
      <c r="BH22" s="324"/>
      <c r="BI22" s="324"/>
      <c r="BJ22" s="324"/>
      <c r="BK22" s="324"/>
      <c r="BL22" s="324"/>
      <c r="BM22" s="325"/>
      <c r="BN22" s="326">
        <v>8820991</v>
      </c>
      <c r="BO22" s="327"/>
      <c r="BP22" s="327"/>
      <c r="BQ22" s="327"/>
      <c r="BR22" s="327"/>
      <c r="BS22" s="327"/>
      <c r="BT22" s="327"/>
      <c r="BU22" s="328"/>
      <c r="BV22" s="326">
        <v>8103552</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255</v>
      </c>
      <c r="AZ23" s="341"/>
      <c r="BA23" s="341"/>
      <c r="BB23" s="341"/>
      <c r="BC23" s="341"/>
      <c r="BD23" s="341"/>
      <c r="BE23" s="341"/>
      <c r="BF23" s="341"/>
      <c r="BG23" s="341"/>
      <c r="BH23" s="341"/>
      <c r="BI23" s="341"/>
      <c r="BJ23" s="341"/>
      <c r="BK23" s="341"/>
      <c r="BL23" s="341"/>
      <c r="BM23" s="342"/>
      <c r="BN23" s="343">
        <v>8659798</v>
      </c>
      <c r="BO23" s="344"/>
      <c r="BP23" s="344"/>
      <c r="BQ23" s="344"/>
      <c r="BR23" s="344"/>
      <c r="BS23" s="344"/>
      <c r="BT23" s="344"/>
      <c r="BU23" s="345"/>
      <c r="BV23" s="343">
        <v>7902141</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257</v>
      </c>
      <c r="F24" s="336"/>
      <c r="G24" s="336"/>
      <c r="H24" s="336"/>
      <c r="I24" s="336"/>
      <c r="J24" s="336"/>
      <c r="K24" s="337"/>
      <c r="L24" s="365">
        <v>1</v>
      </c>
      <c r="M24" s="366"/>
      <c r="N24" s="366"/>
      <c r="O24" s="366"/>
      <c r="P24" s="392"/>
      <c r="Q24" s="365">
        <v>7667</v>
      </c>
      <c r="R24" s="366"/>
      <c r="S24" s="366"/>
      <c r="T24" s="366"/>
      <c r="U24" s="366"/>
      <c r="V24" s="392"/>
      <c r="W24" s="546"/>
      <c r="X24" s="540"/>
      <c r="Y24" s="541"/>
      <c r="Z24" s="364" t="s">
        <v>258</v>
      </c>
      <c r="AA24" s="336"/>
      <c r="AB24" s="336"/>
      <c r="AC24" s="336"/>
      <c r="AD24" s="336"/>
      <c r="AE24" s="336"/>
      <c r="AF24" s="336"/>
      <c r="AG24" s="337"/>
      <c r="AH24" s="365">
        <v>109</v>
      </c>
      <c r="AI24" s="366"/>
      <c r="AJ24" s="366"/>
      <c r="AK24" s="366"/>
      <c r="AL24" s="392"/>
      <c r="AM24" s="365">
        <v>314247</v>
      </c>
      <c r="AN24" s="366"/>
      <c r="AO24" s="366"/>
      <c r="AP24" s="366"/>
      <c r="AQ24" s="366"/>
      <c r="AR24" s="392"/>
      <c r="AS24" s="365">
        <v>2883</v>
      </c>
      <c r="AT24" s="366"/>
      <c r="AU24" s="366"/>
      <c r="AV24" s="366"/>
      <c r="AW24" s="366"/>
      <c r="AX24" s="367"/>
      <c r="AY24" s="438" t="s">
        <v>260</v>
      </c>
      <c r="AZ24" s="439"/>
      <c r="BA24" s="439"/>
      <c r="BB24" s="439"/>
      <c r="BC24" s="439"/>
      <c r="BD24" s="439"/>
      <c r="BE24" s="439"/>
      <c r="BF24" s="439"/>
      <c r="BG24" s="439"/>
      <c r="BH24" s="439"/>
      <c r="BI24" s="439"/>
      <c r="BJ24" s="439"/>
      <c r="BK24" s="439"/>
      <c r="BL24" s="439"/>
      <c r="BM24" s="440"/>
      <c r="BN24" s="343">
        <v>5557173</v>
      </c>
      <c r="BO24" s="344"/>
      <c r="BP24" s="344"/>
      <c r="BQ24" s="344"/>
      <c r="BR24" s="344"/>
      <c r="BS24" s="344"/>
      <c r="BT24" s="344"/>
      <c r="BU24" s="345"/>
      <c r="BV24" s="343">
        <v>4639552</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263</v>
      </c>
      <c r="F25" s="336"/>
      <c r="G25" s="336"/>
      <c r="H25" s="336"/>
      <c r="I25" s="336"/>
      <c r="J25" s="336"/>
      <c r="K25" s="337"/>
      <c r="L25" s="365">
        <v>1</v>
      </c>
      <c r="M25" s="366"/>
      <c r="N25" s="366"/>
      <c r="O25" s="366"/>
      <c r="P25" s="392"/>
      <c r="Q25" s="365">
        <v>6430</v>
      </c>
      <c r="R25" s="366"/>
      <c r="S25" s="366"/>
      <c r="T25" s="366"/>
      <c r="U25" s="366"/>
      <c r="V25" s="392"/>
      <c r="W25" s="546"/>
      <c r="X25" s="540"/>
      <c r="Y25" s="541"/>
      <c r="Z25" s="364" t="s">
        <v>264</v>
      </c>
      <c r="AA25" s="336"/>
      <c r="AB25" s="336"/>
      <c r="AC25" s="336"/>
      <c r="AD25" s="336"/>
      <c r="AE25" s="336"/>
      <c r="AF25" s="336"/>
      <c r="AG25" s="337"/>
      <c r="AH25" s="365" t="s">
        <v>201</v>
      </c>
      <c r="AI25" s="366"/>
      <c r="AJ25" s="366"/>
      <c r="AK25" s="366"/>
      <c r="AL25" s="392"/>
      <c r="AM25" s="365" t="s">
        <v>201</v>
      </c>
      <c r="AN25" s="366"/>
      <c r="AO25" s="366"/>
      <c r="AP25" s="366"/>
      <c r="AQ25" s="366"/>
      <c r="AR25" s="392"/>
      <c r="AS25" s="365" t="s">
        <v>201</v>
      </c>
      <c r="AT25" s="366"/>
      <c r="AU25" s="366"/>
      <c r="AV25" s="366"/>
      <c r="AW25" s="366"/>
      <c r="AX25" s="367"/>
      <c r="AY25" s="323" t="s">
        <v>35</v>
      </c>
      <c r="AZ25" s="324"/>
      <c r="BA25" s="324"/>
      <c r="BB25" s="324"/>
      <c r="BC25" s="324"/>
      <c r="BD25" s="324"/>
      <c r="BE25" s="324"/>
      <c r="BF25" s="324"/>
      <c r="BG25" s="324"/>
      <c r="BH25" s="324"/>
      <c r="BI25" s="324"/>
      <c r="BJ25" s="324"/>
      <c r="BK25" s="324"/>
      <c r="BL25" s="324"/>
      <c r="BM25" s="325"/>
      <c r="BN25" s="326">
        <v>1779023</v>
      </c>
      <c r="BO25" s="327"/>
      <c r="BP25" s="327"/>
      <c r="BQ25" s="327"/>
      <c r="BR25" s="327"/>
      <c r="BS25" s="327"/>
      <c r="BT25" s="327"/>
      <c r="BU25" s="328"/>
      <c r="BV25" s="326">
        <v>2189296</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265</v>
      </c>
      <c r="F26" s="336"/>
      <c r="G26" s="336"/>
      <c r="H26" s="336"/>
      <c r="I26" s="336"/>
      <c r="J26" s="336"/>
      <c r="K26" s="337"/>
      <c r="L26" s="365">
        <v>1</v>
      </c>
      <c r="M26" s="366"/>
      <c r="N26" s="366"/>
      <c r="O26" s="366"/>
      <c r="P26" s="392"/>
      <c r="Q26" s="365">
        <v>5950</v>
      </c>
      <c r="R26" s="366"/>
      <c r="S26" s="366"/>
      <c r="T26" s="366"/>
      <c r="U26" s="366"/>
      <c r="V26" s="392"/>
      <c r="W26" s="546"/>
      <c r="X26" s="540"/>
      <c r="Y26" s="541"/>
      <c r="Z26" s="364" t="s">
        <v>266</v>
      </c>
      <c r="AA26" s="444"/>
      <c r="AB26" s="444"/>
      <c r="AC26" s="444"/>
      <c r="AD26" s="444"/>
      <c r="AE26" s="444"/>
      <c r="AF26" s="444"/>
      <c r="AG26" s="445"/>
      <c r="AH26" s="365" t="s">
        <v>201</v>
      </c>
      <c r="AI26" s="366"/>
      <c r="AJ26" s="366"/>
      <c r="AK26" s="366"/>
      <c r="AL26" s="392"/>
      <c r="AM26" s="365" t="s">
        <v>201</v>
      </c>
      <c r="AN26" s="366"/>
      <c r="AO26" s="366"/>
      <c r="AP26" s="366"/>
      <c r="AQ26" s="366"/>
      <c r="AR26" s="392"/>
      <c r="AS26" s="365" t="s">
        <v>201</v>
      </c>
      <c r="AT26" s="366"/>
      <c r="AU26" s="366"/>
      <c r="AV26" s="366"/>
      <c r="AW26" s="366"/>
      <c r="AX26" s="367"/>
      <c r="AY26" s="346" t="s">
        <v>267</v>
      </c>
      <c r="AZ26" s="347"/>
      <c r="BA26" s="347"/>
      <c r="BB26" s="347"/>
      <c r="BC26" s="347"/>
      <c r="BD26" s="347"/>
      <c r="BE26" s="347"/>
      <c r="BF26" s="347"/>
      <c r="BG26" s="347"/>
      <c r="BH26" s="347"/>
      <c r="BI26" s="347"/>
      <c r="BJ26" s="347"/>
      <c r="BK26" s="347"/>
      <c r="BL26" s="347"/>
      <c r="BM26" s="348"/>
      <c r="BN26" s="343" t="s">
        <v>201</v>
      </c>
      <c r="BO26" s="344"/>
      <c r="BP26" s="344"/>
      <c r="BQ26" s="344"/>
      <c r="BR26" s="344"/>
      <c r="BS26" s="344"/>
      <c r="BT26" s="344"/>
      <c r="BU26" s="345"/>
      <c r="BV26" s="343" t="s">
        <v>201</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268</v>
      </c>
      <c r="F27" s="336"/>
      <c r="G27" s="336"/>
      <c r="H27" s="336"/>
      <c r="I27" s="336"/>
      <c r="J27" s="336"/>
      <c r="K27" s="337"/>
      <c r="L27" s="365">
        <v>1</v>
      </c>
      <c r="M27" s="366"/>
      <c r="N27" s="366"/>
      <c r="O27" s="366"/>
      <c r="P27" s="392"/>
      <c r="Q27" s="365">
        <v>3240</v>
      </c>
      <c r="R27" s="366"/>
      <c r="S27" s="366"/>
      <c r="T27" s="366"/>
      <c r="U27" s="366"/>
      <c r="V27" s="392"/>
      <c r="W27" s="546"/>
      <c r="X27" s="540"/>
      <c r="Y27" s="541"/>
      <c r="Z27" s="364" t="s">
        <v>270</v>
      </c>
      <c r="AA27" s="336"/>
      <c r="AB27" s="336"/>
      <c r="AC27" s="336"/>
      <c r="AD27" s="336"/>
      <c r="AE27" s="336"/>
      <c r="AF27" s="336"/>
      <c r="AG27" s="337"/>
      <c r="AH27" s="365" t="s">
        <v>201</v>
      </c>
      <c r="AI27" s="366"/>
      <c r="AJ27" s="366"/>
      <c r="AK27" s="366"/>
      <c r="AL27" s="392"/>
      <c r="AM27" s="365" t="s">
        <v>201</v>
      </c>
      <c r="AN27" s="366"/>
      <c r="AO27" s="366"/>
      <c r="AP27" s="366"/>
      <c r="AQ27" s="366"/>
      <c r="AR27" s="392"/>
      <c r="AS27" s="365" t="s">
        <v>201</v>
      </c>
      <c r="AT27" s="366"/>
      <c r="AU27" s="366"/>
      <c r="AV27" s="366"/>
      <c r="AW27" s="366"/>
      <c r="AX27" s="367"/>
      <c r="AY27" s="400" t="s">
        <v>272</v>
      </c>
      <c r="AZ27" s="401"/>
      <c r="BA27" s="401"/>
      <c r="BB27" s="401"/>
      <c r="BC27" s="401"/>
      <c r="BD27" s="401"/>
      <c r="BE27" s="401"/>
      <c r="BF27" s="401"/>
      <c r="BG27" s="401"/>
      <c r="BH27" s="401"/>
      <c r="BI27" s="401"/>
      <c r="BJ27" s="401"/>
      <c r="BK27" s="401"/>
      <c r="BL27" s="401"/>
      <c r="BM27" s="402"/>
      <c r="BN27" s="441" t="s">
        <v>201</v>
      </c>
      <c r="BO27" s="442"/>
      <c r="BP27" s="442"/>
      <c r="BQ27" s="442"/>
      <c r="BR27" s="442"/>
      <c r="BS27" s="442"/>
      <c r="BT27" s="442"/>
      <c r="BU27" s="443"/>
      <c r="BV27" s="441" t="s">
        <v>201</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273</v>
      </c>
      <c r="F28" s="336"/>
      <c r="G28" s="336"/>
      <c r="H28" s="336"/>
      <c r="I28" s="336"/>
      <c r="J28" s="336"/>
      <c r="K28" s="337"/>
      <c r="L28" s="365">
        <v>1</v>
      </c>
      <c r="M28" s="366"/>
      <c r="N28" s="366"/>
      <c r="O28" s="366"/>
      <c r="P28" s="392"/>
      <c r="Q28" s="365">
        <v>2580</v>
      </c>
      <c r="R28" s="366"/>
      <c r="S28" s="366"/>
      <c r="T28" s="366"/>
      <c r="U28" s="366"/>
      <c r="V28" s="392"/>
      <c r="W28" s="546"/>
      <c r="X28" s="540"/>
      <c r="Y28" s="541"/>
      <c r="Z28" s="364" t="s">
        <v>36</v>
      </c>
      <c r="AA28" s="336"/>
      <c r="AB28" s="336"/>
      <c r="AC28" s="336"/>
      <c r="AD28" s="336"/>
      <c r="AE28" s="336"/>
      <c r="AF28" s="336"/>
      <c r="AG28" s="337"/>
      <c r="AH28" s="365" t="s">
        <v>201</v>
      </c>
      <c r="AI28" s="366"/>
      <c r="AJ28" s="366"/>
      <c r="AK28" s="366"/>
      <c r="AL28" s="392"/>
      <c r="AM28" s="365" t="s">
        <v>201</v>
      </c>
      <c r="AN28" s="366"/>
      <c r="AO28" s="366"/>
      <c r="AP28" s="366"/>
      <c r="AQ28" s="366"/>
      <c r="AR28" s="392"/>
      <c r="AS28" s="365" t="s">
        <v>201</v>
      </c>
      <c r="AT28" s="366"/>
      <c r="AU28" s="366"/>
      <c r="AV28" s="366"/>
      <c r="AW28" s="366"/>
      <c r="AX28" s="367"/>
      <c r="AY28" s="527" t="s">
        <v>276</v>
      </c>
      <c r="AZ28" s="528"/>
      <c r="BA28" s="528"/>
      <c r="BB28" s="529"/>
      <c r="BC28" s="323" t="s">
        <v>99</v>
      </c>
      <c r="BD28" s="324"/>
      <c r="BE28" s="324"/>
      <c r="BF28" s="324"/>
      <c r="BG28" s="324"/>
      <c r="BH28" s="324"/>
      <c r="BI28" s="324"/>
      <c r="BJ28" s="324"/>
      <c r="BK28" s="324"/>
      <c r="BL28" s="324"/>
      <c r="BM28" s="325"/>
      <c r="BN28" s="326">
        <v>1780295</v>
      </c>
      <c r="BO28" s="327"/>
      <c r="BP28" s="327"/>
      <c r="BQ28" s="327"/>
      <c r="BR28" s="327"/>
      <c r="BS28" s="327"/>
      <c r="BT28" s="327"/>
      <c r="BU28" s="328"/>
      <c r="BV28" s="326">
        <v>1622129</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277</v>
      </c>
      <c r="F29" s="336"/>
      <c r="G29" s="336"/>
      <c r="H29" s="336"/>
      <c r="I29" s="336"/>
      <c r="J29" s="336"/>
      <c r="K29" s="337"/>
      <c r="L29" s="365">
        <v>11</v>
      </c>
      <c r="M29" s="366"/>
      <c r="N29" s="366"/>
      <c r="O29" s="366"/>
      <c r="P29" s="392"/>
      <c r="Q29" s="365">
        <v>2500</v>
      </c>
      <c r="R29" s="366"/>
      <c r="S29" s="366"/>
      <c r="T29" s="366"/>
      <c r="U29" s="366"/>
      <c r="V29" s="392"/>
      <c r="W29" s="547"/>
      <c r="X29" s="548"/>
      <c r="Y29" s="549"/>
      <c r="Z29" s="364" t="s">
        <v>279</v>
      </c>
      <c r="AA29" s="336"/>
      <c r="AB29" s="336"/>
      <c r="AC29" s="336"/>
      <c r="AD29" s="336"/>
      <c r="AE29" s="336"/>
      <c r="AF29" s="336"/>
      <c r="AG29" s="337"/>
      <c r="AH29" s="365">
        <v>109</v>
      </c>
      <c r="AI29" s="366"/>
      <c r="AJ29" s="366"/>
      <c r="AK29" s="366"/>
      <c r="AL29" s="392"/>
      <c r="AM29" s="365">
        <v>314247</v>
      </c>
      <c r="AN29" s="366"/>
      <c r="AO29" s="366"/>
      <c r="AP29" s="366"/>
      <c r="AQ29" s="366"/>
      <c r="AR29" s="392"/>
      <c r="AS29" s="365">
        <v>2883</v>
      </c>
      <c r="AT29" s="366"/>
      <c r="AU29" s="366"/>
      <c r="AV29" s="366"/>
      <c r="AW29" s="366"/>
      <c r="AX29" s="367"/>
      <c r="AY29" s="530"/>
      <c r="AZ29" s="531"/>
      <c r="BA29" s="531"/>
      <c r="BB29" s="532"/>
      <c r="BC29" s="340" t="s">
        <v>280</v>
      </c>
      <c r="BD29" s="341"/>
      <c r="BE29" s="341"/>
      <c r="BF29" s="341"/>
      <c r="BG29" s="341"/>
      <c r="BH29" s="341"/>
      <c r="BI29" s="341"/>
      <c r="BJ29" s="341"/>
      <c r="BK29" s="341"/>
      <c r="BL29" s="341"/>
      <c r="BM29" s="342"/>
      <c r="BN29" s="343">
        <v>327576</v>
      </c>
      <c r="BO29" s="344"/>
      <c r="BP29" s="344"/>
      <c r="BQ29" s="344"/>
      <c r="BR29" s="344"/>
      <c r="BS29" s="344"/>
      <c r="BT29" s="344"/>
      <c r="BU29" s="345"/>
      <c r="BV29" s="343">
        <v>317411</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282</v>
      </c>
      <c r="X30" s="450"/>
      <c r="Y30" s="450"/>
      <c r="Z30" s="450"/>
      <c r="AA30" s="450"/>
      <c r="AB30" s="450"/>
      <c r="AC30" s="450"/>
      <c r="AD30" s="450"/>
      <c r="AE30" s="450"/>
      <c r="AF30" s="450"/>
      <c r="AG30" s="451"/>
      <c r="AH30" s="420">
        <v>98.1</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73</v>
      </c>
      <c r="BD30" s="439"/>
      <c r="BE30" s="439"/>
      <c r="BF30" s="439"/>
      <c r="BG30" s="439"/>
      <c r="BH30" s="439"/>
      <c r="BI30" s="439"/>
      <c r="BJ30" s="439"/>
      <c r="BK30" s="439"/>
      <c r="BL30" s="439"/>
      <c r="BM30" s="440"/>
      <c r="BN30" s="441">
        <v>1694622</v>
      </c>
      <c r="BO30" s="442"/>
      <c r="BP30" s="442"/>
      <c r="BQ30" s="442"/>
      <c r="BR30" s="442"/>
      <c r="BS30" s="442"/>
      <c r="BT30" s="442"/>
      <c r="BU30" s="443"/>
      <c r="BV30" s="441">
        <v>1560518</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187</v>
      </c>
      <c r="D32" s="452"/>
      <c r="E32" s="452"/>
      <c r="F32" s="452"/>
      <c r="G32" s="452"/>
      <c r="H32" s="452"/>
      <c r="I32" s="452"/>
      <c r="J32" s="452"/>
      <c r="K32" s="452"/>
      <c r="L32" s="452"/>
      <c r="M32" s="452"/>
      <c r="N32" s="452"/>
      <c r="O32" s="452"/>
      <c r="P32" s="452"/>
      <c r="Q32" s="452"/>
      <c r="R32" s="452"/>
      <c r="S32" s="452"/>
      <c r="U32" s="347" t="s">
        <v>89</v>
      </c>
      <c r="V32" s="347"/>
      <c r="W32" s="347"/>
      <c r="X32" s="347"/>
      <c r="Y32" s="347"/>
      <c r="Z32" s="347"/>
      <c r="AA32" s="347"/>
      <c r="AB32" s="347"/>
      <c r="AC32" s="347"/>
      <c r="AD32" s="347"/>
      <c r="AE32" s="347"/>
      <c r="AF32" s="347"/>
      <c r="AG32" s="347"/>
      <c r="AH32" s="347"/>
      <c r="AI32" s="347"/>
      <c r="AJ32" s="347"/>
      <c r="AK32" s="347"/>
      <c r="AM32" s="347" t="s">
        <v>284</v>
      </c>
      <c r="AN32" s="347"/>
      <c r="AO32" s="347"/>
      <c r="AP32" s="347"/>
      <c r="AQ32" s="347"/>
      <c r="AR32" s="347"/>
      <c r="AS32" s="347"/>
      <c r="AT32" s="347"/>
      <c r="AU32" s="347"/>
      <c r="AV32" s="347"/>
      <c r="AW32" s="347"/>
      <c r="AX32" s="347"/>
      <c r="AY32" s="347"/>
      <c r="AZ32" s="347"/>
      <c r="BA32" s="347"/>
      <c r="BB32" s="347"/>
      <c r="BC32" s="347"/>
      <c r="BE32" s="347" t="s">
        <v>285</v>
      </c>
      <c r="BF32" s="347"/>
      <c r="BG32" s="347"/>
      <c r="BH32" s="347"/>
      <c r="BI32" s="347"/>
      <c r="BJ32" s="347"/>
      <c r="BK32" s="347"/>
      <c r="BL32" s="347"/>
      <c r="BM32" s="347"/>
      <c r="BN32" s="347"/>
      <c r="BO32" s="347"/>
      <c r="BP32" s="347"/>
      <c r="BQ32" s="347"/>
      <c r="BR32" s="347"/>
      <c r="BS32" s="347"/>
      <c r="BT32" s="347"/>
      <c r="BU32" s="347"/>
      <c r="BW32" s="347" t="s">
        <v>287</v>
      </c>
      <c r="BX32" s="347"/>
      <c r="BY32" s="347"/>
      <c r="BZ32" s="347"/>
      <c r="CA32" s="347"/>
      <c r="CB32" s="347"/>
      <c r="CC32" s="347"/>
      <c r="CD32" s="347"/>
      <c r="CE32" s="347"/>
      <c r="CF32" s="347"/>
      <c r="CG32" s="347"/>
      <c r="CH32" s="347"/>
      <c r="CI32" s="347"/>
      <c r="CJ32" s="347"/>
      <c r="CK32" s="347"/>
      <c r="CL32" s="347"/>
      <c r="CM32" s="347"/>
      <c r="CO32" s="347" t="s">
        <v>288</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119</v>
      </c>
      <c r="D33" s="453"/>
      <c r="E33" s="454" t="s">
        <v>289</v>
      </c>
      <c r="F33" s="454"/>
      <c r="G33" s="454"/>
      <c r="H33" s="454"/>
      <c r="I33" s="454"/>
      <c r="J33" s="454"/>
      <c r="K33" s="454"/>
      <c r="L33" s="454"/>
      <c r="M33" s="454"/>
      <c r="N33" s="454"/>
      <c r="O33" s="454"/>
      <c r="P33" s="454"/>
      <c r="Q33" s="454"/>
      <c r="R33" s="454"/>
      <c r="S33" s="454"/>
      <c r="T33" s="12"/>
      <c r="U33" s="453" t="s">
        <v>119</v>
      </c>
      <c r="V33" s="453"/>
      <c r="W33" s="454" t="s">
        <v>289</v>
      </c>
      <c r="X33" s="454"/>
      <c r="Y33" s="454"/>
      <c r="Z33" s="454"/>
      <c r="AA33" s="454"/>
      <c r="AB33" s="454"/>
      <c r="AC33" s="454"/>
      <c r="AD33" s="454"/>
      <c r="AE33" s="454"/>
      <c r="AF33" s="454"/>
      <c r="AG33" s="454"/>
      <c r="AH33" s="454"/>
      <c r="AI33" s="454"/>
      <c r="AJ33" s="454"/>
      <c r="AK33" s="454"/>
      <c r="AL33" s="12"/>
      <c r="AM33" s="453" t="s">
        <v>119</v>
      </c>
      <c r="AN33" s="453"/>
      <c r="AO33" s="454" t="s">
        <v>289</v>
      </c>
      <c r="AP33" s="454"/>
      <c r="AQ33" s="454"/>
      <c r="AR33" s="454"/>
      <c r="AS33" s="454"/>
      <c r="AT33" s="454"/>
      <c r="AU33" s="454"/>
      <c r="AV33" s="454"/>
      <c r="AW33" s="454"/>
      <c r="AX33" s="454"/>
      <c r="AY33" s="454"/>
      <c r="AZ33" s="454"/>
      <c r="BA33" s="454"/>
      <c r="BB33" s="454"/>
      <c r="BC33" s="454"/>
      <c r="BD33" s="8"/>
      <c r="BE33" s="454" t="s">
        <v>291</v>
      </c>
      <c r="BF33" s="454"/>
      <c r="BG33" s="454" t="s">
        <v>166</v>
      </c>
      <c r="BH33" s="454"/>
      <c r="BI33" s="454"/>
      <c r="BJ33" s="454"/>
      <c r="BK33" s="454"/>
      <c r="BL33" s="454"/>
      <c r="BM33" s="454"/>
      <c r="BN33" s="454"/>
      <c r="BO33" s="454"/>
      <c r="BP33" s="454"/>
      <c r="BQ33" s="454"/>
      <c r="BR33" s="454"/>
      <c r="BS33" s="454"/>
      <c r="BT33" s="454"/>
      <c r="BU33" s="454"/>
      <c r="BV33" s="8"/>
      <c r="BW33" s="453" t="s">
        <v>291</v>
      </c>
      <c r="BX33" s="453"/>
      <c r="BY33" s="454" t="s">
        <v>107</v>
      </c>
      <c r="BZ33" s="454"/>
      <c r="CA33" s="454"/>
      <c r="CB33" s="454"/>
      <c r="CC33" s="454"/>
      <c r="CD33" s="454"/>
      <c r="CE33" s="454"/>
      <c r="CF33" s="454"/>
      <c r="CG33" s="454"/>
      <c r="CH33" s="454"/>
      <c r="CI33" s="454"/>
      <c r="CJ33" s="454"/>
      <c r="CK33" s="454"/>
      <c r="CL33" s="454"/>
      <c r="CM33" s="454"/>
      <c r="CN33" s="12"/>
      <c r="CO33" s="453" t="s">
        <v>119</v>
      </c>
      <c r="CP33" s="453"/>
      <c r="CQ33" s="454" t="s">
        <v>292</v>
      </c>
      <c r="CR33" s="454"/>
      <c r="CS33" s="454"/>
      <c r="CT33" s="454"/>
      <c r="CU33" s="454"/>
      <c r="CV33" s="454"/>
      <c r="CW33" s="454"/>
      <c r="CX33" s="454"/>
      <c r="CY33" s="454"/>
      <c r="CZ33" s="454"/>
      <c r="DA33" s="454"/>
      <c r="DB33" s="454"/>
      <c r="DC33" s="454"/>
      <c r="DD33" s="454"/>
      <c r="DE33" s="454"/>
      <c r="DF33" s="12"/>
      <c r="DG33" s="455" t="s">
        <v>83</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3</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2"/>
      <c r="AM34" s="456">
        <f>IF(AO34="","",MAX(C34:D43,U34:V43)+1)</f>
        <v>5</v>
      </c>
      <c r="AN34" s="456"/>
      <c r="AO34" s="457" t="str">
        <f>IF('各会計、関係団体の財政状況及び健全化判断比率'!B30="","",'各会計、関係団体の財政状況及び健全化判断比率'!B30)</f>
        <v>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7</v>
      </c>
      <c r="BX34" s="456"/>
      <c r="BY34" s="457" t="str">
        <f>IF('各会計、関係団体の財政状況及び健全化判断比率'!B68="","",'各会計、関係団体の財政状況及び健全化判断比率'!B68)</f>
        <v>福岡県南広域水道企業団（用水供給事業会計）</v>
      </c>
      <c r="BZ34" s="457"/>
      <c r="CA34" s="457"/>
      <c r="CB34" s="457"/>
      <c r="CC34" s="457"/>
      <c r="CD34" s="457"/>
      <c r="CE34" s="457"/>
      <c r="CF34" s="457"/>
      <c r="CG34" s="457"/>
      <c r="CH34" s="457"/>
      <c r="CI34" s="457"/>
      <c r="CJ34" s="457"/>
      <c r="CK34" s="457"/>
      <c r="CL34" s="457"/>
      <c r="CM34" s="457"/>
      <c r="CN34" s="2"/>
      <c r="CO34" s="456" t="str">
        <f>IF(CQ34="","",MAX(C34:D43,U34:V43,AM34:AN43,BE34:BF43,BW34:BX43)+1)</f>
        <v/>
      </c>
      <c r="CP34" s="456"/>
      <c r="CQ34" s="457" t="str">
        <f>IF('各会計、関係団体の財政状況及び健全化判断比率'!BS7="","",'各会計、関係団体の財政状況及び健全化判断比率'!BS7)</f>
        <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広川防災ダム管理特別会計</v>
      </c>
      <c r="F35" s="457"/>
      <c r="G35" s="457"/>
      <c r="H35" s="457"/>
      <c r="I35" s="457"/>
      <c r="J35" s="457"/>
      <c r="K35" s="457"/>
      <c r="L35" s="457"/>
      <c r="M35" s="457"/>
      <c r="N35" s="457"/>
      <c r="O35" s="457"/>
      <c r="P35" s="457"/>
      <c r="Q35" s="457"/>
      <c r="R35" s="457"/>
      <c r="S35" s="457"/>
      <c r="T35" s="2"/>
      <c r="U35" s="456">
        <f t="shared" ref="U35:U43" si="1">IF(W35="","",U34+1)</f>
        <v>4</v>
      </c>
      <c r="V35" s="456"/>
      <c r="W35" s="457" t="str">
        <f>IF('各会計、関係団体の財政状況及び健全化判断比率'!B29="","",'各会計、関係団体の財政状況及び健全化判断比率'!B29)</f>
        <v>後期高齢者医療特別会計</v>
      </c>
      <c r="X35" s="457"/>
      <c r="Y35" s="457"/>
      <c r="Z35" s="457"/>
      <c r="AA35" s="457"/>
      <c r="AB35" s="457"/>
      <c r="AC35" s="457"/>
      <c r="AD35" s="457"/>
      <c r="AE35" s="457"/>
      <c r="AF35" s="457"/>
      <c r="AG35" s="457"/>
      <c r="AH35" s="457"/>
      <c r="AI35" s="457"/>
      <c r="AJ35" s="457"/>
      <c r="AK35" s="457"/>
      <c r="AL35" s="2"/>
      <c r="AM35" s="456">
        <f t="shared" ref="AM35:AM43" si="2">IF(AO35="","",AM34+1)</f>
        <v>6</v>
      </c>
      <c r="AN35" s="456"/>
      <c r="AO35" s="457" t="str">
        <f>IF('各会計、関係団体の財政状況及び健全化判断比率'!B31="","",'各会計、関係団体の財政状況及び健全化判断比率'!B31)</f>
        <v>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8</v>
      </c>
      <c r="BX35" s="456"/>
      <c r="BY35" s="457" t="str">
        <f>IF('各会計、関係団体の財政状況及び健全化判断比率'!B69="","",'各会計、関係団体の財政状況及び健全化判断比率'!B69)</f>
        <v>福岡県自治振興組合(一般会計)</v>
      </c>
      <c r="BZ35" s="457"/>
      <c r="CA35" s="457"/>
      <c r="CB35" s="457"/>
      <c r="CC35" s="457"/>
      <c r="CD35" s="457"/>
      <c r="CE35" s="457"/>
      <c r="CF35" s="457"/>
      <c r="CG35" s="457"/>
      <c r="CH35" s="457"/>
      <c r="CI35" s="457"/>
      <c r="CJ35" s="457"/>
      <c r="CK35" s="457"/>
      <c r="CL35" s="457"/>
      <c r="CM35" s="457"/>
      <c r="CN35" s="2"/>
      <c r="CO35" s="456" t="str">
        <f t="shared" ref="CO35:CO43" si="5">IF(CQ35="","",CO34+1)</f>
        <v/>
      </c>
      <c r="CP35" s="456"/>
      <c r="CQ35" s="457" t="str">
        <f>IF('各会計、関係団体の財政状況及び健全化判断比率'!BS8="","",'各会計、関係団体の財政状況及び健全化判断比率'!BS8)</f>
        <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t="str">
        <f t="shared" si="1"/>
        <v/>
      </c>
      <c r="V36" s="456"/>
      <c r="W36" s="457"/>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9</v>
      </c>
      <c r="BX36" s="456"/>
      <c r="BY36" s="457" t="str">
        <f>IF('各会計、関係団体の財政状況及び健全化判断比率'!B70="","",'各会計、関係団体の財政状況及び健全化判断比率'!B70)</f>
        <v>福岡県自治振興組合(公文書館事業特別会計)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10</v>
      </c>
      <c r="BX37" s="456"/>
      <c r="BY37" s="457" t="str">
        <f>IF('各会計、関係団体の財政状況及び健全化判断比率'!B71="","",'各会計、関係団体の財政状況及び健全化判断比率'!B71)</f>
        <v>福岡県介護保険広域連合（一般会計）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11</v>
      </c>
      <c r="BX38" s="456"/>
      <c r="BY38" s="457" t="str">
        <f>IF('各会計、関係団体の財政状況及び健全化判断比率'!B72="","",'各会計、関係団体の財政状況及び健全化判断比率'!B72)</f>
        <v>福岡県介護保険広域連合（介護保険事業特別会計）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12</v>
      </c>
      <c r="BX39" s="456"/>
      <c r="BY39" s="457" t="str">
        <f>IF('各会計、関係団体の財政状況及び健全化判断比率'!B73="","",'各会計、関係団体の財政状況及び健全化判断比率'!B73)</f>
        <v>福岡県市町村職員退職手当組合（一般会計）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13</v>
      </c>
      <c r="BX40" s="456"/>
      <c r="BY40" s="457" t="str">
        <f>IF('各会計、関係団体の財政状況及び健全化判断比率'!B74="","",'各会計、関係団体の財政状況及び健全化判断比率'!B74)</f>
        <v>福岡県市町村職員退職手当組合（基金特別会計）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14</v>
      </c>
      <c r="BX41" s="456"/>
      <c r="BY41" s="457" t="str">
        <f>IF('各会計、関係団体の財政状況及び健全化判断比率'!B75="","",'各会計、関係団体の財政状況及び健全化判断比率'!B75)</f>
        <v>福岡県市町村消防団員等公務災害補償組合（一般会計）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15</v>
      </c>
      <c r="BX42" s="456"/>
      <c r="BY42" s="457" t="str">
        <f>IF('各会計、関係団体の財政状況及び健全化判断比率'!B76="","",'各会計、関係団体の財政状況及び健全化判断比率'!B76)</f>
        <v>八女西部広域事務組合（一般会計）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f t="shared" si="4"/>
        <v>16</v>
      </c>
      <c r="BX43" s="456"/>
      <c r="BY43" s="457" t="str">
        <f>IF('各会計、関係団体の財政状況及び健全化判断比率'!B77="","",'各会計、関係団体の財政状況及び健全化判断比率'!B77)</f>
        <v>公立八女総合病院企業団（病院事業及び介護老人保健施設事業会計）</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293</v>
      </c>
      <c r="E46" s="459" t="s">
        <v>297</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299</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301</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302</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198</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305</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307</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191</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iXBM3wH3XIt/ZNBhyMrRaOJiS+uuC/ZF+/TiPCVe9uukmREOSKYRnHwKxpLbRHY/XmrKyeouikQeY7wmUMSxEA==" saltValue="3gqvotLci5jKz2ivv6t3h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525</v>
      </c>
      <c r="G33" s="201" t="s">
        <v>527</v>
      </c>
      <c r="H33" s="201" t="s">
        <v>529</v>
      </c>
      <c r="I33" s="201" t="s">
        <v>530</v>
      </c>
      <c r="J33" s="205" t="s">
        <v>531</v>
      </c>
      <c r="K33" s="186"/>
      <c r="L33" s="186"/>
      <c r="M33" s="186"/>
      <c r="N33" s="186"/>
      <c r="O33" s="186"/>
      <c r="P33" s="186"/>
    </row>
    <row r="34" spans="1:16" ht="39" customHeight="1" x14ac:dyDescent="0.15">
      <c r="A34" s="186"/>
      <c r="B34" s="188"/>
      <c r="C34" s="1021" t="s">
        <v>460</v>
      </c>
      <c r="D34" s="1021"/>
      <c r="E34" s="1022"/>
      <c r="F34" s="197">
        <v>19.829999999999998</v>
      </c>
      <c r="G34" s="202">
        <v>21.41</v>
      </c>
      <c r="H34" s="202">
        <v>22.29</v>
      </c>
      <c r="I34" s="202">
        <v>22.06</v>
      </c>
      <c r="J34" s="206">
        <v>24.09</v>
      </c>
      <c r="K34" s="186"/>
      <c r="L34" s="186"/>
      <c r="M34" s="186"/>
      <c r="N34" s="186"/>
      <c r="O34" s="186"/>
      <c r="P34" s="186"/>
    </row>
    <row r="35" spans="1:16" ht="39" customHeight="1" x14ac:dyDescent="0.15">
      <c r="A35" s="186"/>
      <c r="B35" s="189"/>
      <c r="C35" s="1023" t="s">
        <v>450</v>
      </c>
      <c r="D35" s="1023"/>
      <c r="E35" s="1024"/>
      <c r="F35" s="198">
        <v>4.1399999999999997</v>
      </c>
      <c r="G35" s="203">
        <v>2.08</v>
      </c>
      <c r="H35" s="203">
        <v>3.67</v>
      </c>
      <c r="I35" s="203">
        <v>9.56</v>
      </c>
      <c r="J35" s="207">
        <v>7.94</v>
      </c>
      <c r="K35" s="186"/>
      <c r="L35" s="186"/>
      <c r="M35" s="186"/>
      <c r="N35" s="186"/>
      <c r="O35" s="186"/>
      <c r="P35" s="186"/>
    </row>
    <row r="36" spans="1:16" ht="39" customHeight="1" x14ac:dyDescent="0.15">
      <c r="A36" s="186"/>
      <c r="B36" s="189"/>
      <c r="C36" s="1023" t="s">
        <v>354</v>
      </c>
      <c r="D36" s="1023"/>
      <c r="E36" s="1024"/>
      <c r="F36" s="198" t="s">
        <v>201</v>
      </c>
      <c r="G36" s="203">
        <v>1.75</v>
      </c>
      <c r="H36" s="203">
        <v>2.0299999999999998</v>
      </c>
      <c r="I36" s="203">
        <v>2.52</v>
      </c>
      <c r="J36" s="207">
        <v>2.97</v>
      </c>
      <c r="K36" s="186"/>
      <c r="L36" s="186"/>
      <c r="M36" s="186"/>
      <c r="N36" s="186"/>
      <c r="O36" s="186"/>
      <c r="P36" s="186"/>
    </row>
    <row r="37" spans="1:16" ht="39" customHeight="1" x14ac:dyDescent="0.15">
      <c r="A37" s="186"/>
      <c r="B37" s="189"/>
      <c r="C37" s="1023" t="s">
        <v>459</v>
      </c>
      <c r="D37" s="1023"/>
      <c r="E37" s="1024"/>
      <c r="F37" s="198">
        <v>1.53</v>
      </c>
      <c r="G37" s="203">
        <v>1.1399999999999999</v>
      </c>
      <c r="H37" s="203">
        <v>0.55000000000000004</v>
      </c>
      <c r="I37" s="203">
        <v>0.97</v>
      </c>
      <c r="J37" s="207">
        <v>0.89</v>
      </c>
      <c r="K37" s="186"/>
      <c r="L37" s="186"/>
      <c r="M37" s="186"/>
      <c r="N37" s="186"/>
      <c r="O37" s="186"/>
      <c r="P37" s="186"/>
    </row>
    <row r="38" spans="1:16" ht="39" customHeight="1" x14ac:dyDescent="0.15">
      <c r="A38" s="186"/>
      <c r="B38" s="189"/>
      <c r="C38" s="1023" t="s">
        <v>227</v>
      </c>
      <c r="D38" s="1023"/>
      <c r="E38" s="1024"/>
      <c r="F38" s="198">
        <v>0.35</v>
      </c>
      <c r="G38" s="203">
        <v>0.17</v>
      </c>
      <c r="H38" s="203">
        <v>0.16</v>
      </c>
      <c r="I38" s="203">
        <v>0.17</v>
      </c>
      <c r="J38" s="207">
        <v>0.16</v>
      </c>
      <c r="K38" s="186"/>
      <c r="L38" s="186"/>
      <c r="M38" s="186"/>
      <c r="N38" s="186"/>
      <c r="O38" s="186"/>
      <c r="P38" s="186"/>
    </row>
    <row r="39" spans="1:16" ht="39" customHeight="1" x14ac:dyDescent="0.15">
      <c r="A39" s="186"/>
      <c r="B39" s="189"/>
      <c r="C39" s="1023" t="s">
        <v>171</v>
      </c>
      <c r="D39" s="1023"/>
      <c r="E39" s="1024"/>
      <c r="F39" s="198">
        <v>0.05</v>
      </c>
      <c r="G39" s="203">
        <v>0.06</v>
      </c>
      <c r="H39" s="203">
        <v>0.03</v>
      </c>
      <c r="I39" s="203">
        <v>7.0000000000000007E-2</v>
      </c>
      <c r="J39" s="207">
        <v>0.03</v>
      </c>
      <c r="K39" s="186"/>
      <c r="L39" s="186"/>
      <c r="M39" s="186"/>
      <c r="N39" s="186"/>
      <c r="O39" s="186"/>
      <c r="P39" s="186"/>
    </row>
    <row r="40" spans="1:16" ht="39" customHeight="1" x14ac:dyDescent="0.15">
      <c r="A40" s="186"/>
      <c r="B40" s="189"/>
      <c r="C40" s="1023"/>
      <c r="D40" s="1023"/>
      <c r="E40" s="1024"/>
      <c r="F40" s="198"/>
      <c r="G40" s="203"/>
      <c r="H40" s="203"/>
      <c r="I40" s="203"/>
      <c r="J40" s="207"/>
      <c r="K40" s="186"/>
      <c r="L40" s="186"/>
      <c r="M40" s="186"/>
      <c r="N40" s="186"/>
      <c r="O40" s="186"/>
      <c r="P40" s="186"/>
    </row>
    <row r="41" spans="1:16" ht="39" customHeight="1" x14ac:dyDescent="0.15">
      <c r="A41" s="186"/>
      <c r="B41" s="189"/>
      <c r="C41" s="1023"/>
      <c r="D41" s="1023"/>
      <c r="E41" s="1024"/>
      <c r="F41" s="198"/>
      <c r="G41" s="203"/>
      <c r="H41" s="203"/>
      <c r="I41" s="203"/>
      <c r="J41" s="207"/>
      <c r="K41" s="186"/>
      <c r="L41" s="186"/>
      <c r="M41" s="186"/>
      <c r="N41" s="186"/>
      <c r="O41" s="186"/>
      <c r="P41" s="186"/>
    </row>
    <row r="42" spans="1:16" ht="39" customHeight="1" x14ac:dyDescent="0.15">
      <c r="A42" s="186"/>
      <c r="B42" s="190"/>
      <c r="C42" s="1023" t="s">
        <v>534</v>
      </c>
      <c r="D42" s="1023"/>
      <c r="E42" s="1024"/>
      <c r="F42" s="198" t="s">
        <v>201</v>
      </c>
      <c r="G42" s="203" t="s">
        <v>201</v>
      </c>
      <c r="H42" s="203" t="s">
        <v>201</v>
      </c>
      <c r="I42" s="203" t="s">
        <v>201</v>
      </c>
      <c r="J42" s="207" t="s">
        <v>201</v>
      </c>
      <c r="K42" s="186"/>
      <c r="L42" s="186"/>
      <c r="M42" s="186"/>
      <c r="N42" s="186"/>
      <c r="O42" s="186"/>
      <c r="P42" s="186"/>
    </row>
    <row r="43" spans="1:16" ht="39" customHeight="1" x14ac:dyDescent="0.15">
      <c r="A43" s="186"/>
      <c r="B43" s="191"/>
      <c r="C43" s="1025" t="s">
        <v>484</v>
      </c>
      <c r="D43" s="1025"/>
      <c r="E43" s="1026"/>
      <c r="F43" s="199">
        <v>2.2200000000000002</v>
      </c>
      <c r="G43" s="204">
        <v>0.02</v>
      </c>
      <c r="H43" s="204">
        <v>0.03</v>
      </c>
      <c r="I43" s="204">
        <v>0</v>
      </c>
      <c r="J43" s="208" t="s">
        <v>201</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OUWyLvRgc7u2Ov3AKilpxl9BcTDnOEV/5pelzP2x1N6th45cND8+jbuHp2A6lF18P2XdhQbH5sWGvYBnK8nuDA==" saltValue="wmxo6NuylHaMTsCj8F/46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25</v>
      </c>
      <c r="C44" s="215"/>
      <c r="D44" s="215"/>
      <c r="E44" s="223"/>
      <c r="F44" s="223"/>
      <c r="G44" s="223"/>
      <c r="H44" s="223"/>
      <c r="I44" s="223"/>
      <c r="J44" s="226" t="s">
        <v>16</v>
      </c>
      <c r="K44" s="228" t="s">
        <v>525</v>
      </c>
      <c r="L44" s="237" t="s">
        <v>527</v>
      </c>
      <c r="M44" s="237" t="s">
        <v>529</v>
      </c>
      <c r="N44" s="237" t="s">
        <v>530</v>
      </c>
      <c r="O44" s="246" t="s">
        <v>531</v>
      </c>
      <c r="P44" s="85"/>
      <c r="Q44" s="85"/>
      <c r="R44" s="85"/>
      <c r="S44" s="85"/>
      <c r="T44" s="85"/>
      <c r="U44" s="85"/>
    </row>
    <row r="45" spans="1:21" ht="30.75" customHeight="1" x14ac:dyDescent="0.15">
      <c r="A45" s="85"/>
      <c r="B45" s="1052" t="s">
        <v>28</v>
      </c>
      <c r="C45" s="1053"/>
      <c r="D45" s="218"/>
      <c r="E45" s="1027" t="s">
        <v>24</v>
      </c>
      <c r="F45" s="1027"/>
      <c r="G45" s="1027"/>
      <c r="H45" s="1027"/>
      <c r="I45" s="1027"/>
      <c r="J45" s="1028"/>
      <c r="K45" s="229">
        <v>705</v>
      </c>
      <c r="L45" s="238">
        <v>691</v>
      </c>
      <c r="M45" s="238">
        <v>705</v>
      </c>
      <c r="N45" s="238">
        <v>723</v>
      </c>
      <c r="O45" s="247">
        <v>706</v>
      </c>
      <c r="P45" s="85"/>
      <c r="Q45" s="85"/>
      <c r="R45" s="85"/>
      <c r="S45" s="85"/>
      <c r="T45" s="85"/>
      <c r="U45" s="85"/>
    </row>
    <row r="46" spans="1:21" ht="30.75" customHeight="1" x14ac:dyDescent="0.15">
      <c r="A46" s="85"/>
      <c r="B46" s="1054"/>
      <c r="C46" s="1055"/>
      <c r="D46" s="219"/>
      <c r="E46" s="1029" t="s">
        <v>29</v>
      </c>
      <c r="F46" s="1029"/>
      <c r="G46" s="1029"/>
      <c r="H46" s="1029"/>
      <c r="I46" s="1029"/>
      <c r="J46" s="1030"/>
      <c r="K46" s="230" t="s">
        <v>201</v>
      </c>
      <c r="L46" s="239" t="s">
        <v>201</v>
      </c>
      <c r="M46" s="239" t="s">
        <v>201</v>
      </c>
      <c r="N46" s="239" t="s">
        <v>201</v>
      </c>
      <c r="O46" s="248" t="s">
        <v>201</v>
      </c>
      <c r="P46" s="85"/>
      <c r="Q46" s="85"/>
      <c r="R46" s="85"/>
      <c r="S46" s="85"/>
      <c r="T46" s="85"/>
      <c r="U46" s="85"/>
    </row>
    <row r="47" spans="1:21" ht="30.75" customHeight="1" x14ac:dyDescent="0.15">
      <c r="A47" s="85"/>
      <c r="B47" s="1054"/>
      <c r="C47" s="1055"/>
      <c r="D47" s="219"/>
      <c r="E47" s="1029" t="s">
        <v>32</v>
      </c>
      <c r="F47" s="1029"/>
      <c r="G47" s="1029"/>
      <c r="H47" s="1029"/>
      <c r="I47" s="1029"/>
      <c r="J47" s="1030"/>
      <c r="K47" s="230" t="s">
        <v>201</v>
      </c>
      <c r="L47" s="239" t="s">
        <v>201</v>
      </c>
      <c r="M47" s="239" t="s">
        <v>201</v>
      </c>
      <c r="N47" s="239" t="s">
        <v>201</v>
      </c>
      <c r="O47" s="248" t="s">
        <v>201</v>
      </c>
      <c r="P47" s="85"/>
      <c r="Q47" s="85"/>
      <c r="R47" s="85"/>
      <c r="S47" s="85"/>
      <c r="T47" s="85"/>
      <c r="U47" s="85"/>
    </row>
    <row r="48" spans="1:21" ht="30.75" customHeight="1" x14ac:dyDescent="0.15">
      <c r="A48" s="85"/>
      <c r="B48" s="1054"/>
      <c r="C48" s="1055"/>
      <c r="D48" s="219"/>
      <c r="E48" s="1029" t="s">
        <v>38</v>
      </c>
      <c r="F48" s="1029"/>
      <c r="G48" s="1029"/>
      <c r="H48" s="1029"/>
      <c r="I48" s="1029"/>
      <c r="J48" s="1030"/>
      <c r="K48" s="230">
        <v>94</v>
      </c>
      <c r="L48" s="239">
        <v>111</v>
      </c>
      <c r="M48" s="239">
        <v>117</v>
      </c>
      <c r="N48" s="239">
        <v>122</v>
      </c>
      <c r="O48" s="248">
        <v>124</v>
      </c>
      <c r="P48" s="85"/>
      <c r="Q48" s="85"/>
      <c r="R48" s="85"/>
      <c r="S48" s="85"/>
      <c r="T48" s="85"/>
      <c r="U48" s="85"/>
    </row>
    <row r="49" spans="1:21" ht="30.75" customHeight="1" x14ac:dyDescent="0.15">
      <c r="A49" s="85"/>
      <c r="B49" s="1054"/>
      <c r="C49" s="1055"/>
      <c r="D49" s="219"/>
      <c r="E49" s="1029" t="s">
        <v>0</v>
      </c>
      <c r="F49" s="1029"/>
      <c r="G49" s="1029"/>
      <c r="H49" s="1029"/>
      <c r="I49" s="1029"/>
      <c r="J49" s="1030"/>
      <c r="K49" s="230">
        <v>101</v>
      </c>
      <c r="L49" s="239">
        <v>106</v>
      </c>
      <c r="M49" s="239">
        <v>103</v>
      </c>
      <c r="N49" s="239">
        <v>100</v>
      </c>
      <c r="O49" s="248">
        <v>106</v>
      </c>
      <c r="P49" s="85"/>
      <c r="Q49" s="85"/>
      <c r="R49" s="85"/>
      <c r="S49" s="85"/>
      <c r="T49" s="85"/>
      <c r="U49" s="85"/>
    </row>
    <row r="50" spans="1:21" ht="30.75" customHeight="1" x14ac:dyDescent="0.15">
      <c r="A50" s="85"/>
      <c r="B50" s="1054"/>
      <c r="C50" s="1055"/>
      <c r="D50" s="219"/>
      <c r="E50" s="1029" t="s">
        <v>41</v>
      </c>
      <c r="F50" s="1029"/>
      <c r="G50" s="1029"/>
      <c r="H50" s="1029"/>
      <c r="I50" s="1029"/>
      <c r="J50" s="1030"/>
      <c r="K50" s="230">
        <v>8</v>
      </c>
      <c r="L50" s="239">
        <v>25</v>
      </c>
      <c r="M50" s="239">
        <v>13</v>
      </c>
      <c r="N50" s="239">
        <v>15</v>
      </c>
      <c r="O50" s="248">
        <v>16</v>
      </c>
      <c r="P50" s="85"/>
      <c r="Q50" s="85"/>
      <c r="R50" s="85"/>
      <c r="S50" s="85"/>
      <c r="T50" s="85"/>
      <c r="U50" s="85"/>
    </row>
    <row r="51" spans="1:21" ht="30.75" customHeight="1" x14ac:dyDescent="0.15">
      <c r="A51" s="85"/>
      <c r="B51" s="1056"/>
      <c r="C51" s="1057"/>
      <c r="D51" s="220"/>
      <c r="E51" s="1029" t="s">
        <v>45</v>
      </c>
      <c r="F51" s="1029"/>
      <c r="G51" s="1029"/>
      <c r="H51" s="1029"/>
      <c r="I51" s="1029"/>
      <c r="J51" s="1030"/>
      <c r="K51" s="230" t="s">
        <v>201</v>
      </c>
      <c r="L51" s="239" t="s">
        <v>201</v>
      </c>
      <c r="M51" s="239" t="s">
        <v>201</v>
      </c>
      <c r="N51" s="239" t="s">
        <v>201</v>
      </c>
      <c r="O51" s="248" t="s">
        <v>201</v>
      </c>
      <c r="P51" s="85"/>
      <c r="Q51" s="85"/>
      <c r="R51" s="85"/>
      <c r="S51" s="85"/>
      <c r="T51" s="85"/>
      <c r="U51" s="85"/>
    </row>
    <row r="52" spans="1:21" ht="30.75" customHeight="1" x14ac:dyDescent="0.15">
      <c r="A52" s="85"/>
      <c r="B52" s="1031" t="s">
        <v>47</v>
      </c>
      <c r="C52" s="1032"/>
      <c r="D52" s="220"/>
      <c r="E52" s="1029" t="s">
        <v>48</v>
      </c>
      <c r="F52" s="1029"/>
      <c r="G52" s="1029"/>
      <c r="H52" s="1029"/>
      <c r="I52" s="1029"/>
      <c r="J52" s="1030"/>
      <c r="K52" s="230">
        <v>612</v>
      </c>
      <c r="L52" s="239">
        <v>594</v>
      </c>
      <c r="M52" s="239">
        <v>594</v>
      </c>
      <c r="N52" s="239">
        <v>594</v>
      </c>
      <c r="O52" s="248">
        <v>589</v>
      </c>
      <c r="P52" s="85"/>
      <c r="Q52" s="85"/>
      <c r="R52" s="85"/>
      <c r="S52" s="85"/>
      <c r="T52" s="85"/>
      <c r="U52" s="85"/>
    </row>
    <row r="53" spans="1:21" ht="30.75" customHeight="1" x14ac:dyDescent="0.15">
      <c r="A53" s="85"/>
      <c r="B53" s="1033" t="s">
        <v>49</v>
      </c>
      <c r="C53" s="1034"/>
      <c r="D53" s="221"/>
      <c r="E53" s="1035" t="s">
        <v>52</v>
      </c>
      <c r="F53" s="1035"/>
      <c r="G53" s="1035"/>
      <c r="H53" s="1035"/>
      <c r="I53" s="1035"/>
      <c r="J53" s="1036"/>
      <c r="K53" s="231">
        <v>296</v>
      </c>
      <c r="L53" s="240">
        <v>339</v>
      </c>
      <c r="M53" s="240">
        <v>344</v>
      </c>
      <c r="N53" s="240">
        <v>366</v>
      </c>
      <c r="O53" s="249">
        <v>363</v>
      </c>
      <c r="P53" s="85"/>
      <c r="Q53" s="85"/>
      <c r="R53" s="85"/>
      <c r="S53" s="85"/>
      <c r="T53" s="85"/>
      <c r="U53" s="85"/>
    </row>
    <row r="54" spans="1:21" ht="24" customHeight="1" x14ac:dyDescent="0.15">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27</v>
      </c>
      <c r="P56" s="85"/>
      <c r="Q56" s="85"/>
      <c r="R56" s="85"/>
      <c r="S56" s="85"/>
      <c r="T56" s="85"/>
      <c r="U56" s="85"/>
    </row>
    <row r="57" spans="1:21" ht="31.5" customHeight="1" x14ac:dyDescent="0.15">
      <c r="A57" s="85"/>
      <c r="B57" s="212"/>
      <c r="C57" s="217"/>
      <c r="D57" s="217"/>
      <c r="E57" s="224"/>
      <c r="F57" s="224"/>
      <c r="G57" s="224"/>
      <c r="H57" s="224"/>
      <c r="I57" s="224"/>
      <c r="J57" s="227" t="s">
        <v>16</v>
      </c>
      <c r="K57" s="233" t="s">
        <v>525</v>
      </c>
      <c r="L57" s="241" t="s">
        <v>527</v>
      </c>
      <c r="M57" s="241" t="s">
        <v>529</v>
      </c>
      <c r="N57" s="241" t="s">
        <v>530</v>
      </c>
      <c r="O57" s="251" t="s">
        <v>531</v>
      </c>
      <c r="P57" s="85"/>
      <c r="Q57" s="85"/>
      <c r="R57" s="85"/>
      <c r="S57" s="85"/>
      <c r="T57" s="85"/>
      <c r="U57" s="85"/>
    </row>
    <row r="58" spans="1:21" ht="31.5" customHeight="1" x14ac:dyDescent="0.15">
      <c r="B58" s="1046" t="s">
        <v>62</v>
      </c>
      <c r="C58" s="1047"/>
      <c r="D58" s="1037" t="s">
        <v>65</v>
      </c>
      <c r="E58" s="1038"/>
      <c r="F58" s="1038"/>
      <c r="G58" s="1038"/>
      <c r="H58" s="1038"/>
      <c r="I58" s="1038"/>
      <c r="J58" s="1039"/>
      <c r="K58" s="234"/>
      <c r="L58" s="242"/>
      <c r="M58" s="242"/>
      <c r="N58" s="242"/>
      <c r="O58" s="252"/>
    </row>
    <row r="59" spans="1:21" ht="31.5" customHeight="1" x14ac:dyDescent="0.15">
      <c r="B59" s="1048"/>
      <c r="C59" s="1049"/>
      <c r="D59" s="1040" t="s">
        <v>12</v>
      </c>
      <c r="E59" s="1041"/>
      <c r="F59" s="1041"/>
      <c r="G59" s="1041"/>
      <c r="H59" s="1041"/>
      <c r="I59" s="1041"/>
      <c r="J59" s="1042"/>
      <c r="K59" s="235"/>
      <c r="L59" s="243"/>
      <c r="M59" s="243"/>
      <c r="N59" s="243"/>
      <c r="O59" s="253"/>
    </row>
    <row r="60" spans="1:21" ht="31.5" customHeight="1" x14ac:dyDescent="0.15">
      <c r="B60" s="1050"/>
      <c r="C60" s="1051"/>
      <c r="D60" s="1043" t="s">
        <v>67</v>
      </c>
      <c r="E60" s="1044"/>
      <c r="F60" s="1044"/>
      <c r="G60" s="1044"/>
      <c r="H60" s="1044"/>
      <c r="I60" s="1044"/>
      <c r="J60" s="1045"/>
      <c r="K60" s="236"/>
      <c r="L60" s="244"/>
      <c r="M60" s="244"/>
      <c r="N60" s="244"/>
      <c r="O60" s="254"/>
    </row>
    <row r="61" spans="1:21" ht="24" customHeight="1" x14ac:dyDescent="0.15">
      <c r="B61" s="213"/>
      <c r="C61" s="213"/>
      <c r="D61" s="222" t="s">
        <v>46</v>
      </c>
      <c r="E61" s="225"/>
      <c r="F61" s="225"/>
      <c r="G61" s="225"/>
      <c r="H61" s="225"/>
      <c r="I61" s="225"/>
      <c r="J61" s="225"/>
      <c r="K61" s="225"/>
      <c r="L61" s="225"/>
      <c r="M61" s="225"/>
      <c r="N61" s="225"/>
      <c r="O61" s="225"/>
    </row>
    <row r="62" spans="1:21" ht="24" customHeight="1" x14ac:dyDescent="0.15">
      <c r="B62" s="214"/>
      <c r="C62" s="214"/>
      <c r="D62" s="222" t="s">
        <v>40</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sb0tPapUod0YIxm/vFBwk76C82HgqGbw3zZ3eWnPDjPnz9G+6GQ3EEcBT0IZQEFeJQkrkO8FjtfD8iXgbOgdYA==" saltValue="Zp2HsCF8z5rOkuQBKHIzE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25</v>
      </c>
      <c r="C40" s="215"/>
      <c r="D40" s="215"/>
      <c r="E40" s="223"/>
      <c r="F40" s="223"/>
      <c r="G40" s="223"/>
      <c r="H40" s="226" t="s">
        <v>16</v>
      </c>
      <c r="I40" s="228" t="s">
        <v>525</v>
      </c>
      <c r="J40" s="237" t="s">
        <v>527</v>
      </c>
      <c r="K40" s="237" t="s">
        <v>529</v>
      </c>
      <c r="L40" s="237" t="s">
        <v>530</v>
      </c>
      <c r="M40" s="266" t="s">
        <v>531</v>
      </c>
    </row>
    <row r="41" spans="2:13" ht="27.75" customHeight="1" x14ac:dyDescent="0.15">
      <c r="B41" s="1052" t="s">
        <v>34</v>
      </c>
      <c r="C41" s="1053"/>
      <c r="D41" s="218"/>
      <c r="E41" s="1058" t="s">
        <v>68</v>
      </c>
      <c r="F41" s="1058"/>
      <c r="G41" s="1058"/>
      <c r="H41" s="1059"/>
      <c r="I41" s="259">
        <v>7074</v>
      </c>
      <c r="J41" s="263">
        <v>7068</v>
      </c>
      <c r="K41" s="263">
        <v>7826</v>
      </c>
      <c r="L41" s="263">
        <v>8104</v>
      </c>
      <c r="M41" s="267">
        <v>8821</v>
      </c>
    </row>
    <row r="42" spans="2:13" ht="27.75" customHeight="1" x14ac:dyDescent="0.15">
      <c r="B42" s="1054"/>
      <c r="C42" s="1055"/>
      <c r="D42" s="219"/>
      <c r="E42" s="1060" t="s">
        <v>76</v>
      </c>
      <c r="F42" s="1060"/>
      <c r="G42" s="1060"/>
      <c r="H42" s="1061"/>
      <c r="I42" s="260">
        <v>129</v>
      </c>
      <c r="J42" s="264">
        <v>234</v>
      </c>
      <c r="K42" s="264">
        <v>234</v>
      </c>
      <c r="L42" s="264">
        <v>219</v>
      </c>
      <c r="M42" s="268">
        <v>204</v>
      </c>
    </row>
    <row r="43" spans="2:13" ht="27.75" customHeight="1" x14ac:dyDescent="0.15">
      <c r="B43" s="1054"/>
      <c r="C43" s="1055"/>
      <c r="D43" s="219"/>
      <c r="E43" s="1060" t="s">
        <v>77</v>
      </c>
      <c r="F43" s="1060"/>
      <c r="G43" s="1060"/>
      <c r="H43" s="1061"/>
      <c r="I43" s="260">
        <v>2479</v>
      </c>
      <c r="J43" s="264">
        <v>2536</v>
      </c>
      <c r="K43" s="264">
        <v>2611</v>
      </c>
      <c r="L43" s="264">
        <v>2573</v>
      </c>
      <c r="M43" s="268">
        <v>2450</v>
      </c>
    </row>
    <row r="44" spans="2:13" ht="27.75" customHeight="1" x14ac:dyDescent="0.15">
      <c r="B44" s="1054"/>
      <c r="C44" s="1055"/>
      <c r="D44" s="219"/>
      <c r="E44" s="1060" t="s">
        <v>17</v>
      </c>
      <c r="F44" s="1060"/>
      <c r="G44" s="1060"/>
      <c r="H44" s="1061"/>
      <c r="I44" s="260">
        <v>683</v>
      </c>
      <c r="J44" s="264">
        <v>670</v>
      </c>
      <c r="K44" s="264">
        <v>964</v>
      </c>
      <c r="L44" s="264">
        <v>884</v>
      </c>
      <c r="M44" s="268">
        <v>818</v>
      </c>
    </row>
    <row r="45" spans="2:13" ht="27.75" customHeight="1" x14ac:dyDescent="0.15">
      <c r="B45" s="1054"/>
      <c r="C45" s="1055"/>
      <c r="D45" s="219"/>
      <c r="E45" s="1060" t="s">
        <v>80</v>
      </c>
      <c r="F45" s="1060"/>
      <c r="G45" s="1060"/>
      <c r="H45" s="1061"/>
      <c r="I45" s="260">
        <v>664</v>
      </c>
      <c r="J45" s="264">
        <v>623</v>
      </c>
      <c r="K45" s="264">
        <v>689</v>
      </c>
      <c r="L45" s="264">
        <v>672</v>
      </c>
      <c r="M45" s="268">
        <v>696</v>
      </c>
    </row>
    <row r="46" spans="2:13" ht="27.75" customHeight="1" x14ac:dyDescent="0.15">
      <c r="B46" s="1054"/>
      <c r="C46" s="1055"/>
      <c r="D46" s="220"/>
      <c r="E46" s="1060" t="s">
        <v>79</v>
      </c>
      <c r="F46" s="1060"/>
      <c r="G46" s="1060"/>
      <c r="H46" s="1061"/>
      <c r="I46" s="260" t="s">
        <v>201</v>
      </c>
      <c r="J46" s="264" t="s">
        <v>201</v>
      </c>
      <c r="K46" s="264" t="s">
        <v>201</v>
      </c>
      <c r="L46" s="264" t="s">
        <v>201</v>
      </c>
      <c r="M46" s="268" t="s">
        <v>201</v>
      </c>
    </row>
    <row r="47" spans="2:13" ht="27.75" customHeight="1" x14ac:dyDescent="0.15">
      <c r="B47" s="1054"/>
      <c r="C47" s="1055"/>
      <c r="D47" s="256"/>
      <c r="E47" s="1062" t="s">
        <v>82</v>
      </c>
      <c r="F47" s="1063"/>
      <c r="G47" s="1063"/>
      <c r="H47" s="1064"/>
      <c r="I47" s="260" t="s">
        <v>201</v>
      </c>
      <c r="J47" s="264" t="s">
        <v>201</v>
      </c>
      <c r="K47" s="264" t="s">
        <v>201</v>
      </c>
      <c r="L47" s="264" t="s">
        <v>201</v>
      </c>
      <c r="M47" s="268" t="s">
        <v>201</v>
      </c>
    </row>
    <row r="48" spans="2:13" ht="27.75" customHeight="1" x14ac:dyDescent="0.15">
      <c r="B48" s="1054"/>
      <c r="C48" s="1055"/>
      <c r="D48" s="219"/>
      <c r="E48" s="1060" t="s">
        <v>57</v>
      </c>
      <c r="F48" s="1060"/>
      <c r="G48" s="1060"/>
      <c r="H48" s="1061"/>
      <c r="I48" s="260" t="s">
        <v>201</v>
      </c>
      <c r="J48" s="264" t="s">
        <v>201</v>
      </c>
      <c r="K48" s="264" t="s">
        <v>201</v>
      </c>
      <c r="L48" s="264" t="s">
        <v>201</v>
      </c>
      <c r="M48" s="268" t="s">
        <v>201</v>
      </c>
    </row>
    <row r="49" spans="2:13" ht="27.75" customHeight="1" x14ac:dyDescent="0.15">
      <c r="B49" s="1056"/>
      <c r="C49" s="1057"/>
      <c r="D49" s="219"/>
      <c r="E49" s="1060" t="s">
        <v>86</v>
      </c>
      <c r="F49" s="1060"/>
      <c r="G49" s="1060"/>
      <c r="H49" s="1061"/>
      <c r="I49" s="260" t="s">
        <v>201</v>
      </c>
      <c r="J49" s="264" t="s">
        <v>201</v>
      </c>
      <c r="K49" s="264" t="s">
        <v>201</v>
      </c>
      <c r="L49" s="264" t="s">
        <v>201</v>
      </c>
      <c r="M49" s="268" t="s">
        <v>201</v>
      </c>
    </row>
    <row r="50" spans="2:13" ht="27.75" customHeight="1" x14ac:dyDescent="0.15">
      <c r="B50" s="1067" t="s">
        <v>88</v>
      </c>
      <c r="C50" s="1068"/>
      <c r="D50" s="257"/>
      <c r="E50" s="1060" t="s">
        <v>90</v>
      </c>
      <c r="F50" s="1060"/>
      <c r="G50" s="1060"/>
      <c r="H50" s="1061"/>
      <c r="I50" s="260">
        <v>3544</v>
      </c>
      <c r="J50" s="264">
        <v>3375</v>
      </c>
      <c r="K50" s="264">
        <v>3180</v>
      </c>
      <c r="L50" s="264">
        <v>3492</v>
      </c>
      <c r="M50" s="268">
        <v>3805</v>
      </c>
    </row>
    <row r="51" spans="2:13" ht="27.75" customHeight="1" x14ac:dyDescent="0.15">
      <c r="B51" s="1054"/>
      <c r="C51" s="1055"/>
      <c r="D51" s="219"/>
      <c r="E51" s="1060" t="s">
        <v>93</v>
      </c>
      <c r="F51" s="1060"/>
      <c r="G51" s="1060"/>
      <c r="H51" s="1061"/>
      <c r="I51" s="260">
        <v>2</v>
      </c>
      <c r="J51" s="264">
        <v>1</v>
      </c>
      <c r="K51" s="264" t="s">
        <v>201</v>
      </c>
      <c r="L51" s="264" t="s">
        <v>201</v>
      </c>
      <c r="M51" s="268">
        <v>0</v>
      </c>
    </row>
    <row r="52" spans="2:13" ht="27.75" customHeight="1" x14ac:dyDescent="0.15">
      <c r="B52" s="1056"/>
      <c r="C52" s="1057"/>
      <c r="D52" s="219"/>
      <c r="E52" s="1060" t="s">
        <v>43</v>
      </c>
      <c r="F52" s="1060"/>
      <c r="G52" s="1060"/>
      <c r="H52" s="1061"/>
      <c r="I52" s="260">
        <v>7015</v>
      </c>
      <c r="J52" s="264">
        <v>6940</v>
      </c>
      <c r="K52" s="264">
        <v>7520</v>
      </c>
      <c r="L52" s="264">
        <v>7556</v>
      </c>
      <c r="M52" s="268">
        <v>7685</v>
      </c>
    </row>
    <row r="53" spans="2:13" ht="27.75" customHeight="1" x14ac:dyDescent="0.15">
      <c r="B53" s="1033" t="s">
        <v>49</v>
      </c>
      <c r="C53" s="1034"/>
      <c r="D53" s="221"/>
      <c r="E53" s="1065" t="s">
        <v>95</v>
      </c>
      <c r="F53" s="1065"/>
      <c r="G53" s="1065"/>
      <c r="H53" s="1066"/>
      <c r="I53" s="261">
        <v>468</v>
      </c>
      <c r="J53" s="265">
        <v>816</v>
      </c>
      <c r="K53" s="265">
        <v>1624</v>
      </c>
      <c r="L53" s="265">
        <v>1403</v>
      </c>
      <c r="M53" s="269">
        <v>1499</v>
      </c>
    </row>
    <row r="54" spans="2:13" ht="27.75" customHeight="1" x14ac:dyDescent="0.15">
      <c r="B54" s="255" t="s">
        <v>70</v>
      </c>
      <c r="C54" s="192"/>
      <c r="D54" s="192"/>
      <c r="E54" s="258"/>
      <c r="F54" s="258"/>
      <c r="G54" s="258"/>
      <c r="H54" s="258"/>
      <c r="I54" s="262"/>
      <c r="J54" s="262"/>
      <c r="K54" s="262"/>
      <c r="L54" s="262"/>
      <c r="M54" s="262"/>
    </row>
    <row r="55" spans="2:13" x14ac:dyDescent="0.15"/>
  </sheetData>
  <sheetProtection algorithmName="SHA-512" hashValue="aB24bktlAJ46W4H7wIcxLN3NLQlgU/DqjcckpxtNEQNLmTbZBOjAYSW38qRX/k/bwY5jCBoDHGXtEMCLKZ+Yzg==" saltValue="M+m9K5tkuGeZJHlEjCu/m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91</v>
      </c>
    </row>
    <row r="54" spans="2:8" ht="29.25" customHeight="1" x14ac:dyDescent="0.2">
      <c r="B54" s="270" t="s">
        <v>7</v>
      </c>
      <c r="C54" s="276"/>
      <c r="D54" s="276"/>
      <c r="E54" s="277" t="s">
        <v>16</v>
      </c>
      <c r="F54" s="278" t="s">
        <v>529</v>
      </c>
      <c r="G54" s="278" t="s">
        <v>530</v>
      </c>
      <c r="H54" s="286" t="s">
        <v>531</v>
      </c>
    </row>
    <row r="55" spans="2:8" ht="52.5" customHeight="1" x14ac:dyDescent="0.15">
      <c r="B55" s="271"/>
      <c r="C55" s="1069" t="s">
        <v>99</v>
      </c>
      <c r="D55" s="1069"/>
      <c r="E55" s="1070"/>
      <c r="F55" s="279">
        <v>1598</v>
      </c>
      <c r="G55" s="279">
        <v>1622</v>
      </c>
      <c r="H55" s="287">
        <v>1780</v>
      </c>
    </row>
    <row r="56" spans="2:8" ht="52.5" customHeight="1" x14ac:dyDescent="0.15">
      <c r="B56" s="272"/>
      <c r="C56" s="1071" t="s">
        <v>102</v>
      </c>
      <c r="D56" s="1071"/>
      <c r="E56" s="1072"/>
      <c r="F56" s="280">
        <v>212</v>
      </c>
      <c r="G56" s="280">
        <v>317</v>
      </c>
      <c r="H56" s="288">
        <v>328</v>
      </c>
    </row>
    <row r="57" spans="2:8" ht="53.25" customHeight="1" x14ac:dyDescent="0.15">
      <c r="B57" s="272"/>
      <c r="C57" s="1073" t="s">
        <v>73</v>
      </c>
      <c r="D57" s="1073"/>
      <c r="E57" s="1074"/>
      <c r="F57" s="281">
        <v>1374</v>
      </c>
      <c r="G57" s="281">
        <v>1561</v>
      </c>
      <c r="H57" s="289">
        <v>1695</v>
      </c>
    </row>
    <row r="58" spans="2:8" ht="45.75" customHeight="1" x14ac:dyDescent="0.15">
      <c r="B58" s="273"/>
      <c r="C58" s="1075" t="s">
        <v>535</v>
      </c>
      <c r="D58" s="1076"/>
      <c r="E58" s="1077"/>
      <c r="F58" s="282">
        <v>831</v>
      </c>
      <c r="G58" s="282">
        <v>848</v>
      </c>
      <c r="H58" s="290">
        <v>803</v>
      </c>
    </row>
    <row r="59" spans="2:8" ht="45.75" customHeight="1" x14ac:dyDescent="0.15">
      <c r="B59" s="273"/>
      <c r="C59" s="1075" t="s">
        <v>536</v>
      </c>
      <c r="D59" s="1076"/>
      <c r="E59" s="1077"/>
      <c r="F59" s="282">
        <v>205</v>
      </c>
      <c r="G59" s="282">
        <v>335</v>
      </c>
      <c r="H59" s="290">
        <v>505</v>
      </c>
    </row>
    <row r="60" spans="2:8" ht="45.75" customHeight="1" x14ac:dyDescent="0.15">
      <c r="B60" s="273"/>
      <c r="C60" s="1075" t="s">
        <v>39</v>
      </c>
      <c r="D60" s="1076"/>
      <c r="E60" s="1077"/>
      <c r="F60" s="282">
        <v>101</v>
      </c>
      <c r="G60" s="282">
        <v>136</v>
      </c>
      <c r="H60" s="290">
        <v>155</v>
      </c>
    </row>
    <row r="61" spans="2:8" ht="45.75" customHeight="1" x14ac:dyDescent="0.15">
      <c r="B61" s="273"/>
      <c r="C61" s="1075" t="s">
        <v>537</v>
      </c>
      <c r="D61" s="1076"/>
      <c r="E61" s="1077"/>
      <c r="F61" s="282">
        <v>104</v>
      </c>
      <c r="G61" s="282">
        <v>104</v>
      </c>
      <c r="H61" s="290">
        <v>104</v>
      </c>
    </row>
    <row r="62" spans="2:8" ht="45.75" customHeight="1" x14ac:dyDescent="0.15">
      <c r="B62" s="274"/>
      <c r="C62" s="1078" t="s">
        <v>152</v>
      </c>
      <c r="D62" s="1079"/>
      <c r="E62" s="1080"/>
      <c r="F62" s="283">
        <v>42</v>
      </c>
      <c r="G62" s="283">
        <v>42</v>
      </c>
      <c r="H62" s="291">
        <v>42</v>
      </c>
    </row>
    <row r="63" spans="2:8" ht="52.5" customHeight="1" x14ac:dyDescent="0.15">
      <c r="B63" s="275"/>
      <c r="C63" s="1081" t="s">
        <v>105</v>
      </c>
      <c r="D63" s="1081"/>
      <c r="E63" s="1082"/>
      <c r="F63" s="284">
        <v>3184</v>
      </c>
      <c r="G63" s="284">
        <v>3500</v>
      </c>
      <c r="H63" s="292">
        <v>3802</v>
      </c>
    </row>
    <row r="64" spans="2:8" x14ac:dyDescent="0.15"/>
  </sheetData>
  <sheetProtection algorithmName="SHA-512" hashValue="uIWLMi5c23dLiJOnrdl0HJBZxfdWBhshlu+lPr7f5/673OD/w/ou7SavyW/9IVfMgYaiFvgLjOQv/5zeTJkpow==" saltValue="gNf6TAca3obDZI2aa7IjE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54</v>
      </c>
      <c r="E2" s="124"/>
      <c r="F2" s="308" t="s">
        <v>524</v>
      </c>
      <c r="G2" s="148"/>
      <c r="H2" s="158"/>
    </row>
    <row r="3" spans="1:8" x14ac:dyDescent="0.15">
      <c r="A3" s="114" t="s">
        <v>499</v>
      </c>
      <c r="B3" s="106"/>
      <c r="C3" s="301"/>
      <c r="D3" s="304">
        <v>35778</v>
      </c>
      <c r="E3" s="306"/>
      <c r="F3" s="309">
        <v>47387</v>
      </c>
      <c r="G3" s="311"/>
      <c r="H3" s="314"/>
    </row>
    <row r="4" spans="1:8" x14ac:dyDescent="0.15">
      <c r="A4" s="99"/>
      <c r="B4" s="105"/>
      <c r="C4" s="302"/>
      <c r="D4" s="305">
        <v>23588</v>
      </c>
      <c r="E4" s="307"/>
      <c r="F4" s="310">
        <v>24928</v>
      </c>
      <c r="G4" s="312"/>
      <c r="H4" s="315"/>
    </row>
    <row r="5" spans="1:8" x14ac:dyDescent="0.15">
      <c r="A5" s="114" t="s">
        <v>521</v>
      </c>
      <c r="B5" s="106"/>
      <c r="C5" s="301"/>
      <c r="D5" s="304">
        <v>59151</v>
      </c>
      <c r="E5" s="306"/>
      <c r="F5" s="309">
        <v>51264</v>
      </c>
      <c r="G5" s="311"/>
      <c r="H5" s="314"/>
    </row>
    <row r="6" spans="1:8" x14ac:dyDescent="0.15">
      <c r="A6" s="99"/>
      <c r="B6" s="105"/>
      <c r="C6" s="302"/>
      <c r="D6" s="305">
        <v>36511</v>
      </c>
      <c r="E6" s="307"/>
      <c r="F6" s="310">
        <v>26040</v>
      </c>
      <c r="G6" s="312"/>
      <c r="H6" s="315"/>
    </row>
    <row r="7" spans="1:8" x14ac:dyDescent="0.15">
      <c r="A7" s="114" t="s">
        <v>475</v>
      </c>
      <c r="B7" s="106"/>
      <c r="C7" s="301"/>
      <c r="D7" s="304">
        <v>93326</v>
      </c>
      <c r="E7" s="306"/>
      <c r="F7" s="309">
        <v>96248</v>
      </c>
      <c r="G7" s="311"/>
      <c r="H7" s="314"/>
    </row>
    <row r="8" spans="1:8" x14ac:dyDescent="0.15">
      <c r="A8" s="99"/>
      <c r="B8" s="105"/>
      <c r="C8" s="302"/>
      <c r="D8" s="305">
        <v>73051</v>
      </c>
      <c r="E8" s="307"/>
      <c r="F8" s="310">
        <v>55768</v>
      </c>
      <c r="G8" s="312"/>
      <c r="H8" s="315"/>
    </row>
    <row r="9" spans="1:8" x14ac:dyDescent="0.15">
      <c r="A9" s="114" t="s">
        <v>522</v>
      </c>
      <c r="B9" s="106"/>
      <c r="C9" s="301"/>
      <c r="D9" s="304">
        <v>57197</v>
      </c>
      <c r="E9" s="306"/>
      <c r="F9" s="309">
        <v>76413</v>
      </c>
      <c r="G9" s="311"/>
      <c r="H9" s="314"/>
    </row>
    <row r="10" spans="1:8" x14ac:dyDescent="0.15">
      <c r="A10" s="99"/>
      <c r="B10" s="105"/>
      <c r="C10" s="302"/>
      <c r="D10" s="305">
        <v>36925</v>
      </c>
      <c r="E10" s="307"/>
      <c r="F10" s="310">
        <v>39658</v>
      </c>
      <c r="G10" s="312"/>
      <c r="H10" s="315"/>
    </row>
    <row r="11" spans="1:8" x14ac:dyDescent="0.15">
      <c r="A11" s="114" t="s">
        <v>137</v>
      </c>
      <c r="B11" s="106"/>
      <c r="C11" s="301"/>
      <c r="D11" s="304">
        <v>107514</v>
      </c>
      <c r="E11" s="306"/>
      <c r="F11" s="309">
        <v>66481</v>
      </c>
      <c r="G11" s="311"/>
      <c r="H11" s="314"/>
    </row>
    <row r="12" spans="1:8" x14ac:dyDescent="0.15">
      <c r="A12" s="99"/>
      <c r="B12" s="105"/>
      <c r="C12" s="303"/>
      <c r="D12" s="305">
        <v>84115</v>
      </c>
      <c r="E12" s="307"/>
      <c r="F12" s="310">
        <v>36120</v>
      </c>
      <c r="G12" s="312"/>
      <c r="H12" s="315"/>
    </row>
    <row r="13" spans="1:8" x14ac:dyDescent="0.15">
      <c r="A13" s="114"/>
      <c r="B13" s="106"/>
      <c r="C13" s="301"/>
      <c r="D13" s="304">
        <v>70593</v>
      </c>
      <c r="E13" s="306"/>
      <c r="F13" s="309">
        <v>67559</v>
      </c>
      <c r="G13" s="313"/>
      <c r="H13" s="314"/>
    </row>
    <row r="14" spans="1:8" x14ac:dyDescent="0.15">
      <c r="A14" s="99"/>
      <c r="B14" s="105"/>
      <c r="C14" s="302"/>
      <c r="D14" s="305">
        <v>50838</v>
      </c>
      <c r="E14" s="307"/>
      <c r="F14" s="310">
        <v>36503</v>
      </c>
      <c r="G14" s="312"/>
      <c r="H14" s="315"/>
    </row>
    <row r="17" spans="1:11" x14ac:dyDescent="0.15">
      <c r="A17" s="293" t="s">
        <v>23</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85</v>
      </c>
      <c r="B19" s="294">
        <f>ROUND(VALUE(SUBSTITUTE(実質収支比率等に係る経年分析!F$48,"▲","-")),2)</f>
        <v>4.22</v>
      </c>
      <c r="C19" s="294">
        <f>ROUND(VALUE(SUBSTITUTE(実質収支比率等に係る経年分析!G$48,"▲","-")),2)</f>
        <v>2.1800000000000002</v>
      </c>
      <c r="D19" s="294">
        <f>ROUND(VALUE(SUBSTITUTE(実質収支比率等に係る経年分析!H$48,"▲","-")),2)</f>
        <v>3.74</v>
      </c>
      <c r="E19" s="294">
        <f>ROUND(VALUE(SUBSTITUTE(実質収支比率等に係る経年分析!I$48,"▲","-")),2)</f>
        <v>9.6300000000000008</v>
      </c>
      <c r="F19" s="294">
        <f>ROUND(VALUE(SUBSTITUTE(実質収支比率等に係る経年分析!J$48,"▲","-")),2)</f>
        <v>7.98</v>
      </c>
    </row>
    <row r="20" spans="1:11" x14ac:dyDescent="0.15">
      <c r="A20" s="294" t="s">
        <v>33</v>
      </c>
      <c r="B20" s="294">
        <f>ROUND(VALUE(SUBSTITUTE(実質収支比率等に係る経年分析!F$47,"▲","-")),2)</f>
        <v>41.17</v>
      </c>
      <c r="C20" s="294">
        <f>ROUND(VALUE(SUBSTITUTE(実質収支比率等に係る経年分析!G$47,"▲","-")),2)</f>
        <v>39.380000000000003</v>
      </c>
      <c r="D20" s="294">
        <f>ROUND(VALUE(SUBSTITUTE(実質収支比率等に係る経年分析!H$47,"▲","-")),2)</f>
        <v>34.15</v>
      </c>
      <c r="E20" s="294">
        <f>ROUND(VALUE(SUBSTITUTE(実質収支比率等に係る経年分析!I$47,"▲","-")),2)</f>
        <v>32.78</v>
      </c>
      <c r="F20" s="294">
        <f>ROUND(VALUE(SUBSTITUTE(実質収支比率等に係る経年分析!J$47,"▲","-")),2)</f>
        <v>36.49</v>
      </c>
    </row>
    <row r="21" spans="1:11" x14ac:dyDescent="0.15">
      <c r="A21" s="294" t="s">
        <v>109</v>
      </c>
      <c r="B21" s="294">
        <f>IF(ISNUMBER(VALUE(SUBSTITUTE(実質収支比率等に係る経年分析!F$49,"▲","-"))),ROUND(VALUE(SUBSTITUTE(実質収支比率等に係る経年分析!F$49,"▲","-")),2),NA())</f>
        <v>-5.28</v>
      </c>
      <c r="C21" s="294">
        <f>IF(ISNUMBER(VALUE(SUBSTITUTE(実質収支比率等に係る経年分析!G$49,"▲","-"))),ROUND(VALUE(SUBSTITUTE(実質収支比率等に係る経年分析!G$49,"▲","-")),2),NA())</f>
        <v>-4.6500000000000004</v>
      </c>
      <c r="D21" s="294">
        <f>IF(ISNUMBER(VALUE(SUBSTITUTE(実質収支比率等に係る経年分析!H$49,"▲","-"))),ROUND(VALUE(SUBSTITUTE(実質収支比率等に係る経年分析!H$49,"▲","-")),2),NA())</f>
        <v>-2.4</v>
      </c>
      <c r="E21" s="294">
        <f>IF(ISNUMBER(VALUE(SUBSTITUTE(実質収支比率等に係る経年分析!I$49,"▲","-"))),ROUND(VALUE(SUBSTITUTE(実質収支比率等に係る経年分析!I$49,"▲","-")),2),NA())</f>
        <v>6.22</v>
      </c>
      <c r="F21" s="294">
        <f>IF(ISNUMBER(VALUE(SUBSTITUTE(実質収支比率等に係る経年分析!J$49,"▲","-"))),ROUND(VALUE(SUBSTITUTE(実質収支比率等に係る経年分析!J$49,"▲","-")),2),NA())</f>
        <v>0.47</v>
      </c>
    </row>
    <row r="24" spans="1:11" x14ac:dyDescent="0.15">
      <c r="A24" s="293" t="s">
        <v>97</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110</v>
      </c>
      <c r="C26" s="295" t="s">
        <v>71</v>
      </c>
      <c r="D26" s="295" t="s">
        <v>110</v>
      </c>
      <c r="E26" s="295" t="s">
        <v>71</v>
      </c>
      <c r="F26" s="295" t="s">
        <v>110</v>
      </c>
      <c r="G26" s="295" t="s">
        <v>71</v>
      </c>
      <c r="H26" s="295" t="s">
        <v>110</v>
      </c>
      <c r="I26" s="295" t="s">
        <v>71</v>
      </c>
      <c r="J26" s="295" t="s">
        <v>110</v>
      </c>
      <c r="K26" s="295" t="s">
        <v>71</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2.2200000000000002</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0.02</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0.03</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15">
      <c r="A31" s="295" t="str">
        <f>IF(連結実質赤字比率に係る赤字・黒字の構成分析!C$39="",NA(),連結実質赤字比率に係る赤字・黒字の構成分析!C$39)</f>
        <v>広川防災ダム管理特別会計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0.05</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0.06</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0.03</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7.0000000000000007E-2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0.03</v>
      </c>
    </row>
    <row r="32" spans="1:11" x14ac:dyDescent="0.15">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0.35</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0.17</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0.16</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0.17</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0.16</v>
      </c>
    </row>
    <row r="33" spans="1:16" x14ac:dyDescent="0.15">
      <c r="A33" s="295" t="str">
        <f>IF(連結実質赤字比率に係る赤字・黒字の構成分析!C$37="",NA(),連結実質赤字比率に係る赤字・黒字の構成分析!C$37)</f>
        <v>国民健康保険特別会計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1.53</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1.1399999999999999</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0.55000000000000004</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0.97</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0.89</v>
      </c>
    </row>
    <row r="34" spans="1:16" x14ac:dyDescent="0.15">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1.75</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2.0299999999999998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2.52</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2.97</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4.1399999999999997</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2.08</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3.67</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9.56</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7.94</v>
      </c>
    </row>
    <row r="36" spans="1:16" x14ac:dyDescent="0.15">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19.829999999999998</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21.41</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22.29</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22.06</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24.09</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15">
      <c r="A42" s="296" t="s">
        <v>115</v>
      </c>
      <c r="B42" s="296"/>
      <c r="C42" s="296"/>
      <c r="D42" s="296">
        <f>'実質公債費比率（分子）の構造'!K$52</f>
        <v>612</v>
      </c>
      <c r="E42" s="296"/>
      <c r="F42" s="296"/>
      <c r="G42" s="296">
        <f>'実質公債費比率（分子）の構造'!L$52</f>
        <v>594</v>
      </c>
      <c r="H42" s="296"/>
      <c r="I42" s="296"/>
      <c r="J42" s="296">
        <f>'実質公債費比率（分子）の構造'!M$52</f>
        <v>594</v>
      </c>
      <c r="K42" s="296"/>
      <c r="L42" s="296"/>
      <c r="M42" s="296">
        <f>'実質公債費比率（分子）の構造'!N$52</f>
        <v>594</v>
      </c>
      <c r="N42" s="296"/>
      <c r="O42" s="296"/>
      <c r="P42" s="296">
        <f>'実質公債費比率（分子）の構造'!O$52</f>
        <v>589</v>
      </c>
    </row>
    <row r="43" spans="1:16" x14ac:dyDescent="0.15">
      <c r="A43" s="296" t="s">
        <v>45</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41</v>
      </c>
      <c r="B44" s="296">
        <f>'実質公債費比率（分子）の構造'!K$50</f>
        <v>8</v>
      </c>
      <c r="C44" s="296"/>
      <c r="D44" s="296"/>
      <c r="E44" s="296">
        <f>'実質公債費比率（分子）の構造'!L$50</f>
        <v>25</v>
      </c>
      <c r="F44" s="296"/>
      <c r="G44" s="296"/>
      <c r="H44" s="296">
        <f>'実質公債費比率（分子）の構造'!M$50</f>
        <v>13</v>
      </c>
      <c r="I44" s="296"/>
      <c r="J44" s="296"/>
      <c r="K44" s="296">
        <f>'実質公債費比率（分子）の構造'!N$50</f>
        <v>15</v>
      </c>
      <c r="L44" s="296"/>
      <c r="M44" s="296"/>
      <c r="N44" s="296">
        <f>'実質公債費比率（分子）の構造'!O$50</f>
        <v>16</v>
      </c>
      <c r="O44" s="296"/>
      <c r="P44" s="296"/>
    </row>
    <row r="45" spans="1:16" x14ac:dyDescent="0.15">
      <c r="A45" s="296" t="s">
        <v>0</v>
      </c>
      <c r="B45" s="296">
        <f>'実質公債費比率（分子）の構造'!K$49</f>
        <v>101</v>
      </c>
      <c r="C45" s="296"/>
      <c r="D45" s="296"/>
      <c r="E45" s="296">
        <f>'実質公債費比率（分子）の構造'!L$49</f>
        <v>106</v>
      </c>
      <c r="F45" s="296"/>
      <c r="G45" s="296"/>
      <c r="H45" s="296">
        <f>'実質公債費比率（分子）の構造'!M$49</f>
        <v>103</v>
      </c>
      <c r="I45" s="296"/>
      <c r="J45" s="296"/>
      <c r="K45" s="296">
        <f>'実質公債費比率（分子）の構造'!N$49</f>
        <v>100</v>
      </c>
      <c r="L45" s="296"/>
      <c r="M45" s="296"/>
      <c r="N45" s="296">
        <f>'実質公債費比率（分子）の構造'!O$49</f>
        <v>106</v>
      </c>
      <c r="O45" s="296"/>
      <c r="P45" s="296"/>
    </row>
    <row r="46" spans="1:16" x14ac:dyDescent="0.15">
      <c r="A46" s="296" t="s">
        <v>38</v>
      </c>
      <c r="B46" s="296">
        <f>'実質公債費比率（分子）の構造'!K$48</f>
        <v>94</v>
      </c>
      <c r="C46" s="296"/>
      <c r="D46" s="296"/>
      <c r="E46" s="296">
        <f>'実質公債費比率（分子）の構造'!L$48</f>
        <v>111</v>
      </c>
      <c r="F46" s="296"/>
      <c r="G46" s="296"/>
      <c r="H46" s="296">
        <f>'実質公債費比率（分子）の構造'!M$48</f>
        <v>117</v>
      </c>
      <c r="I46" s="296"/>
      <c r="J46" s="296"/>
      <c r="K46" s="296">
        <f>'実質公債費比率（分子）の構造'!N$48</f>
        <v>122</v>
      </c>
      <c r="L46" s="296"/>
      <c r="M46" s="296"/>
      <c r="N46" s="296">
        <f>'実質公債費比率（分子）の構造'!O$48</f>
        <v>124</v>
      </c>
      <c r="O46" s="296"/>
      <c r="P46" s="296"/>
    </row>
    <row r="47" spans="1:16" x14ac:dyDescent="0.15">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24</v>
      </c>
      <c r="B49" s="296">
        <f>'実質公債費比率（分子）の構造'!K$45</f>
        <v>705</v>
      </c>
      <c r="C49" s="296"/>
      <c r="D49" s="296"/>
      <c r="E49" s="296">
        <f>'実質公債費比率（分子）の構造'!L$45</f>
        <v>691</v>
      </c>
      <c r="F49" s="296"/>
      <c r="G49" s="296"/>
      <c r="H49" s="296">
        <f>'実質公債費比率（分子）の構造'!M$45</f>
        <v>705</v>
      </c>
      <c r="I49" s="296"/>
      <c r="J49" s="296"/>
      <c r="K49" s="296">
        <f>'実質公債費比率（分子）の構造'!N$45</f>
        <v>723</v>
      </c>
      <c r="L49" s="296"/>
      <c r="M49" s="296"/>
      <c r="N49" s="296">
        <f>'実質公債費比率（分子）の構造'!O$45</f>
        <v>706</v>
      </c>
      <c r="O49" s="296"/>
      <c r="P49" s="296"/>
    </row>
    <row r="50" spans="1:16" x14ac:dyDescent="0.15">
      <c r="A50" s="296" t="s">
        <v>52</v>
      </c>
      <c r="B50" s="296" t="e">
        <f>NA()</f>
        <v>#N/A</v>
      </c>
      <c r="C50" s="296">
        <f>IF(ISNUMBER('実質公債費比率（分子）の構造'!K$53),'実質公債費比率（分子）の構造'!K$53,NA())</f>
        <v>296</v>
      </c>
      <c r="D50" s="296" t="e">
        <f>NA()</f>
        <v>#N/A</v>
      </c>
      <c r="E50" s="296" t="e">
        <f>NA()</f>
        <v>#N/A</v>
      </c>
      <c r="F50" s="296">
        <f>IF(ISNUMBER('実質公債費比率（分子）の構造'!L$53),'実質公債費比率（分子）の構造'!L$53,NA())</f>
        <v>339</v>
      </c>
      <c r="G50" s="296" t="e">
        <f>NA()</f>
        <v>#N/A</v>
      </c>
      <c r="H50" s="296" t="e">
        <f>NA()</f>
        <v>#N/A</v>
      </c>
      <c r="I50" s="296">
        <f>IF(ISNUMBER('実質公債費比率（分子）の構造'!M$53),'実質公債費比率（分子）の構造'!M$53,NA())</f>
        <v>344</v>
      </c>
      <c r="J50" s="296" t="e">
        <f>NA()</f>
        <v>#N/A</v>
      </c>
      <c r="K50" s="296" t="e">
        <f>NA()</f>
        <v>#N/A</v>
      </c>
      <c r="L50" s="296">
        <f>IF(ISNUMBER('実質公債費比率（分子）の構造'!N$53),'実質公債費比率（分子）の構造'!N$53,NA())</f>
        <v>366</v>
      </c>
      <c r="M50" s="296" t="e">
        <f>NA()</f>
        <v>#N/A</v>
      </c>
      <c r="N50" s="296" t="e">
        <f>NA()</f>
        <v>#N/A</v>
      </c>
      <c r="O50" s="296">
        <f>IF(ISNUMBER('実質公債費比率（分子）の構造'!O$53),'実質公債費比率（分子）の構造'!O$53,NA())</f>
        <v>363</v>
      </c>
      <c r="P50" s="296" t="e">
        <f>NA()</f>
        <v>#N/A</v>
      </c>
    </row>
    <row r="53" spans="1:16" x14ac:dyDescent="0.15">
      <c r="A53" s="293" t="s">
        <v>118</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15">
      <c r="A56" s="295" t="s">
        <v>43</v>
      </c>
      <c r="B56" s="295"/>
      <c r="C56" s="295"/>
      <c r="D56" s="295">
        <f>'将来負担比率（分子）の構造'!I$52</f>
        <v>7015</v>
      </c>
      <c r="E56" s="295"/>
      <c r="F56" s="295"/>
      <c r="G56" s="295">
        <f>'将来負担比率（分子）の構造'!J$52</f>
        <v>6940</v>
      </c>
      <c r="H56" s="295"/>
      <c r="I56" s="295"/>
      <c r="J56" s="295">
        <f>'将来負担比率（分子）の構造'!K$52</f>
        <v>7520</v>
      </c>
      <c r="K56" s="295"/>
      <c r="L56" s="295"/>
      <c r="M56" s="295">
        <f>'将来負担比率（分子）の構造'!L$52</f>
        <v>7556</v>
      </c>
      <c r="N56" s="295"/>
      <c r="O56" s="295"/>
      <c r="P56" s="295">
        <f>'将来負担比率（分子）の構造'!M$52</f>
        <v>7685</v>
      </c>
    </row>
    <row r="57" spans="1:16" x14ac:dyDescent="0.15">
      <c r="A57" s="295" t="s">
        <v>93</v>
      </c>
      <c r="B57" s="295"/>
      <c r="C57" s="295"/>
      <c r="D57" s="295">
        <f>'将来負担比率（分子）の構造'!I$51</f>
        <v>2</v>
      </c>
      <c r="E57" s="295"/>
      <c r="F57" s="295"/>
      <c r="G57" s="295">
        <f>'将来負担比率（分子）の構造'!J$51</f>
        <v>1</v>
      </c>
      <c r="H57" s="295"/>
      <c r="I57" s="295"/>
      <c r="J57" s="295" t="str">
        <f>'将来負担比率（分子）の構造'!K$51</f>
        <v>-</v>
      </c>
      <c r="K57" s="295"/>
      <c r="L57" s="295"/>
      <c r="M57" s="295" t="str">
        <f>'将来負担比率（分子）の構造'!L$51</f>
        <v>-</v>
      </c>
      <c r="N57" s="295"/>
      <c r="O57" s="295"/>
      <c r="P57" s="295">
        <f>'将来負担比率（分子）の構造'!M$51</f>
        <v>0</v>
      </c>
    </row>
    <row r="58" spans="1:16" x14ac:dyDescent="0.15">
      <c r="A58" s="295" t="s">
        <v>90</v>
      </c>
      <c r="B58" s="295"/>
      <c r="C58" s="295"/>
      <c r="D58" s="295">
        <f>'将来負担比率（分子）の構造'!I$50</f>
        <v>3544</v>
      </c>
      <c r="E58" s="295"/>
      <c r="F58" s="295"/>
      <c r="G58" s="295">
        <f>'将来負担比率（分子）の構造'!J$50</f>
        <v>3375</v>
      </c>
      <c r="H58" s="295"/>
      <c r="I58" s="295"/>
      <c r="J58" s="295">
        <f>'将来負担比率（分子）の構造'!K$50</f>
        <v>3180</v>
      </c>
      <c r="K58" s="295"/>
      <c r="L58" s="295"/>
      <c r="M58" s="295">
        <f>'将来負担比率（分子）の構造'!L$50</f>
        <v>3492</v>
      </c>
      <c r="N58" s="295"/>
      <c r="O58" s="295"/>
      <c r="P58" s="295">
        <f>'将来負担比率（分子）の構造'!M$50</f>
        <v>3805</v>
      </c>
    </row>
    <row r="59" spans="1:16" x14ac:dyDescent="0.15">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79</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80</v>
      </c>
      <c r="B62" s="295">
        <f>'将来負担比率（分子）の構造'!I$45</f>
        <v>664</v>
      </c>
      <c r="C62" s="295"/>
      <c r="D62" s="295"/>
      <c r="E62" s="295">
        <f>'将来負担比率（分子）の構造'!J$45</f>
        <v>623</v>
      </c>
      <c r="F62" s="295"/>
      <c r="G62" s="295"/>
      <c r="H62" s="295">
        <f>'将来負担比率（分子）の構造'!K$45</f>
        <v>689</v>
      </c>
      <c r="I62" s="295"/>
      <c r="J62" s="295"/>
      <c r="K62" s="295">
        <f>'将来負担比率（分子）の構造'!L$45</f>
        <v>672</v>
      </c>
      <c r="L62" s="295"/>
      <c r="M62" s="295"/>
      <c r="N62" s="295">
        <f>'将来負担比率（分子）の構造'!M$45</f>
        <v>696</v>
      </c>
      <c r="O62" s="295"/>
      <c r="P62" s="295"/>
    </row>
    <row r="63" spans="1:16" x14ac:dyDescent="0.15">
      <c r="A63" s="295" t="s">
        <v>17</v>
      </c>
      <c r="B63" s="295">
        <f>'将来負担比率（分子）の構造'!I$44</f>
        <v>683</v>
      </c>
      <c r="C63" s="295"/>
      <c r="D63" s="295"/>
      <c r="E63" s="295">
        <f>'将来負担比率（分子）の構造'!J$44</f>
        <v>670</v>
      </c>
      <c r="F63" s="295"/>
      <c r="G63" s="295"/>
      <c r="H63" s="295">
        <f>'将来負担比率（分子）の構造'!K$44</f>
        <v>964</v>
      </c>
      <c r="I63" s="295"/>
      <c r="J63" s="295"/>
      <c r="K63" s="295">
        <f>'将来負担比率（分子）の構造'!L$44</f>
        <v>884</v>
      </c>
      <c r="L63" s="295"/>
      <c r="M63" s="295"/>
      <c r="N63" s="295">
        <f>'将来負担比率（分子）の構造'!M$44</f>
        <v>818</v>
      </c>
      <c r="O63" s="295"/>
      <c r="P63" s="295"/>
    </row>
    <row r="64" spans="1:16" x14ac:dyDescent="0.15">
      <c r="A64" s="295" t="s">
        <v>77</v>
      </c>
      <c r="B64" s="295">
        <f>'将来負担比率（分子）の構造'!I$43</f>
        <v>2479</v>
      </c>
      <c r="C64" s="295"/>
      <c r="D64" s="295"/>
      <c r="E64" s="295">
        <f>'将来負担比率（分子）の構造'!J$43</f>
        <v>2536</v>
      </c>
      <c r="F64" s="295"/>
      <c r="G64" s="295"/>
      <c r="H64" s="295">
        <f>'将来負担比率（分子）の構造'!K$43</f>
        <v>2611</v>
      </c>
      <c r="I64" s="295"/>
      <c r="J64" s="295"/>
      <c r="K64" s="295">
        <f>'将来負担比率（分子）の構造'!L$43</f>
        <v>2573</v>
      </c>
      <c r="L64" s="295"/>
      <c r="M64" s="295"/>
      <c r="N64" s="295">
        <f>'将来負担比率（分子）の構造'!M$43</f>
        <v>2450</v>
      </c>
      <c r="O64" s="295"/>
      <c r="P64" s="295"/>
    </row>
    <row r="65" spans="1:16" x14ac:dyDescent="0.15">
      <c r="A65" s="295" t="s">
        <v>76</v>
      </c>
      <c r="B65" s="295">
        <f>'将来負担比率（分子）の構造'!I$42</f>
        <v>129</v>
      </c>
      <c r="C65" s="295"/>
      <c r="D65" s="295"/>
      <c r="E65" s="295">
        <f>'将来負担比率（分子）の構造'!J$42</f>
        <v>234</v>
      </c>
      <c r="F65" s="295"/>
      <c r="G65" s="295"/>
      <c r="H65" s="295">
        <f>'将来負担比率（分子）の構造'!K$42</f>
        <v>234</v>
      </c>
      <c r="I65" s="295"/>
      <c r="J65" s="295"/>
      <c r="K65" s="295">
        <f>'将来負担比率（分子）の構造'!L$42</f>
        <v>219</v>
      </c>
      <c r="L65" s="295"/>
      <c r="M65" s="295"/>
      <c r="N65" s="295">
        <f>'将来負担比率（分子）の構造'!M$42</f>
        <v>204</v>
      </c>
      <c r="O65" s="295"/>
      <c r="P65" s="295"/>
    </row>
    <row r="66" spans="1:16" x14ac:dyDescent="0.15">
      <c r="A66" s="295" t="s">
        <v>68</v>
      </c>
      <c r="B66" s="295">
        <f>'将来負担比率（分子）の構造'!I$41</f>
        <v>7074</v>
      </c>
      <c r="C66" s="295"/>
      <c r="D66" s="295"/>
      <c r="E66" s="295">
        <f>'将来負担比率（分子）の構造'!J$41</f>
        <v>7068</v>
      </c>
      <c r="F66" s="295"/>
      <c r="G66" s="295"/>
      <c r="H66" s="295">
        <f>'将来負担比率（分子）の構造'!K$41</f>
        <v>7826</v>
      </c>
      <c r="I66" s="295"/>
      <c r="J66" s="295"/>
      <c r="K66" s="295">
        <f>'将来負担比率（分子）の構造'!L$41</f>
        <v>8104</v>
      </c>
      <c r="L66" s="295"/>
      <c r="M66" s="295"/>
      <c r="N66" s="295">
        <f>'将来負担比率（分子）の構造'!M$41</f>
        <v>8821</v>
      </c>
      <c r="O66" s="295"/>
      <c r="P66" s="295"/>
    </row>
    <row r="67" spans="1:16" x14ac:dyDescent="0.15">
      <c r="A67" s="295" t="s">
        <v>95</v>
      </c>
      <c r="B67" s="295" t="e">
        <f>NA()</f>
        <v>#N/A</v>
      </c>
      <c r="C67" s="295">
        <f>IF(ISNUMBER('将来負担比率（分子）の構造'!I$53),IF('将来負担比率（分子）の構造'!I$53&lt;0,0,'将来負担比率（分子）の構造'!I$53),NA())</f>
        <v>468</v>
      </c>
      <c r="D67" s="295" t="e">
        <f>NA()</f>
        <v>#N/A</v>
      </c>
      <c r="E67" s="295" t="e">
        <f>NA()</f>
        <v>#N/A</v>
      </c>
      <c r="F67" s="295">
        <f>IF(ISNUMBER('将来負担比率（分子）の構造'!J$53),IF('将来負担比率（分子）の構造'!J$53&lt;0,0,'将来負担比率（分子）の構造'!J$53),NA())</f>
        <v>816</v>
      </c>
      <c r="G67" s="295" t="e">
        <f>NA()</f>
        <v>#N/A</v>
      </c>
      <c r="H67" s="295" t="e">
        <f>NA()</f>
        <v>#N/A</v>
      </c>
      <c r="I67" s="295">
        <f>IF(ISNUMBER('将来負担比率（分子）の構造'!K$53),IF('将来負担比率（分子）の構造'!K$53&lt;0,0,'将来負担比率（分子）の構造'!K$53),NA())</f>
        <v>1624</v>
      </c>
      <c r="J67" s="295" t="e">
        <f>NA()</f>
        <v>#N/A</v>
      </c>
      <c r="K67" s="295" t="e">
        <f>NA()</f>
        <v>#N/A</v>
      </c>
      <c r="L67" s="295">
        <f>IF(ISNUMBER('将来負担比率（分子）の構造'!L$53),IF('将来負担比率（分子）の構造'!L$53&lt;0,0,'将来負担比率（分子）の構造'!L$53),NA())</f>
        <v>1403</v>
      </c>
      <c r="M67" s="295" t="e">
        <f>NA()</f>
        <v>#N/A</v>
      </c>
      <c r="N67" s="295" t="e">
        <f>NA()</f>
        <v>#N/A</v>
      </c>
      <c r="O67" s="295">
        <f>IF(ISNUMBER('将来負担比率（分子）の構造'!M$53),IF('将来負担比率（分子）の構造'!M$53&lt;0,0,'将来負担比率（分子）の構造'!M$53),NA())</f>
        <v>1499</v>
      </c>
      <c r="P67" s="295" t="e">
        <f>NA()</f>
        <v>#N/A</v>
      </c>
    </row>
    <row r="70" spans="1:16" x14ac:dyDescent="0.15">
      <c r="A70" s="298" t="s">
        <v>129</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131</v>
      </c>
      <c r="B72" s="299">
        <f>基金残高に係る経年分析!F55</f>
        <v>1598</v>
      </c>
      <c r="C72" s="299">
        <f>基金残高に係る経年分析!G55</f>
        <v>1622</v>
      </c>
      <c r="D72" s="299">
        <f>基金残高に係る経年分析!H55</f>
        <v>1780</v>
      </c>
    </row>
    <row r="73" spans="1:16" x14ac:dyDescent="0.15">
      <c r="A73" s="297" t="s">
        <v>132</v>
      </c>
      <c r="B73" s="299">
        <f>基金残高に係る経年分析!F56</f>
        <v>212</v>
      </c>
      <c r="C73" s="299">
        <f>基金残高に係る経年分析!G56</f>
        <v>317</v>
      </c>
      <c r="D73" s="299">
        <f>基金残高に係る経年分析!H56</f>
        <v>328</v>
      </c>
    </row>
    <row r="74" spans="1:16" x14ac:dyDescent="0.15">
      <c r="A74" s="297" t="s">
        <v>134</v>
      </c>
      <c r="B74" s="299">
        <f>基金残高に係る経年分析!F57</f>
        <v>1374</v>
      </c>
      <c r="C74" s="299">
        <f>基金残高に係る経年分析!G57</f>
        <v>1561</v>
      </c>
      <c r="D74" s="299">
        <f>基金残高に係る経年分析!H57</f>
        <v>1695</v>
      </c>
    </row>
  </sheetData>
  <sheetProtection algorithmName="SHA-512" hashValue="UkUfnSm3/Gbq7jbaceaAgk5KurAvW926BfD89v3nIP9N5eYAnrGelGutcLrmL+kMT5eHWvA/Oa0e+Ee02xL/Zg==" saltValue="5vRlsMLVDwF96p+7kLueX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127</v>
      </c>
      <c r="DI1" s="551"/>
      <c r="DJ1" s="551"/>
      <c r="DK1" s="551"/>
      <c r="DL1" s="551"/>
      <c r="DM1" s="551"/>
      <c r="DN1" s="552"/>
      <c r="DO1" s="1"/>
      <c r="DP1" s="550" t="s">
        <v>308</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310</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112</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311</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231</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7</v>
      </c>
      <c r="C4" s="339"/>
      <c r="D4" s="339"/>
      <c r="E4" s="339"/>
      <c r="F4" s="339"/>
      <c r="G4" s="339"/>
      <c r="H4" s="339"/>
      <c r="I4" s="339"/>
      <c r="J4" s="339"/>
      <c r="K4" s="339"/>
      <c r="L4" s="339"/>
      <c r="M4" s="339"/>
      <c r="N4" s="339"/>
      <c r="O4" s="339"/>
      <c r="P4" s="339"/>
      <c r="Q4" s="381"/>
      <c r="R4" s="338" t="s">
        <v>312</v>
      </c>
      <c r="S4" s="339"/>
      <c r="T4" s="339"/>
      <c r="U4" s="339"/>
      <c r="V4" s="339"/>
      <c r="W4" s="339"/>
      <c r="X4" s="339"/>
      <c r="Y4" s="381"/>
      <c r="Z4" s="338" t="s">
        <v>315</v>
      </c>
      <c r="AA4" s="339"/>
      <c r="AB4" s="339"/>
      <c r="AC4" s="381"/>
      <c r="AD4" s="338" t="s">
        <v>262</v>
      </c>
      <c r="AE4" s="339"/>
      <c r="AF4" s="339"/>
      <c r="AG4" s="339"/>
      <c r="AH4" s="339"/>
      <c r="AI4" s="339"/>
      <c r="AJ4" s="339"/>
      <c r="AK4" s="381"/>
      <c r="AL4" s="338" t="s">
        <v>315</v>
      </c>
      <c r="AM4" s="339"/>
      <c r="AN4" s="339"/>
      <c r="AO4" s="381"/>
      <c r="AP4" s="553" t="s">
        <v>318</v>
      </c>
      <c r="AQ4" s="553"/>
      <c r="AR4" s="553"/>
      <c r="AS4" s="553"/>
      <c r="AT4" s="553"/>
      <c r="AU4" s="553"/>
      <c r="AV4" s="553"/>
      <c r="AW4" s="553"/>
      <c r="AX4" s="553"/>
      <c r="AY4" s="553"/>
      <c r="AZ4" s="553"/>
      <c r="BA4" s="553"/>
      <c r="BB4" s="553"/>
      <c r="BC4" s="553"/>
      <c r="BD4" s="553"/>
      <c r="BE4" s="553"/>
      <c r="BF4" s="553"/>
      <c r="BG4" s="553" t="s">
        <v>298</v>
      </c>
      <c r="BH4" s="553"/>
      <c r="BI4" s="553"/>
      <c r="BJ4" s="553"/>
      <c r="BK4" s="553"/>
      <c r="BL4" s="553"/>
      <c r="BM4" s="553"/>
      <c r="BN4" s="553"/>
      <c r="BO4" s="553" t="s">
        <v>315</v>
      </c>
      <c r="BP4" s="553"/>
      <c r="BQ4" s="553"/>
      <c r="BR4" s="553"/>
      <c r="BS4" s="553" t="s">
        <v>319</v>
      </c>
      <c r="BT4" s="553"/>
      <c r="BU4" s="553"/>
      <c r="BV4" s="553"/>
      <c r="BW4" s="553"/>
      <c r="BX4" s="553"/>
      <c r="BY4" s="553"/>
      <c r="BZ4" s="553"/>
      <c r="CA4" s="553"/>
      <c r="CB4" s="553"/>
      <c r="CD4" s="338" t="s">
        <v>320</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314</v>
      </c>
      <c r="C5" s="555"/>
      <c r="D5" s="555"/>
      <c r="E5" s="555"/>
      <c r="F5" s="555"/>
      <c r="G5" s="555"/>
      <c r="H5" s="555"/>
      <c r="I5" s="555"/>
      <c r="J5" s="555"/>
      <c r="K5" s="555"/>
      <c r="L5" s="555"/>
      <c r="M5" s="555"/>
      <c r="N5" s="555"/>
      <c r="O5" s="555"/>
      <c r="P5" s="555"/>
      <c r="Q5" s="556"/>
      <c r="R5" s="557">
        <v>2536164</v>
      </c>
      <c r="S5" s="558"/>
      <c r="T5" s="558"/>
      <c r="U5" s="558"/>
      <c r="V5" s="558"/>
      <c r="W5" s="558"/>
      <c r="X5" s="558"/>
      <c r="Y5" s="559"/>
      <c r="Z5" s="560">
        <v>25.3</v>
      </c>
      <c r="AA5" s="560"/>
      <c r="AB5" s="560"/>
      <c r="AC5" s="560"/>
      <c r="AD5" s="561">
        <v>2536164</v>
      </c>
      <c r="AE5" s="561"/>
      <c r="AF5" s="561"/>
      <c r="AG5" s="561"/>
      <c r="AH5" s="561"/>
      <c r="AI5" s="561"/>
      <c r="AJ5" s="561"/>
      <c r="AK5" s="561"/>
      <c r="AL5" s="562">
        <v>52.3</v>
      </c>
      <c r="AM5" s="563"/>
      <c r="AN5" s="563"/>
      <c r="AO5" s="564"/>
      <c r="AP5" s="554" t="s">
        <v>321</v>
      </c>
      <c r="AQ5" s="555"/>
      <c r="AR5" s="555"/>
      <c r="AS5" s="555"/>
      <c r="AT5" s="555"/>
      <c r="AU5" s="555"/>
      <c r="AV5" s="555"/>
      <c r="AW5" s="555"/>
      <c r="AX5" s="555"/>
      <c r="AY5" s="555"/>
      <c r="AZ5" s="555"/>
      <c r="BA5" s="555"/>
      <c r="BB5" s="555"/>
      <c r="BC5" s="555"/>
      <c r="BD5" s="555"/>
      <c r="BE5" s="555"/>
      <c r="BF5" s="556"/>
      <c r="BG5" s="565">
        <v>2536164</v>
      </c>
      <c r="BH5" s="344"/>
      <c r="BI5" s="344"/>
      <c r="BJ5" s="344"/>
      <c r="BK5" s="344"/>
      <c r="BL5" s="344"/>
      <c r="BM5" s="344"/>
      <c r="BN5" s="566"/>
      <c r="BO5" s="567">
        <v>100</v>
      </c>
      <c r="BP5" s="567"/>
      <c r="BQ5" s="567"/>
      <c r="BR5" s="567"/>
      <c r="BS5" s="568" t="s">
        <v>201</v>
      </c>
      <c r="BT5" s="568"/>
      <c r="BU5" s="568"/>
      <c r="BV5" s="568"/>
      <c r="BW5" s="568"/>
      <c r="BX5" s="568"/>
      <c r="BY5" s="568"/>
      <c r="BZ5" s="568"/>
      <c r="CA5" s="568"/>
      <c r="CB5" s="569"/>
      <c r="CD5" s="338" t="s">
        <v>318</v>
      </c>
      <c r="CE5" s="339"/>
      <c r="CF5" s="339"/>
      <c r="CG5" s="339"/>
      <c r="CH5" s="339"/>
      <c r="CI5" s="339"/>
      <c r="CJ5" s="339"/>
      <c r="CK5" s="339"/>
      <c r="CL5" s="339"/>
      <c r="CM5" s="339"/>
      <c r="CN5" s="339"/>
      <c r="CO5" s="339"/>
      <c r="CP5" s="339"/>
      <c r="CQ5" s="381"/>
      <c r="CR5" s="338" t="s">
        <v>324</v>
      </c>
      <c r="CS5" s="339"/>
      <c r="CT5" s="339"/>
      <c r="CU5" s="339"/>
      <c r="CV5" s="339"/>
      <c r="CW5" s="339"/>
      <c r="CX5" s="339"/>
      <c r="CY5" s="381"/>
      <c r="CZ5" s="338" t="s">
        <v>315</v>
      </c>
      <c r="DA5" s="339"/>
      <c r="DB5" s="339"/>
      <c r="DC5" s="381"/>
      <c r="DD5" s="338" t="s">
        <v>325</v>
      </c>
      <c r="DE5" s="339"/>
      <c r="DF5" s="339"/>
      <c r="DG5" s="339"/>
      <c r="DH5" s="339"/>
      <c r="DI5" s="339"/>
      <c r="DJ5" s="339"/>
      <c r="DK5" s="339"/>
      <c r="DL5" s="339"/>
      <c r="DM5" s="339"/>
      <c r="DN5" s="339"/>
      <c r="DO5" s="339"/>
      <c r="DP5" s="381"/>
      <c r="DQ5" s="338" t="s">
        <v>327</v>
      </c>
      <c r="DR5" s="339"/>
      <c r="DS5" s="339"/>
      <c r="DT5" s="339"/>
      <c r="DU5" s="339"/>
      <c r="DV5" s="339"/>
      <c r="DW5" s="339"/>
      <c r="DX5" s="339"/>
      <c r="DY5" s="339"/>
      <c r="DZ5" s="339"/>
      <c r="EA5" s="339"/>
      <c r="EB5" s="339"/>
      <c r="EC5" s="381"/>
    </row>
    <row r="6" spans="2:143" ht="11.25" customHeight="1" x14ac:dyDescent="0.15">
      <c r="B6" s="570" t="s">
        <v>328</v>
      </c>
      <c r="C6" s="459"/>
      <c r="D6" s="459"/>
      <c r="E6" s="459"/>
      <c r="F6" s="459"/>
      <c r="G6" s="459"/>
      <c r="H6" s="459"/>
      <c r="I6" s="459"/>
      <c r="J6" s="459"/>
      <c r="K6" s="459"/>
      <c r="L6" s="459"/>
      <c r="M6" s="459"/>
      <c r="N6" s="459"/>
      <c r="O6" s="459"/>
      <c r="P6" s="459"/>
      <c r="Q6" s="571"/>
      <c r="R6" s="565">
        <v>80201</v>
      </c>
      <c r="S6" s="344"/>
      <c r="T6" s="344"/>
      <c r="U6" s="344"/>
      <c r="V6" s="344"/>
      <c r="W6" s="344"/>
      <c r="X6" s="344"/>
      <c r="Y6" s="566"/>
      <c r="Z6" s="567">
        <v>0.8</v>
      </c>
      <c r="AA6" s="567"/>
      <c r="AB6" s="567"/>
      <c r="AC6" s="567"/>
      <c r="AD6" s="568">
        <v>80201</v>
      </c>
      <c r="AE6" s="568"/>
      <c r="AF6" s="568"/>
      <c r="AG6" s="568"/>
      <c r="AH6" s="568"/>
      <c r="AI6" s="568"/>
      <c r="AJ6" s="568"/>
      <c r="AK6" s="568"/>
      <c r="AL6" s="572">
        <v>1.7</v>
      </c>
      <c r="AM6" s="350"/>
      <c r="AN6" s="350"/>
      <c r="AO6" s="573"/>
      <c r="AP6" s="570" t="s">
        <v>103</v>
      </c>
      <c r="AQ6" s="459"/>
      <c r="AR6" s="459"/>
      <c r="AS6" s="459"/>
      <c r="AT6" s="459"/>
      <c r="AU6" s="459"/>
      <c r="AV6" s="459"/>
      <c r="AW6" s="459"/>
      <c r="AX6" s="459"/>
      <c r="AY6" s="459"/>
      <c r="AZ6" s="459"/>
      <c r="BA6" s="459"/>
      <c r="BB6" s="459"/>
      <c r="BC6" s="459"/>
      <c r="BD6" s="459"/>
      <c r="BE6" s="459"/>
      <c r="BF6" s="571"/>
      <c r="BG6" s="565">
        <v>2536164</v>
      </c>
      <c r="BH6" s="344"/>
      <c r="BI6" s="344"/>
      <c r="BJ6" s="344"/>
      <c r="BK6" s="344"/>
      <c r="BL6" s="344"/>
      <c r="BM6" s="344"/>
      <c r="BN6" s="566"/>
      <c r="BO6" s="567">
        <v>100</v>
      </c>
      <c r="BP6" s="567"/>
      <c r="BQ6" s="567"/>
      <c r="BR6" s="567"/>
      <c r="BS6" s="568" t="s">
        <v>201</v>
      </c>
      <c r="BT6" s="568"/>
      <c r="BU6" s="568"/>
      <c r="BV6" s="568"/>
      <c r="BW6" s="568"/>
      <c r="BX6" s="568"/>
      <c r="BY6" s="568"/>
      <c r="BZ6" s="568"/>
      <c r="CA6" s="568"/>
      <c r="CB6" s="569"/>
      <c r="CD6" s="554" t="s">
        <v>329</v>
      </c>
      <c r="CE6" s="555"/>
      <c r="CF6" s="555"/>
      <c r="CG6" s="555"/>
      <c r="CH6" s="555"/>
      <c r="CI6" s="555"/>
      <c r="CJ6" s="555"/>
      <c r="CK6" s="555"/>
      <c r="CL6" s="555"/>
      <c r="CM6" s="555"/>
      <c r="CN6" s="555"/>
      <c r="CO6" s="555"/>
      <c r="CP6" s="555"/>
      <c r="CQ6" s="556"/>
      <c r="CR6" s="565">
        <v>86715</v>
      </c>
      <c r="CS6" s="344"/>
      <c r="CT6" s="344"/>
      <c r="CU6" s="344"/>
      <c r="CV6" s="344"/>
      <c r="CW6" s="344"/>
      <c r="CX6" s="344"/>
      <c r="CY6" s="566"/>
      <c r="CZ6" s="562">
        <v>0.9</v>
      </c>
      <c r="DA6" s="563"/>
      <c r="DB6" s="563"/>
      <c r="DC6" s="574"/>
      <c r="DD6" s="575" t="s">
        <v>201</v>
      </c>
      <c r="DE6" s="344"/>
      <c r="DF6" s="344"/>
      <c r="DG6" s="344"/>
      <c r="DH6" s="344"/>
      <c r="DI6" s="344"/>
      <c r="DJ6" s="344"/>
      <c r="DK6" s="344"/>
      <c r="DL6" s="344"/>
      <c r="DM6" s="344"/>
      <c r="DN6" s="344"/>
      <c r="DO6" s="344"/>
      <c r="DP6" s="566"/>
      <c r="DQ6" s="575">
        <v>86715</v>
      </c>
      <c r="DR6" s="344"/>
      <c r="DS6" s="344"/>
      <c r="DT6" s="344"/>
      <c r="DU6" s="344"/>
      <c r="DV6" s="344"/>
      <c r="DW6" s="344"/>
      <c r="DX6" s="344"/>
      <c r="DY6" s="344"/>
      <c r="DZ6" s="344"/>
      <c r="EA6" s="344"/>
      <c r="EB6" s="344"/>
      <c r="EC6" s="576"/>
    </row>
    <row r="7" spans="2:143" ht="11.25" customHeight="1" x14ac:dyDescent="0.15">
      <c r="B7" s="570" t="s">
        <v>44</v>
      </c>
      <c r="C7" s="459"/>
      <c r="D7" s="459"/>
      <c r="E7" s="459"/>
      <c r="F7" s="459"/>
      <c r="G7" s="459"/>
      <c r="H7" s="459"/>
      <c r="I7" s="459"/>
      <c r="J7" s="459"/>
      <c r="K7" s="459"/>
      <c r="L7" s="459"/>
      <c r="M7" s="459"/>
      <c r="N7" s="459"/>
      <c r="O7" s="459"/>
      <c r="P7" s="459"/>
      <c r="Q7" s="571"/>
      <c r="R7" s="565">
        <v>565</v>
      </c>
      <c r="S7" s="344"/>
      <c r="T7" s="344"/>
      <c r="U7" s="344"/>
      <c r="V7" s="344"/>
      <c r="W7" s="344"/>
      <c r="X7" s="344"/>
      <c r="Y7" s="566"/>
      <c r="Z7" s="567">
        <v>0</v>
      </c>
      <c r="AA7" s="567"/>
      <c r="AB7" s="567"/>
      <c r="AC7" s="567"/>
      <c r="AD7" s="568">
        <v>565</v>
      </c>
      <c r="AE7" s="568"/>
      <c r="AF7" s="568"/>
      <c r="AG7" s="568"/>
      <c r="AH7" s="568"/>
      <c r="AI7" s="568"/>
      <c r="AJ7" s="568"/>
      <c r="AK7" s="568"/>
      <c r="AL7" s="572">
        <v>0</v>
      </c>
      <c r="AM7" s="350"/>
      <c r="AN7" s="350"/>
      <c r="AO7" s="573"/>
      <c r="AP7" s="570" t="s">
        <v>330</v>
      </c>
      <c r="AQ7" s="459"/>
      <c r="AR7" s="459"/>
      <c r="AS7" s="459"/>
      <c r="AT7" s="459"/>
      <c r="AU7" s="459"/>
      <c r="AV7" s="459"/>
      <c r="AW7" s="459"/>
      <c r="AX7" s="459"/>
      <c r="AY7" s="459"/>
      <c r="AZ7" s="459"/>
      <c r="BA7" s="459"/>
      <c r="BB7" s="459"/>
      <c r="BC7" s="459"/>
      <c r="BD7" s="459"/>
      <c r="BE7" s="459"/>
      <c r="BF7" s="571"/>
      <c r="BG7" s="565">
        <v>998561</v>
      </c>
      <c r="BH7" s="344"/>
      <c r="BI7" s="344"/>
      <c r="BJ7" s="344"/>
      <c r="BK7" s="344"/>
      <c r="BL7" s="344"/>
      <c r="BM7" s="344"/>
      <c r="BN7" s="566"/>
      <c r="BO7" s="567">
        <v>39.4</v>
      </c>
      <c r="BP7" s="567"/>
      <c r="BQ7" s="567"/>
      <c r="BR7" s="567"/>
      <c r="BS7" s="568" t="s">
        <v>201</v>
      </c>
      <c r="BT7" s="568"/>
      <c r="BU7" s="568"/>
      <c r="BV7" s="568"/>
      <c r="BW7" s="568"/>
      <c r="BX7" s="568"/>
      <c r="BY7" s="568"/>
      <c r="BZ7" s="568"/>
      <c r="CA7" s="568"/>
      <c r="CB7" s="569"/>
      <c r="CD7" s="570" t="s">
        <v>332</v>
      </c>
      <c r="CE7" s="459"/>
      <c r="CF7" s="459"/>
      <c r="CG7" s="459"/>
      <c r="CH7" s="459"/>
      <c r="CI7" s="459"/>
      <c r="CJ7" s="459"/>
      <c r="CK7" s="459"/>
      <c r="CL7" s="459"/>
      <c r="CM7" s="459"/>
      <c r="CN7" s="459"/>
      <c r="CO7" s="459"/>
      <c r="CP7" s="459"/>
      <c r="CQ7" s="571"/>
      <c r="CR7" s="565">
        <v>2423184</v>
      </c>
      <c r="CS7" s="344"/>
      <c r="CT7" s="344"/>
      <c r="CU7" s="344"/>
      <c r="CV7" s="344"/>
      <c r="CW7" s="344"/>
      <c r="CX7" s="344"/>
      <c r="CY7" s="566"/>
      <c r="CZ7" s="567">
        <v>25.2</v>
      </c>
      <c r="DA7" s="567"/>
      <c r="DB7" s="567"/>
      <c r="DC7" s="567"/>
      <c r="DD7" s="575">
        <v>1290950</v>
      </c>
      <c r="DE7" s="344"/>
      <c r="DF7" s="344"/>
      <c r="DG7" s="344"/>
      <c r="DH7" s="344"/>
      <c r="DI7" s="344"/>
      <c r="DJ7" s="344"/>
      <c r="DK7" s="344"/>
      <c r="DL7" s="344"/>
      <c r="DM7" s="344"/>
      <c r="DN7" s="344"/>
      <c r="DO7" s="344"/>
      <c r="DP7" s="566"/>
      <c r="DQ7" s="575">
        <v>950702</v>
      </c>
      <c r="DR7" s="344"/>
      <c r="DS7" s="344"/>
      <c r="DT7" s="344"/>
      <c r="DU7" s="344"/>
      <c r="DV7" s="344"/>
      <c r="DW7" s="344"/>
      <c r="DX7" s="344"/>
      <c r="DY7" s="344"/>
      <c r="DZ7" s="344"/>
      <c r="EA7" s="344"/>
      <c r="EB7" s="344"/>
      <c r="EC7" s="576"/>
    </row>
    <row r="8" spans="2:143" ht="11.25" customHeight="1" x14ac:dyDescent="0.15">
      <c r="B8" s="570" t="s">
        <v>333</v>
      </c>
      <c r="C8" s="459"/>
      <c r="D8" s="459"/>
      <c r="E8" s="459"/>
      <c r="F8" s="459"/>
      <c r="G8" s="459"/>
      <c r="H8" s="459"/>
      <c r="I8" s="459"/>
      <c r="J8" s="459"/>
      <c r="K8" s="459"/>
      <c r="L8" s="459"/>
      <c r="M8" s="459"/>
      <c r="N8" s="459"/>
      <c r="O8" s="459"/>
      <c r="P8" s="459"/>
      <c r="Q8" s="571"/>
      <c r="R8" s="565">
        <v>9143</v>
      </c>
      <c r="S8" s="344"/>
      <c r="T8" s="344"/>
      <c r="U8" s="344"/>
      <c r="V8" s="344"/>
      <c r="W8" s="344"/>
      <c r="X8" s="344"/>
      <c r="Y8" s="566"/>
      <c r="Z8" s="567">
        <v>0.1</v>
      </c>
      <c r="AA8" s="567"/>
      <c r="AB8" s="567"/>
      <c r="AC8" s="567"/>
      <c r="AD8" s="568">
        <v>9143</v>
      </c>
      <c r="AE8" s="568"/>
      <c r="AF8" s="568"/>
      <c r="AG8" s="568"/>
      <c r="AH8" s="568"/>
      <c r="AI8" s="568"/>
      <c r="AJ8" s="568"/>
      <c r="AK8" s="568"/>
      <c r="AL8" s="572">
        <v>0.2</v>
      </c>
      <c r="AM8" s="350"/>
      <c r="AN8" s="350"/>
      <c r="AO8" s="573"/>
      <c r="AP8" s="570" t="s">
        <v>124</v>
      </c>
      <c r="AQ8" s="459"/>
      <c r="AR8" s="459"/>
      <c r="AS8" s="459"/>
      <c r="AT8" s="459"/>
      <c r="AU8" s="459"/>
      <c r="AV8" s="459"/>
      <c r="AW8" s="459"/>
      <c r="AX8" s="459"/>
      <c r="AY8" s="459"/>
      <c r="AZ8" s="459"/>
      <c r="BA8" s="459"/>
      <c r="BB8" s="459"/>
      <c r="BC8" s="459"/>
      <c r="BD8" s="459"/>
      <c r="BE8" s="459"/>
      <c r="BF8" s="571"/>
      <c r="BG8" s="565">
        <v>34227</v>
      </c>
      <c r="BH8" s="344"/>
      <c r="BI8" s="344"/>
      <c r="BJ8" s="344"/>
      <c r="BK8" s="344"/>
      <c r="BL8" s="344"/>
      <c r="BM8" s="344"/>
      <c r="BN8" s="566"/>
      <c r="BO8" s="567">
        <v>1.3</v>
      </c>
      <c r="BP8" s="567"/>
      <c r="BQ8" s="567"/>
      <c r="BR8" s="567"/>
      <c r="BS8" s="568" t="s">
        <v>201</v>
      </c>
      <c r="BT8" s="568"/>
      <c r="BU8" s="568"/>
      <c r="BV8" s="568"/>
      <c r="BW8" s="568"/>
      <c r="BX8" s="568"/>
      <c r="BY8" s="568"/>
      <c r="BZ8" s="568"/>
      <c r="CA8" s="568"/>
      <c r="CB8" s="569"/>
      <c r="CD8" s="570" t="s">
        <v>336</v>
      </c>
      <c r="CE8" s="459"/>
      <c r="CF8" s="459"/>
      <c r="CG8" s="459"/>
      <c r="CH8" s="459"/>
      <c r="CI8" s="459"/>
      <c r="CJ8" s="459"/>
      <c r="CK8" s="459"/>
      <c r="CL8" s="459"/>
      <c r="CM8" s="459"/>
      <c r="CN8" s="459"/>
      <c r="CO8" s="459"/>
      <c r="CP8" s="459"/>
      <c r="CQ8" s="571"/>
      <c r="CR8" s="565">
        <v>3290157</v>
      </c>
      <c r="CS8" s="344"/>
      <c r="CT8" s="344"/>
      <c r="CU8" s="344"/>
      <c r="CV8" s="344"/>
      <c r="CW8" s="344"/>
      <c r="CX8" s="344"/>
      <c r="CY8" s="566"/>
      <c r="CZ8" s="567">
        <v>34.200000000000003</v>
      </c>
      <c r="DA8" s="567"/>
      <c r="DB8" s="567"/>
      <c r="DC8" s="567"/>
      <c r="DD8" s="575">
        <v>111134</v>
      </c>
      <c r="DE8" s="344"/>
      <c r="DF8" s="344"/>
      <c r="DG8" s="344"/>
      <c r="DH8" s="344"/>
      <c r="DI8" s="344"/>
      <c r="DJ8" s="344"/>
      <c r="DK8" s="344"/>
      <c r="DL8" s="344"/>
      <c r="DM8" s="344"/>
      <c r="DN8" s="344"/>
      <c r="DO8" s="344"/>
      <c r="DP8" s="566"/>
      <c r="DQ8" s="575">
        <v>1418432</v>
      </c>
      <c r="DR8" s="344"/>
      <c r="DS8" s="344"/>
      <c r="DT8" s="344"/>
      <c r="DU8" s="344"/>
      <c r="DV8" s="344"/>
      <c r="DW8" s="344"/>
      <c r="DX8" s="344"/>
      <c r="DY8" s="344"/>
      <c r="DZ8" s="344"/>
      <c r="EA8" s="344"/>
      <c r="EB8" s="344"/>
      <c r="EC8" s="576"/>
    </row>
    <row r="9" spans="2:143" ht="11.25" customHeight="1" x14ac:dyDescent="0.15">
      <c r="B9" s="570" t="s">
        <v>335</v>
      </c>
      <c r="C9" s="459"/>
      <c r="D9" s="459"/>
      <c r="E9" s="459"/>
      <c r="F9" s="459"/>
      <c r="G9" s="459"/>
      <c r="H9" s="459"/>
      <c r="I9" s="459"/>
      <c r="J9" s="459"/>
      <c r="K9" s="459"/>
      <c r="L9" s="459"/>
      <c r="M9" s="459"/>
      <c r="N9" s="459"/>
      <c r="O9" s="459"/>
      <c r="P9" s="459"/>
      <c r="Q9" s="571"/>
      <c r="R9" s="565">
        <v>7608</v>
      </c>
      <c r="S9" s="344"/>
      <c r="T9" s="344"/>
      <c r="U9" s="344"/>
      <c r="V9" s="344"/>
      <c r="W9" s="344"/>
      <c r="X9" s="344"/>
      <c r="Y9" s="566"/>
      <c r="Z9" s="567">
        <v>0.1</v>
      </c>
      <c r="AA9" s="567"/>
      <c r="AB9" s="567"/>
      <c r="AC9" s="567"/>
      <c r="AD9" s="568">
        <v>7608</v>
      </c>
      <c r="AE9" s="568"/>
      <c r="AF9" s="568"/>
      <c r="AG9" s="568"/>
      <c r="AH9" s="568"/>
      <c r="AI9" s="568"/>
      <c r="AJ9" s="568"/>
      <c r="AK9" s="568"/>
      <c r="AL9" s="572">
        <v>0.2</v>
      </c>
      <c r="AM9" s="350"/>
      <c r="AN9" s="350"/>
      <c r="AO9" s="573"/>
      <c r="AP9" s="570" t="s">
        <v>337</v>
      </c>
      <c r="AQ9" s="459"/>
      <c r="AR9" s="459"/>
      <c r="AS9" s="459"/>
      <c r="AT9" s="459"/>
      <c r="AU9" s="459"/>
      <c r="AV9" s="459"/>
      <c r="AW9" s="459"/>
      <c r="AX9" s="459"/>
      <c r="AY9" s="459"/>
      <c r="AZ9" s="459"/>
      <c r="BA9" s="459"/>
      <c r="BB9" s="459"/>
      <c r="BC9" s="459"/>
      <c r="BD9" s="459"/>
      <c r="BE9" s="459"/>
      <c r="BF9" s="571"/>
      <c r="BG9" s="565">
        <v>789019</v>
      </c>
      <c r="BH9" s="344"/>
      <c r="BI9" s="344"/>
      <c r="BJ9" s="344"/>
      <c r="BK9" s="344"/>
      <c r="BL9" s="344"/>
      <c r="BM9" s="344"/>
      <c r="BN9" s="566"/>
      <c r="BO9" s="567">
        <v>31.1</v>
      </c>
      <c r="BP9" s="567"/>
      <c r="BQ9" s="567"/>
      <c r="BR9" s="567"/>
      <c r="BS9" s="568" t="s">
        <v>201</v>
      </c>
      <c r="BT9" s="568"/>
      <c r="BU9" s="568"/>
      <c r="BV9" s="568"/>
      <c r="BW9" s="568"/>
      <c r="BX9" s="568"/>
      <c r="BY9" s="568"/>
      <c r="BZ9" s="568"/>
      <c r="CA9" s="568"/>
      <c r="CB9" s="569"/>
      <c r="CD9" s="570" t="s">
        <v>340</v>
      </c>
      <c r="CE9" s="459"/>
      <c r="CF9" s="459"/>
      <c r="CG9" s="459"/>
      <c r="CH9" s="459"/>
      <c r="CI9" s="459"/>
      <c r="CJ9" s="459"/>
      <c r="CK9" s="459"/>
      <c r="CL9" s="459"/>
      <c r="CM9" s="459"/>
      <c r="CN9" s="459"/>
      <c r="CO9" s="459"/>
      <c r="CP9" s="459"/>
      <c r="CQ9" s="571"/>
      <c r="CR9" s="565">
        <v>737803</v>
      </c>
      <c r="CS9" s="344"/>
      <c r="CT9" s="344"/>
      <c r="CU9" s="344"/>
      <c r="CV9" s="344"/>
      <c r="CW9" s="344"/>
      <c r="CX9" s="344"/>
      <c r="CY9" s="566"/>
      <c r="CZ9" s="567">
        <v>7.7</v>
      </c>
      <c r="DA9" s="567"/>
      <c r="DB9" s="567"/>
      <c r="DC9" s="567"/>
      <c r="DD9" s="575">
        <v>23896</v>
      </c>
      <c r="DE9" s="344"/>
      <c r="DF9" s="344"/>
      <c r="DG9" s="344"/>
      <c r="DH9" s="344"/>
      <c r="DI9" s="344"/>
      <c r="DJ9" s="344"/>
      <c r="DK9" s="344"/>
      <c r="DL9" s="344"/>
      <c r="DM9" s="344"/>
      <c r="DN9" s="344"/>
      <c r="DO9" s="344"/>
      <c r="DP9" s="566"/>
      <c r="DQ9" s="575">
        <v>596686</v>
      </c>
      <c r="DR9" s="344"/>
      <c r="DS9" s="344"/>
      <c r="DT9" s="344"/>
      <c r="DU9" s="344"/>
      <c r="DV9" s="344"/>
      <c r="DW9" s="344"/>
      <c r="DX9" s="344"/>
      <c r="DY9" s="344"/>
      <c r="DZ9" s="344"/>
      <c r="EA9" s="344"/>
      <c r="EB9" s="344"/>
      <c r="EC9" s="576"/>
    </row>
    <row r="10" spans="2:143" ht="11.25" customHeight="1" x14ac:dyDescent="0.15">
      <c r="B10" s="570" t="s">
        <v>133</v>
      </c>
      <c r="C10" s="459"/>
      <c r="D10" s="459"/>
      <c r="E10" s="459"/>
      <c r="F10" s="459"/>
      <c r="G10" s="459"/>
      <c r="H10" s="459"/>
      <c r="I10" s="459"/>
      <c r="J10" s="459"/>
      <c r="K10" s="459"/>
      <c r="L10" s="459"/>
      <c r="M10" s="459"/>
      <c r="N10" s="459"/>
      <c r="O10" s="459"/>
      <c r="P10" s="459"/>
      <c r="Q10" s="571"/>
      <c r="R10" s="565" t="s">
        <v>201</v>
      </c>
      <c r="S10" s="344"/>
      <c r="T10" s="344"/>
      <c r="U10" s="344"/>
      <c r="V10" s="344"/>
      <c r="W10" s="344"/>
      <c r="X10" s="344"/>
      <c r="Y10" s="566"/>
      <c r="Z10" s="567" t="s">
        <v>201</v>
      </c>
      <c r="AA10" s="567"/>
      <c r="AB10" s="567"/>
      <c r="AC10" s="567"/>
      <c r="AD10" s="568" t="s">
        <v>201</v>
      </c>
      <c r="AE10" s="568"/>
      <c r="AF10" s="568"/>
      <c r="AG10" s="568"/>
      <c r="AH10" s="568"/>
      <c r="AI10" s="568"/>
      <c r="AJ10" s="568"/>
      <c r="AK10" s="568"/>
      <c r="AL10" s="572" t="s">
        <v>201</v>
      </c>
      <c r="AM10" s="350"/>
      <c r="AN10" s="350"/>
      <c r="AO10" s="573"/>
      <c r="AP10" s="570" t="s">
        <v>190</v>
      </c>
      <c r="AQ10" s="459"/>
      <c r="AR10" s="459"/>
      <c r="AS10" s="459"/>
      <c r="AT10" s="459"/>
      <c r="AU10" s="459"/>
      <c r="AV10" s="459"/>
      <c r="AW10" s="459"/>
      <c r="AX10" s="459"/>
      <c r="AY10" s="459"/>
      <c r="AZ10" s="459"/>
      <c r="BA10" s="459"/>
      <c r="BB10" s="459"/>
      <c r="BC10" s="459"/>
      <c r="BD10" s="459"/>
      <c r="BE10" s="459"/>
      <c r="BF10" s="571"/>
      <c r="BG10" s="565">
        <v>54744</v>
      </c>
      <c r="BH10" s="344"/>
      <c r="BI10" s="344"/>
      <c r="BJ10" s="344"/>
      <c r="BK10" s="344"/>
      <c r="BL10" s="344"/>
      <c r="BM10" s="344"/>
      <c r="BN10" s="566"/>
      <c r="BO10" s="567">
        <v>2.2000000000000002</v>
      </c>
      <c r="BP10" s="567"/>
      <c r="BQ10" s="567"/>
      <c r="BR10" s="567"/>
      <c r="BS10" s="568" t="s">
        <v>201</v>
      </c>
      <c r="BT10" s="568"/>
      <c r="BU10" s="568"/>
      <c r="BV10" s="568"/>
      <c r="BW10" s="568"/>
      <c r="BX10" s="568"/>
      <c r="BY10" s="568"/>
      <c r="BZ10" s="568"/>
      <c r="CA10" s="568"/>
      <c r="CB10" s="569"/>
      <c r="CD10" s="570" t="s">
        <v>229</v>
      </c>
      <c r="CE10" s="459"/>
      <c r="CF10" s="459"/>
      <c r="CG10" s="459"/>
      <c r="CH10" s="459"/>
      <c r="CI10" s="459"/>
      <c r="CJ10" s="459"/>
      <c r="CK10" s="459"/>
      <c r="CL10" s="459"/>
      <c r="CM10" s="459"/>
      <c r="CN10" s="459"/>
      <c r="CO10" s="459"/>
      <c r="CP10" s="459"/>
      <c r="CQ10" s="571"/>
      <c r="CR10" s="565" t="s">
        <v>201</v>
      </c>
      <c r="CS10" s="344"/>
      <c r="CT10" s="344"/>
      <c r="CU10" s="344"/>
      <c r="CV10" s="344"/>
      <c r="CW10" s="344"/>
      <c r="CX10" s="344"/>
      <c r="CY10" s="566"/>
      <c r="CZ10" s="567" t="s">
        <v>201</v>
      </c>
      <c r="DA10" s="567"/>
      <c r="DB10" s="567"/>
      <c r="DC10" s="567"/>
      <c r="DD10" s="575" t="s">
        <v>201</v>
      </c>
      <c r="DE10" s="344"/>
      <c r="DF10" s="344"/>
      <c r="DG10" s="344"/>
      <c r="DH10" s="344"/>
      <c r="DI10" s="344"/>
      <c r="DJ10" s="344"/>
      <c r="DK10" s="344"/>
      <c r="DL10" s="344"/>
      <c r="DM10" s="344"/>
      <c r="DN10" s="344"/>
      <c r="DO10" s="344"/>
      <c r="DP10" s="566"/>
      <c r="DQ10" s="575" t="s">
        <v>201</v>
      </c>
      <c r="DR10" s="344"/>
      <c r="DS10" s="344"/>
      <c r="DT10" s="344"/>
      <c r="DU10" s="344"/>
      <c r="DV10" s="344"/>
      <c r="DW10" s="344"/>
      <c r="DX10" s="344"/>
      <c r="DY10" s="344"/>
      <c r="DZ10" s="344"/>
      <c r="EA10" s="344"/>
      <c r="EB10" s="344"/>
      <c r="EC10" s="576"/>
    </row>
    <row r="11" spans="2:143" ht="11.25" customHeight="1" x14ac:dyDescent="0.15">
      <c r="B11" s="570" t="s">
        <v>101</v>
      </c>
      <c r="C11" s="459"/>
      <c r="D11" s="459"/>
      <c r="E11" s="459"/>
      <c r="F11" s="459"/>
      <c r="G11" s="459"/>
      <c r="H11" s="459"/>
      <c r="I11" s="459"/>
      <c r="J11" s="459"/>
      <c r="K11" s="459"/>
      <c r="L11" s="459"/>
      <c r="M11" s="459"/>
      <c r="N11" s="459"/>
      <c r="O11" s="459"/>
      <c r="P11" s="459"/>
      <c r="Q11" s="571"/>
      <c r="R11" s="565">
        <v>491635</v>
      </c>
      <c r="S11" s="344"/>
      <c r="T11" s="344"/>
      <c r="U11" s="344"/>
      <c r="V11" s="344"/>
      <c r="W11" s="344"/>
      <c r="X11" s="344"/>
      <c r="Y11" s="566"/>
      <c r="Z11" s="572">
        <v>4.9000000000000004</v>
      </c>
      <c r="AA11" s="350"/>
      <c r="AB11" s="350"/>
      <c r="AC11" s="577"/>
      <c r="AD11" s="575">
        <v>491635</v>
      </c>
      <c r="AE11" s="344"/>
      <c r="AF11" s="344"/>
      <c r="AG11" s="344"/>
      <c r="AH11" s="344"/>
      <c r="AI11" s="344"/>
      <c r="AJ11" s="344"/>
      <c r="AK11" s="566"/>
      <c r="AL11" s="572">
        <v>10.1</v>
      </c>
      <c r="AM11" s="350"/>
      <c r="AN11" s="350"/>
      <c r="AO11" s="573"/>
      <c r="AP11" s="570" t="s">
        <v>342</v>
      </c>
      <c r="AQ11" s="459"/>
      <c r="AR11" s="459"/>
      <c r="AS11" s="459"/>
      <c r="AT11" s="459"/>
      <c r="AU11" s="459"/>
      <c r="AV11" s="459"/>
      <c r="AW11" s="459"/>
      <c r="AX11" s="459"/>
      <c r="AY11" s="459"/>
      <c r="AZ11" s="459"/>
      <c r="BA11" s="459"/>
      <c r="BB11" s="459"/>
      <c r="BC11" s="459"/>
      <c r="BD11" s="459"/>
      <c r="BE11" s="459"/>
      <c r="BF11" s="571"/>
      <c r="BG11" s="565">
        <v>120571</v>
      </c>
      <c r="BH11" s="344"/>
      <c r="BI11" s="344"/>
      <c r="BJ11" s="344"/>
      <c r="BK11" s="344"/>
      <c r="BL11" s="344"/>
      <c r="BM11" s="344"/>
      <c r="BN11" s="566"/>
      <c r="BO11" s="567">
        <v>4.8</v>
      </c>
      <c r="BP11" s="567"/>
      <c r="BQ11" s="567"/>
      <c r="BR11" s="567"/>
      <c r="BS11" s="568" t="s">
        <v>201</v>
      </c>
      <c r="BT11" s="568"/>
      <c r="BU11" s="568"/>
      <c r="BV11" s="568"/>
      <c r="BW11" s="568"/>
      <c r="BX11" s="568"/>
      <c r="BY11" s="568"/>
      <c r="BZ11" s="568"/>
      <c r="CA11" s="568"/>
      <c r="CB11" s="569"/>
      <c r="CD11" s="570" t="s">
        <v>345</v>
      </c>
      <c r="CE11" s="459"/>
      <c r="CF11" s="459"/>
      <c r="CG11" s="459"/>
      <c r="CH11" s="459"/>
      <c r="CI11" s="459"/>
      <c r="CJ11" s="459"/>
      <c r="CK11" s="459"/>
      <c r="CL11" s="459"/>
      <c r="CM11" s="459"/>
      <c r="CN11" s="459"/>
      <c r="CO11" s="459"/>
      <c r="CP11" s="459"/>
      <c r="CQ11" s="571"/>
      <c r="CR11" s="565">
        <v>348945</v>
      </c>
      <c r="CS11" s="344"/>
      <c r="CT11" s="344"/>
      <c r="CU11" s="344"/>
      <c r="CV11" s="344"/>
      <c r="CW11" s="344"/>
      <c r="CX11" s="344"/>
      <c r="CY11" s="566"/>
      <c r="CZ11" s="567">
        <v>3.6</v>
      </c>
      <c r="DA11" s="567"/>
      <c r="DB11" s="567"/>
      <c r="DC11" s="567"/>
      <c r="DD11" s="575">
        <v>187361</v>
      </c>
      <c r="DE11" s="344"/>
      <c r="DF11" s="344"/>
      <c r="DG11" s="344"/>
      <c r="DH11" s="344"/>
      <c r="DI11" s="344"/>
      <c r="DJ11" s="344"/>
      <c r="DK11" s="344"/>
      <c r="DL11" s="344"/>
      <c r="DM11" s="344"/>
      <c r="DN11" s="344"/>
      <c r="DO11" s="344"/>
      <c r="DP11" s="566"/>
      <c r="DQ11" s="575">
        <v>140711</v>
      </c>
      <c r="DR11" s="344"/>
      <c r="DS11" s="344"/>
      <c r="DT11" s="344"/>
      <c r="DU11" s="344"/>
      <c r="DV11" s="344"/>
      <c r="DW11" s="344"/>
      <c r="DX11" s="344"/>
      <c r="DY11" s="344"/>
      <c r="DZ11" s="344"/>
      <c r="EA11" s="344"/>
      <c r="EB11" s="344"/>
      <c r="EC11" s="576"/>
    </row>
    <row r="12" spans="2:143" ht="11.25" customHeight="1" x14ac:dyDescent="0.15">
      <c r="B12" s="570" t="s">
        <v>150</v>
      </c>
      <c r="C12" s="459"/>
      <c r="D12" s="459"/>
      <c r="E12" s="459"/>
      <c r="F12" s="459"/>
      <c r="G12" s="459"/>
      <c r="H12" s="459"/>
      <c r="I12" s="459"/>
      <c r="J12" s="459"/>
      <c r="K12" s="459"/>
      <c r="L12" s="459"/>
      <c r="M12" s="459"/>
      <c r="N12" s="459"/>
      <c r="O12" s="459"/>
      <c r="P12" s="459"/>
      <c r="Q12" s="571"/>
      <c r="R12" s="565">
        <v>6407</v>
      </c>
      <c r="S12" s="344"/>
      <c r="T12" s="344"/>
      <c r="U12" s="344"/>
      <c r="V12" s="344"/>
      <c r="W12" s="344"/>
      <c r="X12" s="344"/>
      <c r="Y12" s="566"/>
      <c r="Z12" s="567">
        <v>0.1</v>
      </c>
      <c r="AA12" s="567"/>
      <c r="AB12" s="567"/>
      <c r="AC12" s="567"/>
      <c r="AD12" s="568">
        <v>6407</v>
      </c>
      <c r="AE12" s="568"/>
      <c r="AF12" s="568"/>
      <c r="AG12" s="568"/>
      <c r="AH12" s="568"/>
      <c r="AI12" s="568"/>
      <c r="AJ12" s="568"/>
      <c r="AK12" s="568"/>
      <c r="AL12" s="572">
        <v>0.1</v>
      </c>
      <c r="AM12" s="350"/>
      <c r="AN12" s="350"/>
      <c r="AO12" s="573"/>
      <c r="AP12" s="570" t="s">
        <v>346</v>
      </c>
      <c r="AQ12" s="459"/>
      <c r="AR12" s="459"/>
      <c r="AS12" s="459"/>
      <c r="AT12" s="459"/>
      <c r="AU12" s="459"/>
      <c r="AV12" s="459"/>
      <c r="AW12" s="459"/>
      <c r="AX12" s="459"/>
      <c r="AY12" s="459"/>
      <c r="AZ12" s="459"/>
      <c r="BA12" s="459"/>
      <c r="BB12" s="459"/>
      <c r="BC12" s="459"/>
      <c r="BD12" s="459"/>
      <c r="BE12" s="459"/>
      <c r="BF12" s="571"/>
      <c r="BG12" s="565">
        <v>1287740</v>
      </c>
      <c r="BH12" s="344"/>
      <c r="BI12" s="344"/>
      <c r="BJ12" s="344"/>
      <c r="BK12" s="344"/>
      <c r="BL12" s="344"/>
      <c r="BM12" s="344"/>
      <c r="BN12" s="566"/>
      <c r="BO12" s="567">
        <v>50.8</v>
      </c>
      <c r="BP12" s="567"/>
      <c r="BQ12" s="567"/>
      <c r="BR12" s="567"/>
      <c r="BS12" s="568" t="s">
        <v>201</v>
      </c>
      <c r="BT12" s="568"/>
      <c r="BU12" s="568"/>
      <c r="BV12" s="568"/>
      <c r="BW12" s="568"/>
      <c r="BX12" s="568"/>
      <c r="BY12" s="568"/>
      <c r="BZ12" s="568"/>
      <c r="CA12" s="568"/>
      <c r="CB12" s="569"/>
      <c r="CD12" s="570" t="s">
        <v>87</v>
      </c>
      <c r="CE12" s="459"/>
      <c r="CF12" s="459"/>
      <c r="CG12" s="459"/>
      <c r="CH12" s="459"/>
      <c r="CI12" s="459"/>
      <c r="CJ12" s="459"/>
      <c r="CK12" s="459"/>
      <c r="CL12" s="459"/>
      <c r="CM12" s="459"/>
      <c r="CN12" s="459"/>
      <c r="CO12" s="459"/>
      <c r="CP12" s="459"/>
      <c r="CQ12" s="571"/>
      <c r="CR12" s="565">
        <v>147758</v>
      </c>
      <c r="CS12" s="344"/>
      <c r="CT12" s="344"/>
      <c r="CU12" s="344"/>
      <c r="CV12" s="344"/>
      <c r="CW12" s="344"/>
      <c r="CX12" s="344"/>
      <c r="CY12" s="566"/>
      <c r="CZ12" s="567">
        <v>1.5</v>
      </c>
      <c r="DA12" s="567"/>
      <c r="DB12" s="567"/>
      <c r="DC12" s="567"/>
      <c r="DD12" s="575">
        <v>3064</v>
      </c>
      <c r="DE12" s="344"/>
      <c r="DF12" s="344"/>
      <c r="DG12" s="344"/>
      <c r="DH12" s="344"/>
      <c r="DI12" s="344"/>
      <c r="DJ12" s="344"/>
      <c r="DK12" s="344"/>
      <c r="DL12" s="344"/>
      <c r="DM12" s="344"/>
      <c r="DN12" s="344"/>
      <c r="DO12" s="344"/>
      <c r="DP12" s="566"/>
      <c r="DQ12" s="575">
        <v>79500</v>
      </c>
      <c r="DR12" s="344"/>
      <c r="DS12" s="344"/>
      <c r="DT12" s="344"/>
      <c r="DU12" s="344"/>
      <c r="DV12" s="344"/>
      <c r="DW12" s="344"/>
      <c r="DX12" s="344"/>
      <c r="DY12" s="344"/>
      <c r="DZ12" s="344"/>
      <c r="EA12" s="344"/>
      <c r="EB12" s="344"/>
      <c r="EC12" s="576"/>
    </row>
    <row r="13" spans="2:143" ht="11.25" customHeight="1" x14ac:dyDescent="0.15">
      <c r="B13" s="570" t="s">
        <v>347</v>
      </c>
      <c r="C13" s="459"/>
      <c r="D13" s="459"/>
      <c r="E13" s="459"/>
      <c r="F13" s="459"/>
      <c r="G13" s="459"/>
      <c r="H13" s="459"/>
      <c r="I13" s="459"/>
      <c r="J13" s="459"/>
      <c r="K13" s="459"/>
      <c r="L13" s="459"/>
      <c r="M13" s="459"/>
      <c r="N13" s="459"/>
      <c r="O13" s="459"/>
      <c r="P13" s="459"/>
      <c r="Q13" s="571"/>
      <c r="R13" s="565" t="s">
        <v>201</v>
      </c>
      <c r="S13" s="344"/>
      <c r="T13" s="344"/>
      <c r="U13" s="344"/>
      <c r="V13" s="344"/>
      <c r="W13" s="344"/>
      <c r="X13" s="344"/>
      <c r="Y13" s="566"/>
      <c r="Z13" s="567" t="s">
        <v>201</v>
      </c>
      <c r="AA13" s="567"/>
      <c r="AB13" s="567"/>
      <c r="AC13" s="567"/>
      <c r="AD13" s="568" t="s">
        <v>201</v>
      </c>
      <c r="AE13" s="568"/>
      <c r="AF13" s="568"/>
      <c r="AG13" s="568"/>
      <c r="AH13" s="568"/>
      <c r="AI13" s="568"/>
      <c r="AJ13" s="568"/>
      <c r="AK13" s="568"/>
      <c r="AL13" s="572" t="s">
        <v>201</v>
      </c>
      <c r="AM13" s="350"/>
      <c r="AN13" s="350"/>
      <c r="AO13" s="573"/>
      <c r="AP13" s="570" t="s">
        <v>349</v>
      </c>
      <c r="AQ13" s="459"/>
      <c r="AR13" s="459"/>
      <c r="AS13" s="459"/>
      <c r="AT13" s="459"/>
      <c r="AU13" s="459"/>
      <c r="AV13" s="459"/>
      <c r="AW13" s="459"/>
      <c r="AX13" s="459"/>
      <c r="AY13" s="459"/>
      <c r="AZ13" s="459"/>
      <c r="BA13" s="459"/>
      <c r="BB13" s="459"/>
      <c r="BC13" s="459"/>
      <c r="BD13" s="459"/>
      <c r="BE13" s="459"/>
      <c r="BF13" s="571"/>
      <c r="BG13" s="565">
        <v>1287740</v>
      </c>
      <c r="BH13" s="344"/>
      <c r="BI13" s="344"/>
      <c r="BJ13" s="344"/>
      <c r="BK13" s="344"/>
      <c r="BL13" s="344"/>
      <c r="BM13" s="344"/>
      <c r="BN13" s="566"/>
      <c r="BO13" s="567">
        <v>50.8</v>
      </c>
      <c r="BP13" s="567"/>
      <c r="BQ13" s="567"/>
      <c r="BR13" s="567"/>
      <c r="BS13" s="568" t="s">
        <v>201</v>
      </c>
      <c r="BT13" s="568"/>
      <c r="BU13" s="568"/>
      <c r="BV13" s="568"/>
      <c r="BW13" s="568"/>
      <c r="BX13" s="568"/>
      <c r="BY13" s="568"/>
      <c r="BZ13" s="568"/>
      <c r="CA13" s="568"/>
      <c r="CB13" s="569"/>
      <c r="CD13" s="570" t="s">
        <v>350</v>
      </c>
      <c r="CE13" s="459"/>
      <c r="CF13" s="459"/>
      <c r="CG13" s="459"/>
      <c r="CH13" s="459"/>
      <c r="CI13" s="459"/>
      <c r="CJ13" s="459"/>
      <c r="CK13" s="459"/>
      <c r="CL13" s="459"/>
      <c r="CM13" s="459"/>
      <c r="CN13" s="459"/>
      <c r="CO13" s="459"/>
      <c r="CP13" s="459"/>
      <c r="CQ13" s="571"/>
      <c r="CR13" s="565">
        <v>693491</v>
      </c>
      <c r="CS13" s="344"/>
      <c r="CT13" s="344"/>
      <c r="CU13" s="344"/>
      <c r="CV13" s="344"/>
      <c r="CW13" s="344"/>
      <c r="CX13" s="344"/>
      <c r="CY13" s="566"/>
      <c r="CZ13" s="567">
        <v>7.2</v>
      </c>
      <c r="DA13" s="567"/>
      <c r="DB13" s="567"/>
      <c r="DC13" s="567"/>
      <c r="DD13" s="575">
        <v>397255</v>
      </c>
      <c r="DE13" s="344"/>
      <c r="DF13" s="344"/>
      <c r="DG13" s="344"/>
      <c r="DH13" s="344"/>
      <c r="DI13" s="344"/>
      <c r="DJ13" s="344"/>
      <c r="DK13" s="344"/>
      <c r="DL13" s="344"/>
      <c r="DM13" s="344"/>
      <c r="DN13" s="344"/>
      <c r="DO13" s="344"/>
      <c r="DP13" s="566"/>
      <c r="DQ13" s="575">
        <v>381040</v>
      </c>
      <c r="DR13" s="344"/>
      <c r="DS13" s="344"/>
      <c r="DT13" s="344"/>
      <c r="DU13" s="344"/>
      <c r="DV13" s="344"/>
      <c r="DW13" s="344"/>
      <c r="DX13" s="344"/>
      <c r="DY13" s="344"/>
      <c r="DZ13" s="344"/>
      <c r="EA13" s="344"/>
      <c r="EB13" s="344"/>
      <c r="EC13" s="576"/>
    </row>
    <row r="14" spans="2:143" ht="11.25" customHeight="1" x14ac:dyDescent="0.15">
      <c r="B14" s="570" t="s">
        <v>352</v>
      </c>
      <c r="C14" s="459"/>
      <c r="D14" s="459"/>
      <c r="E14" s="459"/>
      <c r="F14" s="459"/>
      <c r="G14" s="459"/>
      <c r="H14" s="459"/>
      <c r="I14" s="459"/>
      <c r="J14" s="459"/>
      <c r="K14" s="459"/>
      <c r="L14" s="459"/>
      <c r="M14" s="459"/>
      <c r="N14" s="459"/>
      <c r="O14" s="459"/>
      <c r="P14" s="459"/>
      <c r="Q14" s="571"/>
      <c r="R14" s="565" t="s">
        <v>201</v>
      </c>
      <c r="S14" s="344"/>
      <c r="T14" s="344"/>
      <c r="U14" s="344"/>
      <c r="V14" s="344"/>
      <c r="W14" s="344"/>
      <c r="X14" s="344"/>
      <c r="Y14" s="566"/>
      <c r="Z14" s="567" t="s">
        <v>201</v>
      </c>
      <c r="AA14" s="567"/>
      <c r="AB14" s="567"/>
      <c r="AC14" s="567"/>
      <c r="AD14" s="568" t="s">
        <v>201</v>
      </c>
      <c r="AE14" s="568"/>
      <c r="AF14" s="568"/>
      <c r="AG14" s="568"/>
      <c r="AH14" s="568"/>
      <c r="AI14" s="568"/>
      <c r="AJ14" s="568"/>
      <c r="AK14" s="568"/>
      <c r="AL14" s="572" t="s">
        <v>201</v>
      </c>
      <c r="AM14" s="350"/>
      <c r="AN14" s="350"/>
      <c r="AO14" s="573"/>
      <c r="AP14" s="570" t="s">
        <v>220</v>
      </c>
      <c r="AQ14" s="459"/>
      <c r="AR14" s="459"/>
      <c r="AS14" s="459"/>
      <c r="AT14" s="459"/>
      <c r="AU14" s="459"/>
      <c r="AV14" s="459"/>
      <c r="AW14" s="459"/>
      <c r="AX14" s="459"/>
      <c r="AY14" s="459"/>
      <c r="AZ14" s="459"/>
      <c r="BA14" s="459"/>
      <c r="BB14" s="459"/>
      <c r="BC14" s="459"/>
      <c r="BD14" s="459"/>
      <c r="BE14" s="459"/>
      <c r="BF14" s="571"/>
      <c r="BG14" s="565">
        <v>81765</v>
      </c>
      <c r="BH14" s="344"/>
      <c r="BI14" s="344"/>
      <c r="BJ14" s="344"/>
      <c r="BK14" s="344"/>
      <c r="BL14" s="344"/>
      <c r="BM14" s="344"/>
      <c r="BN14" s="566"/>
      <c r="BO14" s="567">
        <v>3.2</v>
      </c>
      <c r="BP14" s="567"/>
      <c r="BQ14" s="567"/>
      <c r="BR14" s="567"/>
      <c r="BS14" s="568" t="s">
        <v>201</v>
      </c>
      <c r="BT14" s="568"/>
      <c r="BU14" s="568"/>
      <c r="BV14" s="568"/>
      <c r="BW14" s="568"/>
      <c r="BX14" s="568"/>
      <c r="BY14" s="568"/>
      <c r="BZ14" s="568"/>
      <c r="CA14" s="568"/>
      <c r="CB14" s="569"/>
      <c r="CD14" s="570" t="s">
        <v>66</v>
      </c>
      <c r="CE14" s="459"/>
      <c r="CF14" s="459"/>
      <c r="CG14" s="459"/>
      <c r="CH14" s="459"/>
      <c r="CI14" s="459"/>
      <c r="CJ14" s="459"/>
      <c r="CK14" s="459"/>
      <c r="CL14" s="459"/>
      <c r="CM14" s="459"/>
      <c r="CN14" s="459"/>
      <c r="CO14" s="459"/>
      <c r="CP14" s="459"/>
      <c r="CQ14" s="571"/>
      <c r="CR14" s="565">
        <v>379818</v>
      </c>
      <c r="CS14" s="344"/>
      <c r="CT14" s="344"/>
      <c r="CU14" s="344"/>
      <c r="CV14" s="344"/>
      <c r="CW14" s="344"/>
      <c r="CX14" s="344"/>
      <c r="CY14" s="566"/>
      <c r="CZ14" s="567">
        <v>3.9</v>
      </c>
      <c r="DA14" s="567"/>
      <c r="DB14" s="567"/>
      <c r="DC14" s="567"/>
      <c r="DD14" s="575">
        <v>22817</v>
      </c>
      <c r="DE14" s="344"/>
      <c r="DF14" s="344"/>
      <c r="DG14" s="344"/>
      <c r="DH14" s="344"/>
      <c r="DI14" s="344"/>
      <c r="DJ14" s="344"/>
      <c r="DK14" s="344"/>
      <c r="DL14" s="344"/>
      <c r="DM14" s="344"/>
      <c r="DN14" s="344"/>
      <c r="DO14" s="344"/>
      <c r="DP14" s="566"/>
      <c r="DQ14" s="575">
        <v>352392</v>
      </c>
      <c r="DR14" s="344"/>
      <c r="DS14" s="344"/>
      <c r="DT14" s="344"/>
      <c r="DU14" s="344"/>
      <c r="DV14" s="344"/>
      <c r="DW14" s="344"/>
      <c r="DX14" s="344"/>
      <c r="DY14" s="344"/>
      <c r="DZ14" s="344"/>
      <c r="EA14" s="344"/>
      <c r="EB14" s="344"/>
      <c r="EC14" s="576"/>
    </row>
    <row r="15" spans="2:143" ht="11.25" customHeight="1" x14ac:dyDescent="0.15">
      <c r="B15" s="570" t="s">
        <v>322</v>
      </c>
      <c r="C15" s="459"/>
      <c r="D15" s="459"/>
      <c r="E15" s="459"/>
      <c r="F15" s="459"/>
      <c r="G15" s="459"/>
      <c r="H15" s="459"/>
      <c r="I15" s="459"/>
      <c r="J15" s="459"/>
      <c r="K15" s="459"/>
      <c r="L15" s="459"/>
      <c r="M15" s="459"/>
      <c r="N15" s="459"/>
      <c r="O15" s="459"/>
      <c r="P15" s="459"/>
      <c r="Q15" s="571"/>
      <c r="R15" s="565" t="s">
        <v>201</v>
      </c>
      <c r="S15" s="344"/>
      <c r="T15" s="344"/>
      <c r="U15" s="344"/>
      <c r="V15" s="344"/>
      <c r="W15" s="344"/>
      <c r="X15" s="344"/>
      <c r="Y15" s="566"/>
      <c r="Z15" s="567" t="s">
        <v>201</v>
      </c>
      <c r="AA15" s="567"/>
      <c r="AB15" s="567"/>
      <c r="AC15" s="567"/>
      <c r="AD15" s="568" t="s">
        <v>201</v>
      </c>
      <c r="AE15" s="568"/>
      <c r="AF15" s="568"/>
      <c r="AG15" s="568"/>
      <c r="AH15" s="568"/>
      <c r="AI15" s="568"/>
      <c r="AJ15" s="568"/>
      <c r="AK15" s="568"/>
      <c r="AL15" s="572" t="s">
        <v>201</v>
      </c>
      <c r="AM15" s="350"/>
      <c r="AN15" s="350"/>
      <c r="AO15" s="573"/>
      <c r="AP15" s="570" t="s">
        <v>353</v>
      </c>
      <c r="AQ15" s="459"/>
      <c r="AR15" s="459"/>
      <c r="AS15" s="459"/>
      <c r="AT15" s="459"/>
      <c r="AU15" s="459"/>
      <c r="AV15" s="459"/>
      <c r="AW15" s="459"/>
      <c r="AX15" s="459"/>
      <c r="AY15" s="459"/>
      <c r="AZ15" s="459"/>
      <c r="BA15" s="459"/>
      <c r="BB15" s="459"/>
      <c r="BC15" s="459"/>
      <c r="BD15" s="459"/>
      <c r="BE15" s="459"/>
      <c r="BF15" s="571"/>
      <c r="BG15" s="565">
        <v>168098</v>
      </c>
      <c r="BH15" s="344"/>
      <c r="BI15" s="344"/>
      <c r="BJ15" s="344"/>
      <c r="BK15" s="344"/>
      <c r="BL15" s="344"/>
      <c r="BM15" s="344"/>
      <c r="BN15" s="566"/>
      <c r="BO15" s="567">
        <v>6.6</v>
      </c>
      <c r="BP15" s="567"/>
      <c r="BQ15" s="567"/>
      <c r="BR15" s="567"/>
      <c r="BS15" s="568" t="s">
        <v>201</v>
      </c>
      <c r="BT15" s="568"/>
      <c r="BU15" s="568"/>
      <c r="BV15" s="568"/>
      <c r="BW15" s="568"/>
      <c r="BX15" s="568"/>
      <c r="BY15" s="568"/>
      <c r="BZ15" s="568"/>
      <c r="CA15" s="568"/>
      <c r="CB15" s="569"/>
      <c r="CD15" s="570" t="s">
        <v>355</v>
      </c>
      <c r="CE15" s="459"/>
      <c r="CF15" s="459"/>
      <c r="CG15" s="459"/>
      <c r="CH15" s="459"/>
      <c r="CI15" s="459"/>
      <c r="CJ15" s="459"/>
      <c r="CK15" s="459"/>
      <c r="CL15" s="459"/>
      <c r="CM15" s="459"/>
      <c r="CN15" s="459"/>
      <c r="CO15" s="459"/>
      <c r="CP15" s="459"/>
      <c r="CQ15" s="571"/>
      <c r="CR15" s="565">
        <v>774863</v>
      </c>
      <c r="CS15" s="344"/>
      <c r="CT15" s="344"/>
      <c r="CU15" s="344"/>
      <c r="CV15" s="344"/>
      <c r="CW15" s="344"/>
      <c r="CX15" s="344"/>
      <c r="CY15" s="566"/>
      <c r="CZ15" s="567">
        <v>8</v>
      </c>
      <c r="DA15" s="567"/>
      <c r="DB15" s="567"/>
      <c r="DC15" s="567"/>
      <c r="DD15" s="575">
        <v>45631</v>
      </c>
      <c r="DE15" s="344"/>
      <c r="DF15" s="344"/>
      <c r="DG15" s="344"/>
      <c r="DH15" s="344"/>
      <c r="DI15" s="344"/>
      <c r="DJ15" s="344"/>
      <c r="DK15" s="344"/>
      <c r="DL15" s="344"/>
      <c r="DM15" s="344"/>
      <c r="DN15" s="344"/>
      <c r="DO15" s="344"/>
      <c r="DP15" s="566"/>
      <c r="DQ15" s="575">
        <v>709384</v>
      </c>
      <c r="DR15" s="344"/>
      <c r="DS15" s="344"/>
      <c r="DT15" s="344"/>
      <c r="DU15" s="344"/>
      <c r="DV15" s="344"/>
      <c r="DW15" s="344"/>
      <c r="DX15" s="344"/>
      <c r="DY15" s="344"/>
      <c r="DZ15" s="344"/>
      <c r="EA15" s="344"/>
      <c r="EB15" s="344"/>
      <c r="EC15" s="576"/>
    </row>
    <row r="16" spans="2:143" ht="11.25" customHeight="1" x14ac:dyDescent="0.15">
      <c r="B16" s="570" t="s">
        <v>356</v>
      </c>
      <c r="C16" s="459"/>
      <c r="D16" s="459"/>
      <c r="E16" s="459"/>
      <c r="F16" s="459"/>
      <c r="G16" s="459"/>
      <c r="H16" s="459"/>
      <c r="I16" s="459"/>
      <c r="J16" s="459"/>
      <c r="K16" s="459"/>
      <c r="L16" s="459"/>
      <c r="M16" s="459"/>
      <c r="N16" s="459"/>
      <c r="O16" s="459"/>
      <c r="P16" s="459"/>
      <c r="Q16" s="571"/>
      <c r="R16" s="565">
        <v>11430</v>
      </c>
      <c r="S16" s="344"/>
      <c r="T16" s="344"/>
      <c r="U16" s="344"/>
      <c r="V16" s="344"/>
      <c r="W16" s="344"/>
      <c r="X16" s="344"/>
      <c r="Y16" s="566"/>
      <c r="Z16" s="567">
        <v>0.1</v>
      </c>
      <c r="AA16" s="567"/>
      <c r="AB16" s="567"/>
      <c r="AC16" s="567"/>
      <c r="AD16" s="568">
        <v>11430</v>
      </c>
      <c r="AE16" s="568"/>
      <c r="AF16" s="568"/>
      <c r="AG16" s="568"/>
      <c r="AH16" s="568"/>
      <c r="AI16" s="568"/>
      <c r="AJ16" s="568"/>
      <c r="AK16" s="568"/>
      <c r="AL16" s="572">
        <v>0.2</v>
      </c>
      <c r="AM16" s="350"/>
      <c r="AN16" s="350"/>
      <c r="AO16" s="573"/>
      <c r="AP16" s="570" t="s">
        <v>357</v>
      </c>
      <c r="AQ16" s="459"/>
      <c r="AR16" s="459"/>
      <c r="AS16" s="459"/>
      <c r="AT16" s="459"/>
      <c r="AU16" s="459"/>
      <c r="AV16" s="459"/>
      <c r="AW16" s="459"/>
      <c r="AX16" s="459"/>
      <c r="AY16" s="459"/>
      <c r="AZ16" s="459"/>
      <c r="BA16" s="459"/>
      <c r="BB16" s="459"/>
      <c r="BC16" s="459"/>
      <c r="BD16" s="459"/>
      <c r="BE16" s="459"/>
      <c r="BF16" s="571"/>
      <c r="BG16" s="565" t="s">
        <v>201</v>
      </c>
      <c r="BH16" s="344"/>
      <c r="BI16" s="344"/>
      <c r="BJ16" s="344"/>
      <c r="BK16" s="344"/>
      <c r="BL16" s="344"/>
      <c r="BM16" s="344"/>
      <c r="BN16" s="566"/>
      <c r="BO16" s="567" t="s">
        <v>201</v>
      </c>
      <c r="BP16" s="567"/>
      <c r="BQ16" s="567"/>
      <c r="BR16" s="567"/>
      <c r="BS16" s="568" t="s">
        <v>201</v>
      </c>
      <c r="BT16" s="568"/>
      <c r="BU16" s="568"/>
      <c r="BV16" s="568"/>
      <c r="BW16" s="568"/>
      <c r="BX16" s="568"/>
      <c r="BY16" s="568"/>
      <c r="BZ16" s="568"/>
      <c r="CA16" s="568"/>
      <c r="CB16" s="569"/>
      <c r="CD16" s="570" t="s">
        <v>358</v>
      </c>
      <c r="CE16" s="459"/>
      <c r="CF16" s="459"/>
      <c r="CG16" s="459"/>
      <c r="CH16" s="459"/>
      <c r="CI16" s="459"/>
      <c r="CJ16" s="459"/>
      <c r="CK16" s="459"/>
      <c r="CL16" s="459"/>
      <c r="CM16" s="459"/>
      <c r="CN16" s="459"/>
      <c r="CO16" s="459"/>
      <c r="CP16" s="459"/>
      <c r="CQ16" s="571"/>
      <c r="CR16" s="565">
        <v>37846</v>
      </c>
      <c r="CS16" s="344"/>
      <c r="CT16" s="344"/>
      <c r="CU16" s="344"/>
      <c r="CV16" s="344"/>
      <c r="CW16" s="344"/>
      <c r="CX16" s="344"/>
      <c r="CY16" s="566"/>
      <c r="CZ16" s="567">
        <v>0.4</v>
      </c>
      <c r="DA16" s="567"/>
      <c r="DB16" s="567"/>
      <c r="DC16" s="567"/>
      <c r="DD16" s="575" t="s">
        <v>201</v>
      </c>
      <c r="DE16" s="344"/>
      <c r="DF16" s="344"/>
      <c r="DG16" s="344"/>
      <c r="DH16" s="344"/>
      <c r="DI16" s="344"/>
      <c r="DJ16" s="344"/>
      <c r="DK16" s="344"/>
      <c r="DL16" s="344"/>
      <c r="DM16" s="344"/>
      <c r="DN16" s="344"/>
      <c r="DO16" s="344"/>
      <c r="DP16" s="566"/>
      <c r="DQ16" s="575">
        <v>1013</v>
      </c>
      <c r="DR16" s="344"/>
      <c r="DS16" s="344"/>
      <c r="DT16" s="344"/>
      <c r="DU16" s="344"/>
      <c r="DV16" s="344"/>
      <c r="DW16" s="344"/>
      <c r="DX16" s="344"/>
      <c r="DY16" s="344"/>
      <c r="DZ16" s="344"/>
      <c r="EA16" s="344"/>
      <c r="EB16" s="344"/>
      <c r="EC16" s="576"/>
    </row>
    <row r="17" spans="2:133" ht="11.25" customHeight="1" x14ac:dyDescent="0.15">
      <c r="B17" s="570" t="s">
        <v>359</v>
      </c>
      <c r="C17" s="459"/>
      <c r="D17" s="459"/>
      <c r="E17" s="459"/>
      <c r="F17" s="459"/>
      <c r="G17" s="459"/>
      <c r="H17" s="459"/>
      <c r="I17" s="459"/>
      <c r="J17" s="459"/>
      <c r="K17" s="459"/>
      <c r="L17" s="459"/>
      <c r="M17" s="459"/>
      <c r="N17" s="459"/>
      <c r="O17" s="459"/>
      <c r="P17" s="459"/>
      <c r="Q17" s="571"/>
      <c r="R17" s="565">
        <v>45449</v>
      </c>
      <c r="S17" s="344"/>
      <c r="T17" s="344"/>
      <c r="U17" s="344"/>
      <c r="V17" s="344"/>
      <c r="W17" s="344"/>
      <c r="X17" s="344"/>
      <c r="Y17" s="566"/>
      <c r="Z17" s="567">
        <v>0.5</v>
      </c>
      <c r="AA17" s="567"/>
      <c r="AB17" s="567"/>
      <c r="AC17" s="567"/>
      <c r="AD17" s="568">
        <v>45449</v>
      </c>
      <c r="AE17" s="568"/>
      <c r="AF17" s="568"/>
      <c r="AG17" s="568"/>
      <c r="AH17" s="568"/>
      <c r="AI17" s="568"/>
      <c r="AJ17" s="568"/>
      <c r="AK17" s="568"/>
      <c r="AL17" s="572">
        <v>0.9</v>
      </c>
      <c r="AM17" s="350"/>
      <c r="AN17" s="350"/>
      <c r="AO17" s="573"/>
      <c r="AP17" s="570" t="s">
        <v>360</v>
      </c>
      <c r="AQ17" s="459"/>
      <c r="AR17" s="459"/>
      <c r="AS17" s="459"/>
      <c r="AT17" s="459"/>
      <c r="AU17" s="459"/>
      <c r="AV17" s="459"/>
      <c r="AW17" s="459"/>
      <c r="AX17" s="459"/>
      <c r="AY17" s="459"/>
      <c r="AZ17" s="459"/>
      <c r="BA17" s="459"/>
      <c r="BB17" s="459"/>
      <c r="BC17" s="459"/>
      <c r="BD17" s="459"/>
      <c r="BE17" s="459"/>
      <c r="BF17" s="571"/>
      <c r="BG17" s="565" t="s">
        <v>201</v>
      </c>
      <c r="BH17" s="344"/>
      <c r="BI17" s="344"/>
      <c r="BJ17" s="344"/>
      <c r="BK17" s="344"/>
      <c r="BL17" s="344"/>
      <c r="BM17" s="344"/>
      <c r="BN17" s="566"/>
      <c r="BO17" s="567" t="s">
        <v>201</v>
      </c>
      <c r="BP17" s="567"/>
      <c r="BQ17" s="567"/>
      <c r="BR17" s="567"/>
      <c r="BS17" s="568" t="s">
        <v>201</v>
      </c>
      <c r="BT17" s="568"/>
      <c r="BU17" s="568"/>
      <c r="BV17" s="568"/>
      <c r="BW17" s="568"/>
      <c r="BX17" s="568"/>
      <c r="BY17" s="568"/>
      <c r="BZ17" s="568"/>
      <c r="CA17" s="568"/>
      <c r="CB17" s="569"/>
      <c r="CD17" s="570" t="s">
        <v>362</v>
      </c>
      <c r="CE17" s="459"/>
      <c r="CF17" s="459"/>
      <c r="CG17" s="459"/>
      <c r="CH17" s="459"/>
      <c r="CI17" s="459"/>
      <c r="CJ17" s="459"/>
      <c r="CK17" s="459"/>
      <c r="CL17" s="459"/>
      <c r="CM17" s="459"/>
      <c r="CN17" s="459"/>
      <c r="CO17" s="459"/>
      <c r="CP17" s="459"/>
      <c r="CQ17" s="571"/>
      <c r="CR17" s="565">
        <v>705659</v>
      </c>
      <c r="CS17" s="344"/>
      <c r="CT17" s="344"/>
      <c r="CU17" s="344"/>
      <c r="CV17" s="344"/>
      <c r="CW17" s="344"/>
      <c r="CX17" s="344"/>
      <c r="CY17" s="566"/>
      <c r="CZ17" s="567">
        <v>7.3</v>
      </c>
      <c r="DA17" s="567"/>
      <c r="DB17" s="567"/>
      <c r="DC17" s="567"/>
      <c r="DD17" s="575" t="s">
        <v>201</v>
      </c>
      <c r="DE17" s="344"/>
      <c r="DF17" s="344"/>
      <c r="DG17" s="344"/>
      <c r="DH17" s="344"/>
      <c r="DI17" s="344"/>
      <c r="DJ17" s="344"/>
      <c r="DK17" s="344"/>
      <c r="DL17" s="344"/>
      <c r="DM17" s="344"/>
      <c r="DN17" s="344"/>
      <c r="DO17" s="344"/>
      <c r="DP17" s="566"/>
      <c r="DQ17" s="575">
        <v>700265</v>
      </c>
      <c r="DR17" s="344"/>
      <c r="DS17" s="344"/>
      <c r="DT17" s="344"/>
      <c r="DU17" s="344"/>
      <c r="DV17" s="344"/>
      <c r="DW17" s="344"/>
      <c r="DX17" s="344"/>
      <c r="DY17" s="344"/>
      <c r="DZ17" s="344"/>
      <c r="EA17" s="344"/>
      <c r="EB17" s="344"/>
      <c r="EC17" s="576"/>
    </row>
    <row r="18" spans="2:133" ht="11.25" customHeight="1" x14ac:dyDescent="0.15">
      <c r="B18" s="570" t="s">
        <v>363</v>
      </c>
      <c r="C18" s="459"/>
      <c r="D18" s="459"/>
      <c r="E18" s="459"/>
      <c r="F18" s="459"/>
      <c r="G18" s="459"/>
      <c r="H18" s="459"/>
      <c r="I18" s="459"/>
      <c r="J18" s="459"/>
      <c r="K18" s="459"/>
      <c r="L18" s="459"/>
      <c r="M18" s="459"/>
      <c r="N18" s="459"/>
      <c r="O18" s="459"/>
      <c r="P18" s="459"/>
      <c r="Q18" s="571"/>
      <c r="R18" s="565">
        <v>29594</v>
      </c>
      <c r="S18" s="344"/>
      <c r="T18" s="344"/>
      <c r="U18" s="344"/>
      <c r="V18" s="344"/>
      <c r="W18" s="344"/>
      <c r="X18" s="344"/>
      <c r="Y18" s="566"/>
      <c r="Z18" s="567">
        <v>0.3</v>
      </c>
      <c r="AA18" s="567"/>
      <c r="AB18" s="567"/>
      <c r="AC18" s="567"/>
      <c r="AD18" s="568">
        <v>29594</v>
      </c>
      <c r="AE18" s="568"/>
      <c r="AF18" s="568"/>
      <c r="AG18" s="568"/>
      <c r="AH18" s="568"/>
      <c r="AI18" s="568"/>
      <c r="AJ18" s="568"/>
      <c r="AK18" s="568"/>
      <c r="AL18" s="572">
        <v>0.6</v>
      </c>
      <c r="AM18" s="350"/>
      <c r="AN18" s="350"/>
      <c r="AO18" s="573"/>
      <c r="AP18" s="570" t="s">
        <v>98</v>
      </c>
      <c r="AQ18" s="459"/>
      <c r="AR18" s="459"/>
      <c r="AS18" s="459"/>
      <c r="AT18" s="459"/>
      <c r="AU18" s="459"/>
      <c r="AV18" s="459"/>
      <c r="AW18" s="459"/>
      <c r="AX18" s="459"/>
      <c r="AY18" s="459"/>
      <c r="AZ18" s="459"/>
      <c r="BA18" s="459"/>
      <c r="BB18" s="459"/>
      <c r="BC18" s="459"/>
      <c r="BD18" s="459"/>
      <c r="BE18" s="459"/>
      <c r="BF18" s="571"/>
      <c r="BG18" s="565" t="s">
        <v>201</v>
      </c>
      <c r="BH18" s="344"/>
      <c r="BI18" s="344"/>
      <c r="BJ18" s="344"/>
      <c r="BK18" s="344"/>
      <c r="BL18" s="344"/>
      <c r="BM18" s="344"/>
      <c r="BN18" s="566"/>
      <c r="BO18" s="567" t="s">
        <v>201</v>
      </c>
      <c r="BP18" s="567"/>
      <c r="BQ18" s="567"/>
      <c r="BR18" s="567"/>
      <c r="BS18" s="568" t="s">
        <v>201</v>
      </c>
      <c r="BT18" s="568"/>
      <c r="BU18" s="568"/>
      <c r="BV18" s="568"/>
      <c r="BW18" s="568"/>
      <c r="BX18" s="568"/>
      <c r="BY18" s="568"/>
      <c r="BZ18" s="568"/>
      <c r="CA18" s="568"/>
      <c r="CB18" s="569"/>
      <c r="CD18" s="570" t="s">
        <v>364</v>
      </c>
      <c r="CE18" s="459"/>
      <c r="CF18" s="459"/>
      <c r="CG18" s="459"/>
      <c r="CH18" s="459"/>
      <c r="CI18" s="459"/>
      <c r="CJ18" s="459"/>
      <c r="CK18" s="459"/>
      <c r="CL18" s="459"/>
      <c r="CM18" s="459"/>
      <c r="CN18" s="459"/>
      <c r="CO18" s="459"/>
      <c r="CP18" s="459"/>
      <c r="CQ18" s="571"/>
      <c r="CR18" s="565" t="s">
        <v>201</v>
      </c>
      <c r="CS18" s="344"/>
      <c r="CT18" s="344"/>
      <c r="CU18" s="344"/>
      <c r="CV18" s="344"/>
      <c r="CW18" s="344"/>
      <c r="CX18" s="344"/>
      <c r="CY18" s="566"/>
      <c r="CZ18" s="567" t="s">
        <v>201</v>
      </c>
      <c r="DA18" s="567"/>
      <c r="DB18" s="567"/>
      <c r="DC18" s="567"/>
      <c r="DD18" s="575" t="s">
        <v>201</v>
      </c>
      <c r="DE18" s="344"/>
      <c r="DF18" s="344"/>
      <c r="DG18" s="344"/>
      <c r="DH18" s="344"/>
      <c r="DI18" s="344"/>
      <c r="DJ18" s="344"/>
      <c r="DK18" s="344"/>
      <c r="DL18" s="344"/>
      <c r="DM18" s="344"/>
      <c r="DN18" s="344"/>
      <c r="DO18" s="344"/>
      <c r="DP18" s="566"/>
      <c r="DQ18" s="575" t="s">
        <v>201</v>
      </c>
      <c r="DR18" s="344"/>
      <c r="DS18" s="344"/>
      <c r="DT18" s="344"/>
      <c r="DU18" s="344"/>
      <c r="DV18" s="344"/>
      <c r="DW18" s="344"/>
      <c r="DX18" s="344"/>
      <c r="DY18" s="344"/>
      <c r="DZ18" s="344"/>
      <c r="EA18" s="344"/>
      <c r="EB18" s="344"/>
      <c r="EC18" s="576"/>
    </row>
    <row r="19" spans="2:133" ht="11.25" customHeight="1" x14ac:dyDescent="0.15">
      <c r="B19" s="570" t="s">
        <v>365</v>
      </c>
      <c r="C19" s="459"/>
      <c r="D19" s="459"/>
      <c r="E19" s="459"/>
      <c r="F19" s="459"/>
      <c r="G19" s="459"/>
      <c r="H19" s="459"/>
      <c r="I19" s="459"/>
      <c r="J19" s="459"/>
      <c r="K19" s="459"/>
      <c r="L19" s="459"/>
      <c r="M19" s="459"/>
      <c r="N19" s="459"/>
      <c r="O19" s="459"/>
      <c r="P19" s="459"/>
      <c r="Q19" s="571"/>
      <c r="R19" s="565">
        <v>23954</v>
      </c>
      <c r="S19" s="344"/>
      <c r="T19" s="344"/>
      <c r="U19" s="344"/>
      <c r="V19" s="344"/>
      <c r="W19" s="344"/>
      <c r="X19" s="344"/>
      <c r="Y19" s="566"/>
      <c r="Z19" s="567">
        <v>0.2</v>
      </c>
      <c r="AA19" s="567"/>
      <c r="AB19" s="567"/>
      <c r="AC19" s="567"/>
      <c r="AD19" s="568">
        <v>23954</v>
      </c>
      <c r="AE19" s="568"/>
      <c r="AF19" s="568"/>
      <c r="AG19" s="568"/>
      <c r="AH19" s="568"/>
      <c r="AI19" s="568"/>
      <c r="AJ19" s="568"/>
      <c r="AK19" s="568"/>
      <c r="AL19" s="572">
        <v>0.5</v>
      </c>
      <c r="AM19" s="350"/>
      <c r="AN19" s="350"/>
      <c r="AO19" s="573"/>
      <c r="AP19" s="570" t="s">
        <v>259</v>
      </c>
      <c r="AQ19" s="459"/>
      <c r="AR19" s="459"/>
      <c r="AS19" s="459"/>
      <c r="AT19" s="459"/>
      <c r="AU19" s="459"/>
      <c r="AV19" s="459"/>
      <c r="AW19" s="459"/>
      <c r="AX19" s="459"/>
      <c r="AY19" s="459"/>
      <c r="AZ19" s="459"/>
      <c r="BA19" s="459"/>
      <c r="BB19" s="459"/>
      <c r="BC19" s="459"/>
      <c r="BD19" s="459"/>
      <c r="BE19" s="459"/>
      <c r="BF19" s="571"/>
      <c r="BG19" s="565" t="s">
        <v>201</v>
      </c>
      <c r="BH19" s="344"/>
      <c r="BI19" s="344"/>
      <c r="BJ19" s="344"/>
      <c r="BK19" s="344"/>
      <c r="BL19" s="344"/>
      <c r="BM19" s="344"/>
      <c r="BN19" s="566"/>
      <c r="BO19" s="567" t="s">
        <v>201</v>
      </c>
      <c r="BP19" s="567"/>
      <c r="BQ19" s="567"/>
      <c r="BR19" s="567"/>
      <c r="BS19" s="568" t="s">
        <v>201</v>
      </c>
      <c r="BT19" s="568"/>
      <c r="BU19" s="568"/>
      <c r="BV19" s="568"/>
      <c r="BW19" s="568"/>
      <c r="BX19" s="568"/>
      <c r="BY19" s="568"/>
      <c r="BZ19" s="568"/>
      <c r="CA19" s="568"/>
      <c r="CB19" s="569"/>
      <c r="CD19" s="570" t="s">
        <v>366</v>
      </c>
      <c r="CE19" s="459"/>
      <c r="CF19" s="459"/>
      <c r="CG19" s="459"/>
      <c r="CH19" s="459"/>
      <c r="CI19" s="459"/>
      <c r="CJ19" s="459"/>
      <c r="CK19" s="459"/>
      <c r="CL19" s="459"/>
      <c r="CM19" s="459"/>
      <c r="CN19" s="459"/>
      <c r="CO19" s="459"/>
      <c r="CP19" s="459"/>
      <c r="CQ19" s="571"/>
      <c r="CR19" s="565" t="s">
        <v>201</v>
      </c>
      <c r="CS19" s="344"/>
      <c r="CT19" s="344"/>
      <c r="CU19" s="344"/>
      <c r="CV19" s="344"/>
      <c r="CW19" s="344"/>
      <c r="CX19" s="344"/>
      <c r="CY19" s="566"/>
      <c r="CZ19" s="567" t="s">
        <v>201</v>
      </c>
      <c r="DA19" s="567"/>
      <c r="DB19" s="567"/>
      <c r="DC19" s="567"/>
      <c r="DD19" s="575" t="s">
        <v>201</v>
      </c>
      <c r="DE19" s="344"/>
      <c r="DF19" s="344"/>
      <c r="DG19" s="344"/>
      <c r="DH19" s="344"/>
      <c r="DI19" s="344"/>
      <c r="DJ19" s="344"/>
      <c r="DK19" s="344"/>
      <c r="DL19" s="344"/>
      <c r="DM19" s="344"/>
      <c r="DN19" s="344"/>
      <c r="DO19" s="344"/>
      <c r="DP19" s="566"/>
      <c r="DQ19" s="575" t="s">
        <v>201</v>
      </c>
      <c r="DR19" s="344"/>
      <c r="DS19" s="344"/>
      <c r="DT19" s="344"/>
      <c r="DU19" s="344"/>
      <c r="DV19" s="344"/>
      <c r="DW19" s="344"/>
      <c r="DX19" s="344"/>
      <c r="DY19" s="344"/>
      <c r="DZ19" s="344"/>
      <c r="EA19" s="344"/>
      <c r="EB19" s="344"/>
      <c r="EC19" s="576"/>
    </row>
    <row r="20" spans="2:133" ht="11.25" customHeight="1" x14ac:dyDescent="0.15">
      <c r="B20" s="578" t="s">
        <v>367</v>
      </c>
      <c r="C20" s="579"/>
      <c r="D20" s="579"/>
      <c r="E20" s="579"/>
      <c r="F20" s="579"/>
      <c r="G20" s="579"/>
      <c r="H20" s="579"/>
      <c r="I20" s="579"/>
      <c r="J20" s="579"/>
      <c r="K20" s="579"/>
      <c r="L20" s="579"/>
      <c r="M20" s="579"/>
      <c r="N20" s="579"/>
      <c r="O20" s="579"/>
      <c r="P20" s="579"/>
      <c r="Q20" s="580"/>
      <c r="R20" s="565">
        <v>5640</v>
      </c>
      <c r="S20" s="344"/>
      <c r="T20" s="344"/>
      <c r="U20" s="344"/>
      <c r="V20" s="344"/>
      <c r="W20" s="344"/>
      <c r="X20" s="344"/>
      <c r="Y20" s="566"/>
      <c r="Z20" s="567">
        <v>0.1</v>
      </c>
      <c r="AA20" s="567"/>
      <c r="AB20" s="567"/>
      <c r="AC20" s="567"/>
      <c r="AD20" s="568">
        <v>5640</v>
      </c>
      <c r="AE20" s="568"/>
      <c r="AF20" s="568"/>
      <c r="AG20" s="568"/>
      <c r="AH20" s="568"/>
      <c r="AI20" s="568"/>
      <c r="AJ20" s="568"/>
      <c r="AK20" s="568"/>
      <c r="AL20" s="572">
        <v>0.1</v>
      </c>
      <c r="AM20" s="350"/>
      <c r="AN20" s="350"/>
      <c r="AO20" s="573"/>
      <c r="AP20" s="570" t="s">
        <v>368</v>
      </c>
      <c r="AQ20" s="459"/>
      <c r="AR20" s="459"/>
      <c r="AS20" s="459"/>
      <c r="AT20" s="459"/>
      <c r="AU20" s="459"/>
      <c r="AV20" s="459"/>
      <c r="AW20" s="459"/>
      <c r="AX20" s="459"/>
      <c r="AY20" s="459"/>
      <c r="AZ20" s="459"/>
      <c r="BA20" s="459"/>
      <c r="BB20" s="459"/>
      <c r="BC20" s="459"/>
      <c r="BD20" s="459"/>
      <c r="BE20" s="459"/>
      <c r="BF20" s="571"/>
      <c r="BG20" s="565" t="s">
        <v>201</v>
      </c>
      <c r="BH20" s="344"/>
      <c r="BI20" s="344"/>
      <c r="BJ20" s="344"/>
      <c r="BK20" s="344"/>
      <c r="BL20" s="344"/>
      <c r="BM20" s="344"/>
      <c r="BN20" s="566"/>
      <c r="BO20" s="567" t="s">
        <v>201</v>
      </c>
      <c r="BP20" s="567"/>
      <c r="BQ20" s="567"/>
      <c r="BR20" s="567"/>
      <c r="BS20" s="568" t="s">
        <v>201</v>
      </c>
      <c r="BT20" s="568"/>
      <c r="BU20" s="568"/>
      <c r="BV20" s="568"/>
      <c r="BW20" s="568"/>
      <c r="BX20" s="568"/>
      <c r="BY20" s="568"/>
      <c r="BZ20" s="568"/>
      <c r="CA20" s="568"/>
      <c r="CB20" s="569"/>
      <c r="CD20" s="570" t="s">
        <v>192</v>
      </c>
      <c r="CE20" s="459"/>
      <c r="CF20" s="459"/>
      <c r="CG20" s="459"/>
      <c r="CH20" s="459"/>
      <c r="CI20" s="459"/>
      <c r="CJ20" s="459"/>
      <c r="CK20" s="459"/>
      <c r="CL20" s="459"/>
      <c r="CM20" s="459"/>
      <c r="CN20" s="459"/>
      <c r="CO20" s="459"/>
      <c r="CP20" s="459"/>
      <c r="CQ20" s="571"/>
      <c r="CR20" s="565">
        <v>9626239</v>
      </c>
      <c r="CS20" s="344"/>
      <c r="CT20" s="344"/>
      <c r="CU20" s="344"/>
      <c r="CV20" s="344"/>
      <c r="CW20" s="344"/>
      <c r="CX20" s="344"/>
      <c r="CY20" s="566"/>
      <c r="CZ20" s="567">
        <v>100</v>
      </c>
      <c r="DA20" s="567"/>
      <c r="DB20" s="567"/>
      <c r="DC20" s="567"/>
      <c r="DD20" s="575">
        <v>2082108</v>
      </c>
      <c r="DE20" s="344"/>
      <c r="DF20" s="344"/>
      <c r="DG20" s="344"/>
      <c r="DH20" s="344"/>
      <c r="DI20" s="344"/>
      <c r="DJ20" s="344"/>
      <c r="DK20" s="344"/>
      <c r="DL20" s="344"/>
      <c r="DM20" s="344"/>
      <c r="DN20" s="344"/>
      <c r="DO20" s="344"/>
      <c r="DP20" s="566"/>
      <c r="DQ20" s="575">
        <v>5416840</v>
      </c>
      <c r="DR20" s="344"/>
      <c r="DS20" s="344"/>
      <c r="DT20" s="344"/>
      <c r="DU20" s="344"/>
      <c r="DV20" s="344"/>
      <c r="DW20" s="344"/>
      <c r="DX20" s="344"/>
      <c r="DY20" s="344"/>
      <c r="DZ20" s="344"/>
      <c r="EA20" s="344"/>
      <c r="EB20" s="344"/>
      <c r="EC20" s="576"/>
    </row>
    <row r="21" spans="2:133" ht="11.25" customHeight="1" x14ac:dyDescent="0.15">
      <c r="B21" s="570" t="s">
        <v>343</v>
      </c>
      <c r="C21" s="459"/>
      <c r="D21" s="459"/>
      <c r="E21" s="459"/>
      <c r="F21" s="459"/>
      <c r="G21" s="459"/>
      <c r="H21" s="459"/>
      <c r="I21" s="459"/>
      <c r="J21" s="459"/>
      <c r="K21" s="459"/>
      <c r="L21" s="459"/>
      <c r="M21" s="459"/>
      <c r="N21" s="459"/>
      <c r="O21" s="459"/>
      <c r="P21" s="459"/>
      <c r="Q21" s="571"/>
      <c r="R21" s="565">
        <v>1782878</v>
      </c>
      <c r="S21" s="344"/>
      <c r="T21" s="344"/>
      <c r="U21" s="344"/>
      <c r="V21" s="344"/>
      <c r="W21" s="344"/>
      <c r="X21" s="344"/>
      <c r="Y21" s="566"/>
      <c r="Z21" s="567">
        <v>17.8</v>
      </c>
      <c r="AA21" s="567"/>
      <c r="AB21" s="567"/>
      <c r="AC21" s="567"/>
      <c r="AD21" s="568">
        <v>1626637</v>
      </c>
      <c r="AE21" s="568"/>
      <c r="AF21" s="568"/>
      <c r="AG21" s="568"/>
      <c r="AH21" s="568"/>
      <c r="AI21" s="568"/>
      <c r="AJ21" s="568"/>
      <c r="AK21" s="568"/>
      <c r="AL21" s="572">
        <v>33.5</v>
      </c>
      <c r="AM21" s="350"/>
      <c r="AN21" s="350"/>
      <c r="AO21" s="573"/>
      <c r="AP21" s="570" t="s">
        <v>370</v>
      </c>
      <c r="AQ21" s="581"/>
      <c r="AR21" s="581"/>
      <c r="AS21" s="581"/>
      <c r="AT21" s="581"/>
      <c r="AU21" s="581"/>
      <c r="AV21" s="581"/>
      <c r="AW21" s="581"/>
      <c r="AX21" s="581"/>
      <c r="AY21" s="581"/>
      <c r="AZ21" s="581"/>
      <c r="BA21" s="581"/>
      <c r="BB21" s="581"/>
      <c r="BC21" s="581"/>
      <c r="BD21" s="581"/>
      <c r="BE21" s="581"/>
      <c r="BF21" s="582"/>
      <c r="BG21" s="565" t="s">
        <v>201</v>
      </c>
      <c r="BH21" s="344"/>
      <c r="BI21" s="344"/>
      <c r="BJ21" s="344"/>
      <c r="BK21" s="344"/>
      <c r="BL21" s="344"/>
      <c r="BM21" s="344"/>
      <c r="BN21" s="566"/>
      <c r="BO21" s="567" t="s">
        <v>201</v>
      </c>
      <c r="BP21" s="567"/>
      <c r="BQ21" s="567"/>
      <c r="BR21" s="567"/>
      <c r="BS21" s="568" t="s">
        <v>201</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303</v>
      </c>
      <c r="C22" s="459"/>
      <c r="D22" s="459"/>
      <c r="E22" s="459"/>
      <c r="F22" s="459"/>
      <c r="G22" s="459"/>
      <c r="H22" s="459"/>
      <c r="I22" s="459"/>
      <c r="J22" s="459"/>
      <c r="K22" s="459"/>
      <c r="L22" s="459"/>
      <c r="M22" s="459"/>
      <c r="N22" s="459"/>
      <c r="O22" s="459"/>
      <c r="P22" s="459"/>
      <c r="Q22" s="571"/>
      <c r="R22" s="565">
        <v>1626637</v>
      </c>
      <c r="S22" s="344"/>
      <c r="T22" s="344"/>
      <c r="U22" s="344"/>
      <c r="V22" s="344"/>
      <c r="W22" s="344"/>
      <c r="X22" s="344"/>
      <c r="Y22" s="566"/>
      <c r="Z22" s="567">
        <v>16.2</v>
      </c>
      <c r="AA22" s="567"/>
      <c r="AB22" s="567"/>
      <c r="AC22" s="567"/>
      <c r="AD22" s="568">
        <v>1626637</v>
      </c>
      <c r="AE22" s="568"/>
      <c r="AF22" s="568"/>
      <c r="AG22" s="568"/>
      <c r="AH22" s="568"/>
      <c r="AI22" s="568"/>
      <c r="AJ22" s="568"/>
      <c r="AK22" s="568"/>
      <c r="AL22" s="572">
        <v>33.5</v>
      </c>
      <c r="AM22" s="350"/>
      <c r="AN22" s="350"/>
      <c r="AO22" s="573"/>
      <c r="AP22" s="570" t="s">
        <v>372</v>
      </c>
      <c r="AQ22" s="581"/>
      <c r="AR22" s="581"/>
      <c r="AS22" s="581"/>
      <c r="AT22" s="581"/>
      <c r="AU22" s="581"/>
      <c r="AV22" s="581"/>
      <c r="AW22" s="581"/>
      <c r="AX22" s="581"/>
      <c r="AY22" s="581"/>
      <c r="AZ22" s="581"/>
      <c r="BA22" s="581"/>
      <c r="BB22" s="581"/>
      <c r="BC22" s="581"/>
      <c r="BD22" s="581"/>
      <c r="BE22" s="581"/>
      <c r="BF22" s="582"/>
      <c r="BG22" s="565" t="s">
        <v>201</v>
      </c>
      <c r="BH22" s="344"/>
      <c r="BI22" s="344"/>
      <c r="BJ22" s="344"/>
      <c r="BK22" s="344"/>
      <c r="BL22" s="344"/>
      <c r="BM22" s="344"/>
      <c r="BN22" s="566"/>
      <c r="BO22" s="567" t="s">
        <v>201</v>
      </c>
      <c r="BP22" s="567"/>
      <c r="BQ22" s="567"/>
      <c r="BR22" s="567"/>
      <c r="BS22" s="568" t="s">
        <v>201</v>
      </c>
      <c r="BT22" s="568"/>
      <c r="BU22" s="568"/>
      <c r="BV22" s="568"/>
      <c r="BW22" s="568"/>
      <c r="BX22" s="568"/>
      <c r="BY22" s="568"/>
      <c r="BZ22" s="568"/>
      <c r="CA22" s="568"/>
      <c r="CB22" s="569"/>
      <c r="CD22" s="338" t="s">
        <v>373</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300</v>
      </c>
      <c r="C23" s="459"/>
      <c r="D23" s="459"/>
      <c r="E23" s="459"/>
      <c r="F23" s="459"/>
      <c r="G23" s="459"/>
      <c r="H23" s="459"/>
      <c r="I23" s="459"/>
      <c r="J23" s="459"/>
      <c r="K23" s="459"/>
      <c r="L23" s="459"/>
      <c r="M23" s="459"/>
      <c r="N23" s="459"/>
      <c r="O23" s="459"/>
      <c r="P23" s="459"/>
      <c r="Q23" s="571"/>
      <c r="R23" s="565">
        <v>156241</v>
      </c>
      <c r="S23" s="344"/>
      <c r="T23" s="344"/>
      <c r="U23" s="344"/>
      <c r="V23" s="344"/>
      <c r="W23" s="344"/>
      <c r="X23" s="344"/>
      <c r="Y23" s="566"/>
      <c r="Z23" s="567">
        <v>1.6</v>
      </c>
      <c r="AA23" s="567"/>
      <c r="AB23" s="567"/>
      <c r="AC23" s="567"/>
      <c r="AD23" s="568" t="s">
        <v>201</v>
      </c>
      <c r="AE23" s="568"/>
      <c r="AF23" s="568"/>
      <c r="AG23" s="568"/>
      <c r="AH23" s="568"/>
      <c r="AI23" s="568"/>
      <c r="AJ23" s="568"/>
      <c r="AK23" s="568"/>
      <c r="AL23" s="572" t="s">
        <v>201</v>
      </c>
      <c r="AM23" s="350"/>
      <c r="AN23" s="350"/>
      <c r="AO23" s="573"/>
      <c r="AP23" s="570" t="s">
        <v>121</v>
      </c>
      <c r="AQ23" s="581"/>
      <c r="AR23" s="581"/>
      <c r="AS23" s="581"/>
      <c r="AT23" s="581"/>
      <c r="AU23" s="581"/>
      <c r="AV23" s="581"/>
      <c r="AW23" s="581"/>
      <c r="AX23" s="581"/>
      <c r="AY23" s="581"/>
      <c r="AZ23" s="581"/>
      <c r="BA23" s="581"/>
      <c r="BB23" s="581"/>
      <c r="BC23" s="581"/>
      <c r="BD23" s="581"/>
      <c r="BE23" s="581"/>
      <c r="BF23" s="582"/>
      <c r="BG23" s="565" t="s">
        <v>201</v>
      </c>
      <c r="BH23" s="344"/>
      <c r="BI23" s="344"/>
      <c r="BJ23" s="344"/>
      <c r="BK23" s="344"/>
      <c r="BL23" s="344"/>
      <c r="BM23" s="344"/>
      <c r="BN23" s="566"/>
      <c r="BO23" s="567" t="s">
        <v>201</v>
      </c>
      <c r="BP23" s="567"/>
      <c r="BQ23" s="567"/>
      <c r="BR23" s="567"/>
      <c r="BS23" s="568" t="s">
        <v>201</v>
      </c>
      <c r="BT23" s="568"/>
      <c r="BU23" s="568"/>
      <c r="BV23" s="568"/>
      <c r="BW23" s="568"/>
      <c r="BX23" s="568"/>
      <c r="BY23" s="568"/>
      <c r="BZ23" s="568"/>
      <c r="CA23" s="568"/>
      <c r="CB23" s="569"/>
      <c r="CD23" s="338" t="s">
        <v>318</v>
      </c>
      <c r="CE23" s="339"/>
      <c r="CF23" s="339"/>
      <c r="CG23" s="339"/>
      <c r="CH23" s="339"/>
      <c r="CI23" s="339"/>
      <c r="CJ23" s="339"/>
      <c r="CK23" s="339"/>
      <c r="CL23" s="339"/>
      <c r="CM23" s="339"/>
      <c r="CN23" s="339"/>
      <c r="CO23" s="339"/>
      <c r="CP23" s="339"/>
      <c r="CQ23" s="381"/>
      <c r="CR23" s="338" t="s">
        <v>294</v>
      </c>
      <c r="CS23" s="339"/>
      <c r="CT23" s="339"/>
      <c r="CU23" s="339"/>
      <c r="CV23" s="339"/>
      <c r="CW23" s="339"/>
      <c r="CX23" s="339"/>
      <c r="CY23" s="381"/>
      <c r="CZ23" s="338" t="s">
        <v>375</v>
      </c>
      <c r="DA23" s="339"/>
      <c r="DB23" s="339"/>
      <c r="DC23" s="381"/>
      <c r="DD23" s="338" t="s">
        <v>306</v>
      </c>
      <c r="DE23" s="339"/>
      <c r="DF23" s="339"/>
      <c r="DG23" s="339"/>
      <c r="DH23" s="339"/>
      <c r="DI23" s="339"/>
      <c r="DJ23" s="339"/>
      <c r="DK23" s="381"/>
      <c r="DL23" s="592" t="s">
        <v>377</v>
      </c>
      <c r="DM23" s="593"/>
      <c r="DN23" s="593"/>
      <c r="DO23" s="593"/>
      <c r="DP23" s="593"/>
      <c r="DQ23" s="593"/>
      <c r="DR23" s="593"/>
      <c r="DS23" s="593"/>
      <c r="DT23" s="593"/>
      <c r="DU23" s="593"/>
      <c r="DV23" s="594"/>
      <c r="DW23" s="338" t="s">
        <v>19</v>
      </c>
      <c r="DX23" s="339"/>
      <c r="DY23" s="339"/>
      <c r="DZ23" s="339"/>
      <c r="EA23" s="339"/>
      <c r="EB23" s="339"/>
      <c r="EC23" s="381"/>
    </row>
    <row r="24" spans="2:133" ht="11.25" customHeight="1" x14ac:dyDescent="0.15">
      <c r="B24" s="570" t="s">
        <v>378</v>
      </c>
      <c r="C24" s="459"/>
      <c r="D24" s="459"/>
      <c r="E24" s="459"/>
      <c r="F24" s="459"/>
      <c r="G24" s="459"/>
      <c r="H24" s="459"/>
      <c r="I24" s="459"/>
      <c r="J24" s="459"/>
      <c r="K24" s="459"/>
      <c r="L24" s="459"/>
      <c r="M24" s="459"/>
      <c r="N24" s="459"/>
      <c r="O24" s="459"/>
      <c r="P24" s="459"/>
      <c r="Q24" s="571"/>
      <c r="R24" s="565" t="s">
        <v>201</v>
      </c>
      <c r="S24" s="344"/>
      <c r="T24" s="344"/>
      <c r="U24" s="344"/>
      <c r="V24" s="344"/>
      <c r="W24" s="344"/>
      <c r="X24" s="344"/>
      <c r="Y24" s="566"/>
      <c r="Z24" s="567" t="s">
        <v>201</v>
      </c>
      <c r="AA24" s="567"/>
      <c r="AB24" s="567"/>
      <c r="AC24" s="567"/>
      <c r="AD24" s="568" t="s">
        <v>201</v>
      </c>
      <c r="AE24" s="568"/>
      <c r="AF24" s="568"/>
      <c r="AG24" s="568"/>
      <c r="AH24" s="568"/>
      <c r="AI24" s="568"/>
      <c r="AJ24" s="568"/>
      <c r="AK24" s="568"/>
      <c r="AL24" s="572" t="s">
        <v>201</v>
      </c>
      <c r="AM24" s="350"/>
      <c r="AN24" s="350"/>
      <c r="AO24" s="573"/>
      <c r="AP24" s="570" t="s">
        <v>379</v>
      </c>
      <c r="AQ24" s="581"/>
      <c r="AR24" s="581"/>
      <c r="AS24" s="581"/>
      <c r="AT24" s="581"/>
      <c r="AU24" s="581"/>
      <c r="AV24" s="581"/>
      <c r="AW24" s="581"/>
      <c r="AX24" s="581"/>
      <c r="AY24" s="581"/>
      <c r="AZ24" s="581"/>
      <c r="BA24" s="581"/>
      <c r="BB24" s="581"/>
      <c r="BC24" s="581"/>
      <c r="BD24" s="581"/>
      <c r="BE24" s="581"/>
      <c r="BF24" s="582"/>
      <c r="BG24" s="565" t="s">
        <v>201</v>
      </c>
      <c r="BH24" s="344"/>
      <c r="BI24" s="344"/>
      <c r="BJ24" s="344"/>
      <c r="BK24" s="344"/>
      <c r="BL24" s="344"/>
      <c r="BM24" s="344"/>
      <c r="BN24" s="566"/>
      <c r="BO24" s="567" t="s">
        <v>201</v>
      </c>
      <c r="BP24" s="567"/>
      <c r="BQ24" s="567"/>
      <c r="BR24" s="567"/>
      <c r="BS24" s="568" t="s">
        <v>201</v>
      </c>
      <c r="BT24" s="568"/>
      <c r="BU24" s="568"/>
      <c r="BV24" s="568"/>
      <c r="BW24" s="568"/>
      <c r="BX24" s="568"/>
      <c r="BY24" s="568"/>
      <c r="BZ24" s="568"/>
      <c r="CA24" s="568"/>
      <c r="CB24" s="569"/>
      <c r="CD24" s="554" t="s">
        <v>380</v>
      </c>
      <c r="CE24" s="555"/>
      <c r="CF24" s="555"/>
      <c r="CG24" s="555"/>
      <c r="CH24" s="555"/>
      <c r="CI24" s="555"/>
      <c r="CJ24" s="555"/>
      <c r="CK24" s="555"/>
      <c r="CL24" s="555"/>
      <c r="CM24" s="555"/>
      <c r="CN24" s="555"/>
      <c r="CO24" s="555"/>
      <c r="CP24" s="555"/>
      <c r="CQ24" s="556"/>
      <c r="CR24" s="557">
        <v>3771364</v>
      </c>
      <c r="CS24" s="558"/>
      <c r="CT24" s="558"/>
      <c r="CU24" s="558"/>
      <c r="CV24" s="558"/>
      <c r="CW24" s="558"/>
      <c r="CX24" s="558"/>
      <c r="CY24" s="559"/>
      <c r="CZ24" s="562">
        <v>39.200000000000003</v>
      </c>
      <c r="DA24" s="563"/>
      <c r="DB24" s="563"/>
      <c r="DC24" s="574"/>
      <c r="DD24" s="595">
        <v>2140880</v>
      </c>
      <c r="DE24" s="558"/>
      <c r="DF24" s="558"/>
      <c r="DG24" s="558"/>
      <c r="DH24" s="558"/>
      <c r="DI24" s="558"/>
      <c r="DJ24" s="558"/>
      <c r="DK24" s="559"/>
      <c r="DL24" s="595">
        <v>2128026</v>
      </c>
      <c r="DM24" s="558"/>
      <c r="DN24" s="558"/>
      <c r="DO24" s="558"/>
      <c r="DP24" s="558"/>
      <c r="DQ24" s="558"/>
      <c r="DR24" s="558"/>
      <c r="DS24" s="558"/>
      <c r="DT24" s="558"/>
      <c r="DU24" s="558"/>
      <c r="DV24" s="559"/>
      <c r="DW24" s="562">
        <v>43</v>
      </c>
      <c r="DX24" s="563"/>
      <c r="DY24" s="563"/>
      <c r="DZ24" s="563"/>
      <c r="EA24" s="563"/>
      <c r="EB24" s="563"/>
      <c r="EC24" s="564"/>
    </row>
    <row r="25" spans="2:133" ht="11.25" customHeight="1" x14ac:dyDescent="0.15">
      <c r="B25" s="570" t="s">
        <v>55</v>
      </c>
      <c r="C25" s="459"/>
      <c r="D25" s="459"/>
      <c r="E25" s="459"/>
      <c r="F25" s="459"/>
      <c r="G25" s="459"/>
      <c r="H25" s="459"/>
      <c r="I25" s="459"/>
      <c r="J25" s="459"/>
      <c r="K25" s="459"/>
      <c r="L25" s="459"/>
      <c r="M25" s="459"/>
      <c r="N25" s="459"/>
      <c r="O25" s="459"/>
      <c r="P25" s="459"/>
      <c r="Q25" s="571"/>
      <c r="R25" s="565">
        <v>5001074</v>
      </c>
      <c r="S25" s="344"/>
      <c r="T25" s="344"/>
      <c r="U25" s="344"/>
      <c r="V25" s="344"/>
      <c r="W25" s="344"/>
      <c r="X25" s="344"/>
      <c r="Y25" s="566"/>
      <c r="Z25" s="567">
        <v>49.9</v>
      </c>
      <c r="AA25" s="567"/>
      <c r="AB25" s="567"/>
      <c r="AC25" s="567"/>
      <c r="AD25" s="568">
        <v>4844833</v>
      </c>
      <c r="AE25" s="568"/>
      <c r="AF25" s="568"/>
      <c r="AG25" s="568"/>
      <c r="AH25" s="568"/>
      <c r="AI25" s="568"/>
      <c r="AJ25" s="568"/>
      <c r="AK25" s="568"/>
      <c r="AL25" s="572">
        <v>99.8</v>
      </c>
      <c r="AM25" s="350"/>
      <c r="AN25" s="350"/>
      <c r="AO25" s="573"/>
      <c r="AP25" s="570" t="s">
        <v>278</v>
      </c>
      <c r="AQ25" s="581"/>
      <c r="AR25" s="581"/>
      <c r="AS25" s="581"/>
      <c r="AT25" s="581"/>
      <c r="AU25" s="581"/>
      <c r="AV25" s="581"/>
      <c r="AW25" s="581"/>
      <c r="AX25" s="581"/>
      <c r="AY25" s="581"/>
      <c r="AZ25" s="581"/>
      <c r="BA25" s="581"/>
      <c r="BB25" s="581"/>
      <c r="BC25" s="581"/>
      <c r="BD25" s="581"/>
      <c r="BE25" s="581"/>
      <c r="BF25" s="582"/>
      <c r="BG25" s="565" t="s">
        <v>201</v>
      </c>
      <c r="BH25" s="344"/>
      <c r="BI25" s="344"/>
      <c r="BJ25" s="344"/>
      <c r="BK25" s="344"/>
      <c r="BL25" s="344"/>
      <c r="BM25" s="344"/>
      <c r="BN25" s="566"/>
      <c r="BO25" s="567" t="s">
        <v>201</v>
      </c>
      <c r="BP25" s="567"/>
      <c r="BQ25" s="567"/>
      <c r="BR25" s="567"/>
      <c r="BS25" s="568" t="s">
        <v>201</v>
      </c>
      <c r="BT25" s="568"/>
      <c r="BU25" s="568"/>
      <c r="BV25" s="568"/>
      <c r="BW25" s="568"/>
      <c r="BX25" s="568"/>
      <c r="BY25" s="568"/>
      <c r="BZ25" s="568"/>
      <c r="CA25" s="568"/>
      <c r="CB25" s="569"/>
      <c r="CD25" s="570" t="s">
        <v>199</v>
      </c>
      <c r="CE25" s="459"/>
      <c r="CF25" s="459"/>
      <c r="CG25" s="459"/>
      <c r="CH25" s="459"/>
      <c r="CI25" s="459"/>
      <c r="CJ25" s="459"/>
      <c r="CK25" s="459"/>
      <c r="CL25" s="459"/>
      <c r="CM25" s="459"/>
      <c r="CN25" s="459"/>
      <c r="CO25" s="459"/>
      <c r="CP25" s="459"/>
      <c r="CQ25" s="571"/>
      <c r="CR25" s="565">
        <v>1070862</v>
      </c>
      <c r="CS25" s="596"/>
      <c r="CT25" s="596"/>
      <c r="CU25" s="596"/>
      <c r="CV25" s="596"/>
      <c r="CW25" s="596"/>
      <c r="CX25" s="596"/>
      <c r="CY25" s="597"/>
      <c r="CZ25" s="572">
        <v>11.1</v>
      </c>
      <c r="DA25" s="598"/>
      <c r="DB25" s="598"/>
      <c r="DC25" s="599"/>
      <c r="DD25" s="575">
        <v>921165</v>
      </c>
      <c r="DE25" s="596"/>
      <c r="DF25" s="596"/>
      <c r="DG25" s="596"/>
      <c r="DH25" s="596"/>
      <c r="DI25" s="596"/>
      <c r="DJ25" s="596"/>
      <c r="DK25" s="597"/>
      <c r="DL25" s="575">
        <v>908427</v>
      </c>
      <c r="DM25" s="596"/>
      <c r="DN25" s="596"/>
      <c r="DO25" s="596"/>
      <c r="DP25" s="596"/>
      <c r="DQ25" s="596"/>
      <c r="DR25" s="596"/>
      <c r="DS25" s="596"/>
      <c r="DT25" s="596"/>
      <c r="DU25" s="596"/>
      <c r="DV25" s="597"/>
      <c r="DW25" s="572">
        <v>18.399999999999999</v>
      </c>
      <c r="DX25" s="598"/>
      <c r="DY25" s="598"/>
      <c r="DZ25" s="598"/>
      <c r="EA25" s="598"/>
      <c r="EB25" s="598"/>
      <c r="EC25" s="600"/>
    </row>
    <row r="26" spans="2:133" ht="11.25" customHeight="1" x14ac:dyDescent="0.15">
      <c r="B26" s="570" t="s">
        <v>383</v>
      </c>
      <c r="C26" s="459"/>
      <c r="D26" s="459"/>
      <c r="E26" s="459"/>
      <c r="F26" s="459"/>
      <c r="G26" s="459"/>
      <c r="H26" s="459"/>
      <c r="I26" s="459"/>
      <c r="J26" s="459"/>
      <c r="K26" s="459"/>
      <c r="L26" s="459"/>
      <c r="M26" s="459"/>
      <c r="N26" s="459"/>
      <c r="O26" s="459"/>
      <c r="P26" s="459"/>
      <c r="Q26" s="571"/>
      <c r="R26" s="565">
        <v>3103</v>
      </c>
      <c r="S26" s="344"/>
      <c r="T26" s="344"/>
      <c r="U26" s="344"/>
      <c r="V26" s="344"/>
      <c r="W26" s="344"/>
      <c r="X26" s="344"/>
      <c r="Y26" s="566"/>
      <c r="Z26" s="567">
        <v>0</v>
      </c>
      <c r="AA26" s="567"/>
      <c r="AB26" s="567"/>
      <c r="AC26" s="567"/>
      <c r="AD26" s="568">
        <v>3103</v>
      </c>
      <c r="AE26" s="568"/>
      <c r="AF26" s="568"/>
      <c r="AG26" s="568"/>
      <c r="AH26" s="568"/>
      <c r="AI26" s="568"/>
      <c r="AJ26" s="568"/>
      <c r="AK26" s="568"/>
      <c r="AL26" s="572">
        <v>0.1</v>
      </c>
      <c r="AM26" s="350"/>
      <c r="AN26" s="350"/>
      <c r="AO26" s="573"/>
      <c r="AP26" s="570" t="s">
        <v>386</v>
      </c>
      <c r="AQ26" s="581"/>
      <c r="AR26" s="581"/>
      <c r="AS26" s="581"/>
      <c r="AT26" s="581"/>
      <c r="AU26" s="581"/>
      <c r="AV26" s="581"/>
      <c r="AW26" s="581"/>
      <c r="AX26" s="581"/>
      <c r="AY26" s="581"/>
      <c r="AZ26" s="581"/>
      <c r="BA26" s="581"/>
      <c r="BB26" s="581"/>
      <c r="BC26" s="581"/>
      <c r="BD26" s="581"/>
      <c r="BE26" s="581"/>
      <c r="BF26" s="582"/>
      <c r="BG26" s="565" t="s">
        <v>201</v>
      </c>
      <c r="BH26" s="344"/>
      <c r="BI26" s="344"/>
      <c r="BJ26" s="344"/>
      <c r="BK26" s="344"/>
      <c r="BL26" s="344"/>
      <c r="BM26" s="344"/>
      <c r="BN26" s="566"/>
      <c r="BO26" s="567" t="s">
        <v>201</v>
      </c>
      <c r="BP26" s="567"/>
      <c r="BQ26" s="567"/>
      <c r="BR26" s="567"/>
      <c r="BS26" s="568" t="s">
        <v>201</v>
      </c>
      <c r="BT26" s="568"/>
      <c r="BU26" s="568"/>
      <c r="BV26" s="568"/>
      <c r="BW26" s="568"/>
      <c r="BX26" s="568"/>
      <c r="BY26" s="568"/>
      <c r="BZ26" s="568"/>
      <c r="CA26" s="568"/>
      <c r="CB26" s="569"/>
      <c r="CD26" s="570" t="s">
        <v>125</v>
      </c>
      <c r="CE26" s="459"/>
      <c r="CF26" s="459"/>
      <c r="CG26" s="459"/>
      <c r="CH26" s="459"/>
      <c r="CI26" s="459"/>
      <c r="CJ26" s="459"/>
      <c r="CK26" s="459"/>
      <c r="CL26" s="459"/>
      <c r="CM26" s="459"/>
      <c r="CN26" s="459"/>
      <c r="CO26" s="459"/>
      <c r="CP26" s="459"/>
      <c r="CQ26" s="571"/>
      <c r="CR26" s="565">
        <v>538391</v>
      </c>
      <c r="CS26" s="344"/>
      <c r="CT26" s="344"/>
      <c r="CU26" s="344"/>
      <c r="CV26" s="344"/>
      <c r="CW26" s="344"/>
      <c r="CX26" s="344"/>
      <c r="CY26" s="566"/>
      <c r="CZ26" s="572">
        <v>5.6</v>
      </c>
      <c r="DA26" s="598"/>
      <c r="DB26" s="598"/>
      <c r="DC26" s="599"/>
      <c r="DD26" s="575">
        <v>471536</v>
      </c>
      <c r="DE26" s="344"/>
      <c r="DF26" s="344"/>
      <c r="DG26" s="344"/>
      <c r="DH26" s="344"/>
      <c r="DI26" s="344"/>
      <c r="DJ26" s="344"/>
      <c r="DK26" s="566"/>
      <c r="DL26" s="575" t="s">
        <v>201</v>
      </c>
      <c r="DM26" s="344"/>
      <c r="DN26" s="344"/>
      <c r="DO26" s="344"/>
      <c r="DP26" s="344"/>
      <c r="DQ26" s="344"/>
      <c r="DR26" s="344"/>
      <c r="DS26" s="344"/>
      <c r="DT26" s="344"/>
      <c r="DU26" s="344"/>
      <c r="DV26" s="566"/>
      <c r="DW26" s="572" t="s">
        <v>201</v>
      </c>
      <c r="DX26" s="598"/>
      <c r="DY26" s="598"/>
      <c r="DZ26" s="598"/>
      <c r="EA26" s="598"/>
      <c r="EB26" s="598"/>
      <c r="EC26" s="600"/>
    </row>
    <row r="27" spans="2:133" ht="11.25" customHeight="1" x14ac:dyDescent="0.15">
      <c r="B27" s="570" t="s">
        <v>158</v>
      </c>
      <c r="C27" s="459"/>
      <c r="D27" s="459"/>
      <c r="E27" s="459"/>
      <c r="F27" s="459"/>
      <c r="G27" s="459"/>
      <c r="H27" s="459"/>
      <c r="I27" s="459"/>
      <c r="J27" s="459"/>
      <c r="K27" s="459"/>
      <c r="L27" s="459"/>
      <c r="M27" s="459"/>
      <c r="N27" s="459"/>
      <c r="O27" s="459"/>
      <c r="P27" s="459"/>
      <c r="Q27" s="571"/>
      <c r="R27" s="565">
        <v>53375</v>
      </c>
      <c r="S27" s="344"/>
      <c r="T27" s="344"/>
      <c r="U27" s="344"/>
      <c r="V27" s="344"/>
      <c r="W27" s="344"/>
      <c r="X27" s="344"/>
      <c r="Y27" s="566"/>
      <c r="Z27" s="567">
        <v>0.5</v>
      </c>
      <c r="AA27" s="567"/>
      <c r="AB27" s="567"/>
      <c r="AC27" s="567"/>
      <c r="AD27" s="568" t="s">
        <v>201</v>
      </c>
      <c r="AE27" s="568"/>
      <c r="AF27" s="568"/>
      <c r="AG27" s="568"/>
      <c r="AH27" s="568"/>
      <c r="AI27" s="568"/>
      <c r="AJ27" s="568"/>
      <c r="AK27" s="568"/>
      <c r="AL27" s="572" t="s">
        <v>201</v>
      </c>
      <c r="AM27" s="350"/>
      <c r="AN27" s="350"/>
      <c r="AO27" s="573"/>
      <c r="AP27" s="570" t="s">
        <v>387</v>
      </c>
      <c r="AQ27" s="459"/>
      <c r="AR27" s="459"/>
      <c r="AS27" s="459"/>
      <c r="AT27" s="459"/>
      <c r="AU27" s="459"/>
      <c r="AV27" s="459"/>
      <c r="AW27" s="459"/>
      <c r="AX27" s="459"/>
      <c r="AY27" s="459"/>
      <c r="AZ27" s="459"/>
      <c r="BA27" s="459"/>
      <c r="BB27" s="459"/>
      <c r="BC27" s="459"/>
      <c r="BD27" s="459"/>
      <c r="BE27" s="459"/>
      <c r="BF27" s="571"/>
      <c r="BG27" s="565">
        <v>2536164</v>
      </c>
      <c r="BH27" s="344"/>
      <c r="BI27" s="344"/>
      <c r="BJ27" s="344"/>
      <c r="BK27" s="344"/>
      <c r="BL27" s="344"/>
      <c r="BM27" s="344"/>
      <c r="BN27" s="566"/>
      <c r="BO27" s="567">
        <v>100</v>
      </c>
      <c r="BP27" s="567"/>
      <c r="BQ27" s="567"/>
      <c r="BR27" s="567"/>
      <c r="BS27" s="568" t="s">
        <v>201</v>
      </c>
      <c r="BT27" s="568"/>
      <c r="BU27" s="568"/>
      <c r="BV27" s="568"/>
      <c r="BW27" s="568"/>
      <c r="BX27" s="568"/>
      <c r="BY27" s="568"/>
      <c r="BZ27" s="568"/>
      <c r="CA27" s="568"/>
      <c r="CB27" s="569"/>
      <c r="CD27" s="570" t="s">
        <v>224</v>
      </c>
      <c r="CE27" s="459"/>
      <c r="CF27" s="459"/>
      <c r="CG27" s="459"/>
      <c r="CH27" s="459"/>
      <c r="CI27" s="459"/>
      <c r="CJ27" s="459"/>
      <c r="CK27" s="459"/>
      <c r="CL27" s="459"/>
      <c r="CM27" s="459"/>
      <c r="CN27" s="459"/>
      <c r="CO27" s="459"/>
      <c r="CP27" s="459"/>
      <c r="CQ27" s="571"/>
      <c r="CR27" s="565">
        <v>1994843</v>
      </c>
      <c r="CS27" s="596"/>
      <c r="CT27" s="596"/>
      <c r="CU27" s="596"/>
      <c r="CV27" s="596"/>
      <c r="CW27" s="596"/>
      <c r="CX27" s="596"/>
      <c r="CY27" s="597"/>
      <c r="CZ27" s="572">
        <v>20.7</v>
      </c>
      <c r="DA27" s="598"/>
      <c r="DB27" s="598"/>
      <c r="DC27" s="599"/>
      <c r="DD27" s="575">
        <v>519450</v>
      </c>
      <c r="DE27" s="596"/>
      <c r="DF27" s="596"/>
      <c r="DG27" s="596"/>
      <c r="DH27" s="596"/>
      <c r="DI27" s="596"/>
      <c r="DJ27" s="596"/>
      <c r="DK27" s="597"/>
      <c r="DL27" s="575">
        <v>519334</v>
      </c>
      <c r="DM27" s="596"/>
      <c r="DN27" s="596"/>
      <c r="DO27" s="596"/>
      <c r="DP27" s="596"/>
      <c r="DQ27" s="596"/>
      <c r="DR27" s="596"/>
      <c r="DS27" s="596"/>
      <c r="DT27" s="596"/>
      <c r="DU27" s="596"/>
      <c r="DV27" s="597"/>
      <c r="DW27" s="572">
        <v>10.5</v>
      </c>
      <c r="DX27" s="598"/>
      <c r="DY27" s="598"/>
      <c r="DZ27" s="598"/>
      <c r="EA27" s="598"/>
      <c r="EB27" s="598"/>
      <c r="EC27" s="600"/>
    </row>
    <row r="28" spans="2:133" ht="11.25" customHeight="1" x14ac:dyDescent="0.15">
      <c r="B28" s="570" t="s">
        <v>316</v>
      </c>
      <c r="C28" s="459"/>
      <c r="D28" s="459"/>
      <c r="E28" s="459"/>
      <c r="F28" s="459"/>
      <c r="G28" s="459"/>
      <c r="H28" s="459"/>
      <c r="I28" s="459"/>
      <c r="J28" s="459"/>
      <c r="K28" s="459"/>
      <c r="L28" s="459"/>
      <c r="M28" s="459"/>
      <c r="N28" s="459"/>
      <c r="O28" s="459"/>
      <c r="P28" s="459"/>
      <c r="Q28" s="571"/>
      <c r="R28" s="565">
        <v>10374</v>
      </c>
      <c r="S28" s="344"/>
      <c r="T28" s="344"/>
      <c r="U28" s="344"/>
      <c r="V28" s="344"/>
      <c r="W28" s="344"/>
      <c r="X28" s="344"/>
      <c r="Y28" s="566"/>
      <c r="Z28" s="567">
        <v>0.1</v>
      </c>
      <c r="AA28" s="567"/>
      <c r="AB28" s="567"/>
      <c r="AC28" s="567"/>
      <c r="AD28" s="568">
        <v>3272</v>
      </c>
      <c r="AE28" s="568"/>
      <c r="AF28" s="568"/>
      <c r="AG28" s="568"/>
      <c r="AH28" s="568"/>
      <c r="AI28" s="568"/>
      <c r="AJ28" s="568"/>
      <c r="AK28" s="568"/>
      <c r="AL28" s="572">
        <v>0.1</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381</v>
      </c>
      <c r="CE28" s="459"/>
      <c r="CF28" s="459"/>
      <c r="CG28" s="459"/>
      <c r="CH28" s="459"/>
      <c r="CI28" s="459"/>
      <c r="CJ28" s="459"/>
      <c r="CK28" s="459"/>
      <c r="CL28" s="459"/>
      <c r="CM28" s="459"/>
      <c r="CN28" s="459"/>
      <c r="CO28" s="459"/>
      <c r="CP28" s="459"/>
      <c r="CQ28" s="571"/>
      <c r="CR28" s="565">
        <v>705659</v>
      </c>
      <c r="CS28" s="344"/>
      <c r="CT28" s="344"/>
      <c r="CU28" s="344"/>
      <c r="CV28" s="344"/>
      <c r="CW28" s="344"/>
      <c r="CX28" s="344"/>
      <c r="CY28" s="566"/>
      <c r="CZ28" s="572">
        <v>7.3</v>
      </c>
      <c r="DA28" s="598"/>
      <c r="DB28" s="598"/>
      <c r="DC28" s="599"/>
      <c r="DD28" s="575">
        <v>700265</v>
      </c>
      <c r="DE28" s="344"/>
      <c r="DF28" s="344"/>
      <c r="DG28" s="344"/>
      <c r="DH28" s="344"/>
      <c r="DI28" s="344"/>
      <c r="DJ28" s="344"/>
      <c r="DK28" s="566"/>
      <c r="DL28" s="575">
        <v>700265</v>
      </c>
      <c r="DM28" s="344"/>
      <c r="DN28" s="344"/>
      <c r="DO28" s="344"/>
      <c r="DP28" s="344"/>
      <c r="DQ28" s="344"/>
      <c r="DR28" s="344"/>
      <c r="DS28" s="344"/>
      <c r="DT28" s="344"/>
      <c r="DU28" s="344"/>
      <c r="DV28" s="566"/>
      <c r="DW28" s="572">
        <v>14.2</v>
      </c>
      <c r="DX28" s="598"/>
      <c r="DY28" s="598"/>
      <c r="DZ28" s="598"/>
      <c r="EA28" s="598"/>
      <c r="EB28" s="598"/>
      <c r="EC28" s="600"/>
    </row>
    <row r="29" spans="2:133" ht="11.25" customHeight="1" x14ac:dyDescent="0.15">
      <c r="B29" s="570" t="s">
        <v>21</v>
      </c>
      <c r="C29" s="459"/>
      <c r="D29" s="459"/>
      <c r="E29" s="459"/>
      <c r="F29" s="459"/>
      <c r="G29" s="459"/>
      <c r="H29" s="459"/>
      <c r="I29" s="459"/>
      <c r="J29" s="459"/>
      <c r="K29" s="459"/>
      <c r="L29" s="459"/>
      <c r="M29" s="459"/>
      <c r="N29" s="459"/>
      <c r="O29" s="459"/>
      <c r="P29" s="459"/>
      <c r="Q29" s="571"/>
      <c r="R29" s="565">
        <v>34287</v>
      </c>
      <c r="S29" s="344"/>
      <c r="T29" s="344"/>
      <c r="U29" s="344"/>
      <c r="V29" s="344"/>
      <c r="W29" s="344"/>
      <c r="X29" s="344"/>
      <c r="Y29" s="566"/>
      <c r="Z29" s="567">
        <v>0.3</v>
      </c>
      <c r="AA29" s="567"/>
      <c r="AB29" s="567"/>
      <c r="AC29" s="567"/>
      <c r="AD29" s="568" t="s">
        <v>201</v>
      </c>
      <c r="AE29" s="568"/>
      <c r="AF29" s="568"/>
      <c r="AG29" s="568"/>
      <c r="AH29" s="568"/>
      <c r="AI29" s="568"/>
      <c r="AJ29" s="568"/>
      <c r="AK29" s="568"/>
      <c r="AL29" s="572" t="s">
        <v>201</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177</v>
      </c>
      <c r="CE29" s="538"/>
      <c r="CF29" s="570" t="s">
        <v>24</v>
      </c>
      <c r="CG29" s="459"/>
      <c r="CH29" s="459"/>
      <c r="CI29" s="459"/>
      <c r="CJ29" s="459"/>
      <c r="CK29" s="459"/>
      <c r="CL29" s="459"/>
      <c r="CM29" s="459"/>
      <c r="CN29" s="459"/>
      <c r="CO29" s="459"/>
      <c r="CP29" s="459"/>
      <c r="CQ29" s="571"/>
      <c r="CR29" s="565">
        <v>705659</v>
      </c>
      <c r="CS29" s="596"/>
      <c r="CT29" s="596"/>
      <c r="CU29" s="596"/>
      <c r="CV29" s="596"/>
      <c r="CW29" s="596"/>
      <c r="CX29" s="596"/>
      <c r="CY29" s="597"/>
      <c r="CZ29" s="572">
        <v>7.3</v>
      </c>
      <c r="DA29" s="598"/>
      <c r="DB29" s="598"/>
      <c r="DC29" s="599"/>
      <c r="DD29" s="575">
        <v>700265</v>
      </c>
      <c r="DE29" s="596"/>
      <c r="DF29" s="596"/>
      <c r="DG29" s="596"/>
      <c r="DH29" s="596"/>
      <c r="DI29" s="596"/>
      <c r="DJ29" s="596"/>
      <c r="DK29" s="597"/>
      <c r="DL29" s="575">
        <v>700265</v>
      </c>
      <c r="DM29" s="596"/>
      <c r="DN29" s="596"/>
      <c r="DO29" s="596"/>
      <c r="DP29" s="596"/>
      <c r="DQ29" s="596"/>
      <c r="DR29" s="596"/>
      <c r="DS29" s="596"/>
      <c r="DT29" s="596"/>
      <c r="DU29" s="596"/>
      <c r="DV29" s="597"/>
      <c r="DW29" s="572">
        <v>14.2</v>
      </c>
      <c r="DX29" s="598"/>
      <c r="DY29" s="598"/>
      <c r="DZ29" s="598"/>
      <c r="EA29" s="598"/>
      <c r="EB29" s="598"/>
      <c r="EC29" s="600"/>
    </row>
    <row r="30" spans="2:133" ht="11.25" customHeight="1" x14ac:dyDescent="0.15">
      <c r="B30" s="570" t="s">
        <v>344</v>
      </c>
      <c r="C30" s="459"/>
      <c r="D30" s="459"/>
      <c r="E30" s="459"/>
      <c r="F30" s="459"/>
      <c r="G30" s="459"/>
      <c r="H30" s="459"/>
      <c r="I30" s="459"/>
      <c r="J30" s="459"/>
      <c r="K30" s="459"/>
      <c r="L30" s="459"/>
      <c r="M30" s="459"/>
      <c r="N30" s="459"/>
      <c r="O30" s="459"/>
      <c r="P30" s="459"/>
      <c r="Q30" s="571"/>
      <c r="R30" s="565">
        <v>1744927</v>
      </c>
      <c r="S30" s="344"/>
      <c r="T30" s="344"/>
      <c r="U30" s="344"/>
      <c r="V30" s="344"/>
      <c r="W30" s="344"/>
      <c r="X30" s="344"/>
      <c r="Y30" s="566"/>
      <c r="Z30" s="567">
        <v>17.399999999999999</v>
      </c>
      <c r="AA30" s="567"/>
      <c r="AB30" s="567"/>
      <c r="AC30" s="567"/>
      <c r="AD30" s="568" t="s">
        <v>201</v>
      </c>
      <c r="AE30" s="568"/>
      <c r="AF30" s="568"/>
      <c r="AG30" s="568"/>
      <c r="AH30" s="568"/>
      <c r="AI30" s="568"/>
      <c r="AJ30" s="568"/>
      <c r="AK30" s="568"/>
      <c r="AL30" s="572" t="s">
        <v>201</v>
      </c>
      <c r="AM30" s="350"/>
      <c r="AN30" s="350"/>
      <c r="AO30" s="573"/>
      <c r="AP30" s="338" t="s">
        <v>318</v>
      </c>
      <c r="AQ30" s="339"/>
      <c r="AR30" s="339"/>
      <c r="AS30" s="339"/>
      <c r="AT30" s="339"/>
      <c r="AU30" s="339"/>
      <c r="AV30" s="339"/>
      <c r="AW30" s="339"/>
      <c r="AX30" s="339"/>
      <c r="AY30" s="339"/>
      <c r="AZ30" s="339"/>
      <c r="BA30" s="339"/>
      <c r="BB30" s="339"/>
      <c r="BC30" s="339"/>
      <c r="BD30" s="339"/>
      <c r="BE30" s="339"/>
      <c r="BF30" s="381"/>
      <c r="BG30" s="338" t="s">
        <v>389</v>
      </c>
      <c r="BH30" s="601"/>
      <c r="BI30" s="601"/>
      <c r="BJ30" s="601"/>
      <c r="BK30" s="601"/>
      <c r="BL30" s="601"/>
      <c r="BM30" s="601"/>
      <c r="BN30" s="601"/>
      <c r="BO30" s="601"/>
      <c r="BP30" s="601"/>
      <c r="BQ30" s="602"/>
      <c r="BR30" s="338" t="s">
        <v>390</v>
      </c>
      <c r="BS30" s="601"/>
      <c r="BT30" s="601"/>
      <c r="BU30" s="601"/>
      <c r="BV30" s="601"/>
      <c r="BW30" s="601"/>
      <c r="BX30" s="601"/>
      <c r="BY30" s="601"/>
      <c r="BZ30" s="601"/>
      <c r="CA30" s="601"/>
      <c r="CB30" s="602"/>
      <c r="CD30" s="546"/>
      <c r="CE30" s="541"/>
      <c r="CF30" s="570" t="s">
        <v>391</v>
      </c>
      <c r="CG30" s="459"/>
      <c r="CH30" s="459"/>
      <c r="CI30" s="459"/>
      <c r="CJ30" s="459"/>
      <c r="CK30" s="459"/>
      <c r="CL30" s="459"/>
      <c r="CM30" s="459"/>
      <c r="CN30" s="459"/>
      <c r="CO30" s="459"/>
      <c r="CP30" s="459"/>
      <c r="CQ30" s="571"/>
      <c r="CR30" s="565">
        <v>671245</v>
      </c>
      <c r="CS30" s="344"/>
      <c r="CT30" s="344"/>
      <c r="CU30" s="344"/>
      <c r="CV30" s="344"/>
      <c r="CW30" s="344"/>
      <c r="CX30" s="344"/>
      <c r="CY30" s="566"/>
      <c r="CZ30" s="572">
        <v>7</v>
      </c>
      <c r="DA30" s="598"/>
      <c r="DB30" s="598"/>
      <c r="DC30" s="599"/>
      <c r="DD30" s="575">
        <v>665851</v>
      </c>
      <c r="DE30" s="344"/>
      <c r="DF30" s="344"/>
      <c r="DG30" s="344"/>
      <c r="DH30" s="344"/>
      <c r="DI30" s="344"/>
      <c r="DJ30" s="344"/>
      <c r="DK30" s="566"/>
      <c r="DL30" s="575">
        <v>665851</v>
      </c>
      <c r="DM30" s="344"/>
      <c r="DN30" s="344"/>
      <c r="DO30" s="344"/>
      <c r="DP30" s="344"/>
      <c r="DQ30" s="344"/>
      <c r="DR30" s="344"/>
      <c r="DS30" s="344"/>
      <c r="DT30" s="344"/>
      <c r="DU30" s="344"/>
      <c r="DV30" s="566"/>
      <c r="DW30" s="572">
        <v>13.5</v>
      </c>
      <c r="DX30" s="598"/>
      <c r="DY30" s="598"/>
      <c r="DZ30" s="598"/>
      <c r="EA30" s="598"/>
      <c r="EB30" s="598"/>
      <c r="EC30" s="600"/>
    </row>
    <row r="31" spans="2:133" ht="11.25" customHeight="1" x14ac:dyDescent="0.15">
      <c r="B31" s="578" t="s">
        <v>53</v>
      </c>
      <c r="C31" s="579"/>
      <c r="D31" s="579"/>
      <c r="E31" s="579"/>
      <c r="F31" s="579"/>
      <c r="G31" s="579"/>
      <c r="H31" s="579"/>
      <c r="I31" s="579"/>
      <c r="J31" s="579"/>
      <c r="K31" s="579"/>
      <c r="L31" s="579"/>
      <c r="M31" s="579"/>
      <c r="N31" s="579"/>
      <c r="O31" s="579"/>
      <c r="P31" s="579"/>
      <c r="Q31" s="580"/>
      <c r="R31" s="565" t="s">
        <v>201</v>
      </c>
      <c r="S31" s="344"/>
      <c r="T31" s="344"/>
      <c r="U31" s="344"/>
      <c r="V31" s="344"/>
      <c r="W31" s="344"/>
      <c r="X31" s="344"/>
      <c r="Y31" s="566"/>
      <c r="Z31" s="567" t="s">
        <v>201</v>
      </c>
      <c r="AA31" s="567"/>
      <c r="AB31" s="567"/>
      <c r="AC31" s="567"/>
      <c r="AD31" s="568" t="s">
        <v>201</v>
      </c>
      <c r="AE31" s="568"/>
      <c r="AF31" s="568"/>
      <c r="AG31" s="568"/>
      <c r="AH31" s="568"/>
      <c r="AI31" s="568"/>
      <c r="AJ31" s="568"/>
      <c r="AK31" s="568"/>
      <c r="AL31" s="572" t="s">
        <v>201</v>
      </c>
      <c r="AM31" s="350"/>
      <c r="AN31" s="350"/>
      <c r="AO31" s="573"/>
      <c r="AP31" s="519" t="s">
        <v>8</v>
      </c>
      <c r="AQ31" s="520"/>
      <c r="AR31" s="520"/>
      <c r="AS31" s="520"/>
      <c r="AT31" s="648" t="s">
        <v>392</v>
      </c>
      <c r="AU31" s="42"/>
      <c r="AV31" s="42"/>
      <c r="AW31" s="42"/>
      <c r="AX31" s="554" t="s">
        <v>279</v>
      </c>
      <c r="AY31" s="555"/>
      <c r="AZ31" s="555"/>
      <c r="BA31" s="555"/>
      <c r="BB31" s="555"/>
      <c r="BC31" s="555"/>
      <c r="BD31" s="555"/>
      <c r="BE31" s="555"/>
      <c r="BF31" s="556"/>
      <c r="BG31" s="603">
        <v>99</v>
      </c>
      <c r="BH31" s="604"/>
      <c r="BI31" s="604"/>
      <c r="BJ31" s="604"/>
      <c r="BK31" s="604"/>
      <c r="BL31" s="604"/>
      <c r="BM31" s="563">
        <v>97.1</v>
      </c>
      <c r="BN31" s="604"/>
      <c r="BO31" s="604"/>
      <c r="BP31" s="604"/>
      <c r="BQ31" s="605"/>
      <c r="BR31" s="603">
        <v>99.1</v>
      </c>
      <c r="BS31" s="604"/>
      <c r="BT31" s="604"/>
      <c r="BU31" s="604"/>
      <c r="BV31" s="604"/>
      <c r="BW31" s="604"/>
      <c r="BX31" s="563">
        <v>97.3</v>
      </c>
      <c r="BY31" s="604"/>
      <c r="BZ31" s="604"/>
      <c r="CA31" s="604"/>
      <c r="CB31" s="605"/>
      <c r="CD31" s="546"/>
      <c r="CE31" s="541"/>
      <c r="CF31" s="570" t="s">
        <v>317</v>
      </c>
      <c r="CG31" s="459"/>
      <c r="CH31" s="459"/>
      <c r="CI31" s="459"/>
      <c r="CJ31" s="459"/>
      <c r="CK31" s="459"/>
      <c r="CL31" s="459"/>
      <c r="CM31" s="459"/>
      <c r="CN31" s="459"/>
      <c r="CO31" s="459"/>
      <c r="CP31" s="459"/>
      <c r="CQ31" s="571"/>
      <c r="CR31" s="565">
        <v>34414</v>
      </c>
      <c r="CS31" s="596"/>
      <c r="CT31" s="596"/>
      <c r="CU31" s="596"/>
      <c r="CV31" s="596"/>
      <c r="CW31" s="596"/>
      <c r="CX31" s="596"/>
      <c r="CY31" s="597"/>
      <c r="CZ31" s="572">
        <v>0.4</v>
      </c>
      <c r="DA31" s="598"/>
      <c r="DB31" s="598"/>
      <c r="DC31" s="599"/>
      <c r="DD31" s="575">
        <v>34414</v>
      </c>
      <c r="DE31" s="596"/>
      <c r="DF31" s="596"/>
      <c r="DG31" s="596"/>
      <c r="DH31" s="596"/>
      <c r="DI31" s="596"/>
      <c r="DJ31" s="596"/>
      <c r="DK31" s="597"/>
      <c r="DL31" s="575">
        <v>34414</v>
      </c>
      <c r="DM31" s="596"/>
      <c r="DN31" s="596"/>
      <c r="DO31" s="596"/>
      <c r="DP31" s="596"/>
      <c r="DQ31" s="596"/>
      <c r="DR31" s="596"/>
      <c r="DS31" s="596"/>
      <c r="DT31" s="596"/>
      <c r="DU31" s="596"/>
      <c r="DV31" s="597"/>
      <c r="DW31" s="572">
        <v>0.7</v>
      </c>
      <c r="DX31" s="598"/>
      <c r="DY31" s="598"/>
      <c r="DZ31" s="598"/>
      <c r="EA31" s="598"/>
      <c r="EB31" s="598"/>
      <c r="EC31" s="600"/>
    </row>
    <row r="32" spans="2:133" ht="11.25" customHeight="1" x14ac:dyDescent="0.15">
      <c r="B32" s="570" t="s">
        <v>393</v>
      </c>
      <c r="C32" s="459"/>
      <c r="D32" s="459"/>
      <c r="E32" s="459"/>
      <c r="F32" s="459"/>
      <c r="G32" s="459"/>
      <c r="H32" s="459"/>
      <c r="I32" s="459"/>
      <c r="J32" s="459"/>
      <c r="K32" s="459"/>
      <c r="L32" s="459"/>
      <c r="M32" s="459"/>
      <c r="N32" s="459"/>
      <c r="O32" s="459"/>
      <c r="P32" s="459"/>
      <c r="Q32" s="571"/>
      <c r="R32" s="565">
        <v>769908</v>
      </c>
      <c r="S32" s="344"/>
      <c r="T32" s="344"/>
      <c r="U32" s="344"/>
      <c r="V32" s="344"/>
      <c r="W32" s="344"/>
      <c r="X32" s="344"/>
      <c r="Y32" s="566"/>
      <c r="Z32" s="567">
        <v>7.7</v>
      </c>
      <c r="AA32" s="567"/>
      <c r="AB32" s="567"/>
      <c r="AC32" s="567"/>
      <c r="AD32" s="568" t="s">
        <v>201</v>
      </c>
      <c r="AE32" s="568"/>
      <c r="AF32" s="568"/>
      <c r="AG32" s="568"/>
      <c r="AH32" s="568"/>
      <c r="AI32" s="568"/>
      <c r="AJ32" s="568"/>
      <c r="AK32" s="568"/>
      <c r="AL32" s="572" t="s">
        <v>201</v>
      </c>
      <c r="AM32" s="350"/>
      <c r="AN32" s="350"/>
      <c r="AO32" s="573"/>
      <c r="AP32" s="647"/>
      <c r="AQ32" s="506"/>
      <c r="AR32" s="506"/>
      <c r="AS32" s="506"/>
      <c r="AT32" s="649"/>
      <c r="AU32" s="1" t="s">
        <v>254</v>
      </c>
      <c r="AX32" s="570" t="s">
        <v>295</v>
      </c>
      <c r="AY32" s="459"/>
      <c r="AZ32" s="459"/>
      <c r="BA32" s="459"/>
      <c r="BB32" s="459"/>
      <c r="BC32" s="459"/>
      <c r="BD32" s="459"/>
      <c r="BE32" s="459"/>
      <c r="BF32" s="571"/>
      <c r="BG32" s="606">
        <v>99</v>
      </c>
      <c r="BH32" s="596"/>
      <c r="BI32" s="596"/>
      <c r="BJ32" s="596"/>
      <c r="BK32" s="596"/>
      <c r="BL32" s="596"/>
      <c r="BM32" s="350">
        <v>97.1</v>
      </c>
      <c r="BN32" s="596"/>
      <c r="BO32" s="596"/>
      <c r="BP32" s="596"/>
      <c r="BQ32" s="607"/>
      <c r="BR32" s="606">
        <v>99.2</v>
      </c>
      <c r="BS32" s="596"/>
      <c r="BT32" s="596"/>
      <c r="BU32" s="596"/>
      <c r="BV32" s="596"/>
      <c r="BW32" s="596"/>
      <c r="BX32" s="350">
        <v>97.3</v>
      </c>
      <c r="BY32" s="596"/>
      <c r="BZ32" s="596"/>
      <c r="CA32" s="596"/>
      <c r="CB32" s="607"/>
      <c r="CD32" s="547"/>
      <c r="CE32" s="549"/>
      <c r="CF32" s="570" t="s">
        <v>395</v>
      </c>
      <c r="CG32" s="459"/>
      <c r="CH32" s="459"/>
      <c r="CI32" s="459"/>
      <c r="CJ32" s="459"/>
      <c r="CK32" s="459"/>
      <c r="CL32" s="459"/>
      <c r="CM32" s="459"/>
      <c r="CN32" s="459"/>
      <c r="CO32" s="459"/>
      <c r="CP32" s="459"/>
      <c r="CQ32" s="571"/>
      <c r="CR32" s="565" t="s">
        <v>201</v>
      </c>
      <c r="CS32" s="344"/>
      <c r="CT32" s="344"/>
      <c r="CU32" s="344"/>
      <c r="CV32" s="344"/>
      <c r="CW32" s="344"/>
      <c r="CX32" s="344"/>
      <c r="CY32" s="566"/>
      <c r="CZ32" s="572" t="s">
        <v>201</v>
      </c>
      <c r="DA32" s="598"/>
      <c r="DB32" s="598"/>
      <c r="DC32" s="599"/>
      <c r="DD32" s="575" t="s">
        <v>201</v>
      </c>
      <c r="DE32" s="344"/>
      <c r="DF32" s="344"/>
      <c r="DG32" s="344"/>
      <c r="DH32" s="344"/>
      <c r="DI32" s="344"/>
      <c r="DJ32" s="344"/>
      <c r="DK32" s="566"/>
      <c r="DL32" s="575" t="s">
        <v>201</v>
      </c>
      <c r="DM32" s="344"/>
      <c r="DN32" s="344"/>
      <c r="DO32" s="344"/>
      <c r="DP32" s="344"/>
      <c r="DQ32" s="344"/>
      <c r="DR32" s="344"/>
      <c r="DS32" s="344"/>
      <c r="DT32" s="344"/>
      <c r="DU32" s="344"/>
      <c r="DV32" s="566"/>
      <c r="DW32" s="572" t="s">
        <v>201</v>
      </c>
      <c r="DX32" s="598"/>
      <c r="DY32" s="598"/>
      <c r="DZ32" s="598"/>
      <c r="EA32" s="598"/>
      <c r="EB32" s="598"/>
      <c r="EC32" s="600"/>
    </row>
    <row r="33" spans="2:133" ht="11.25" customHeight="1" x14ac:dyDescent="0.15">
      <c r="B33" s="570" t="s">
        <v>240</v>
      </c>
      <c r="C33" s="459"/>
      <c r="D33" s="459"/>
      <c r="E33" s="459"/>
      <c r="F33" s="459"/>
      <c r="G33" s="459"/>
      <c r="H33" s="459"/>
      <c r="I33" s="459"/>
      <c r="J33" s="459"/>
      <c r="K33" s="459"/>
      <c r="L33" s="459"/>
      <c r="M33" s="459"/>
      <c r="N33" s="459"/>
      <c r="O33" s="459"/>
      <c r="P33" s="459"/>
      <c r="Q33" s="571"/>
      <c r="R33" s="565">
        <v>25858</v>
      </c>
      <c r="S33" s="344"/>
      <c r="T33" s="344"/>
      <c r="U33" s="344"/>
      <c r="V33" s="344"/>
      <c r="W33" s="344"/>
      <c r="X33" s="344"/>
      <c r="Y33" s="566"/>
      <c r="Z33" s="567">
        <v>0.3</v>
      </c>
      <c r="AA33" s="567"/>
      <c r="AB33" s="567"/>
      <c r="AC33" s="567"/>
      <c r="AD33" s="568">
        <v>1045</v>
      </c>
      <c r="AE33" s="568"/>
      <c r="AF33" s="568"/>
      <c r="AG33" s="568"/>
      <c r="AH33" s="568"/>
      <c r="AI33" s="568"/>
      <c r="AJ33" s="568"/>
      <c r="AK33" s="568"/>
      <c r="AL33" s="572">
        <v>0</v>
      </c>
      <c r="AM33" s="350"/>
      <c r="AN33" s="350"/>
      <c r="AO33" s="573"/>
      <c r="AP33" s="522"/>
      <c r="AQ33" s="523"/>
      <c r="AR33" s="523"/>
      <c r="AS33" s="523"/>
      <c r="AT33" s="650"/>
      <c r="AU33" s="43"/>
      <c r="AV33" s="43"/>
      <c r="AW33" s="43"/>
      <c r="AX33" s="583" t="s">
        <v>162</v>
      </c>
      <c r="AY33" s="584"/>
      <c r="AZ33" s="584"/>
      <c r="BA33" s="584"/>
      <c r="BB33" s="584"/>
      <c r="BC33" s="584"/>
      <c r="BD33" s="584"/>
      <c r="BE33" s="584"/>
      <c r="BF33" s="585"/>
      <c r="BG33" s="608">
        <v>99</v>
      </c>
      <c r="BH33" s="609"/>
      <c r="BI33" s="609"/>
      <c r="BJ33" s="609"/>
      <c r="BK33" s="609"/>
      <c r="BL33" s="609"/>
      <c r="BM33" s="610">
        <v>97</v>
      </c>
      <c r="BN33" s="609"/>
      <c r="BO33" s="609"/>
      <c r="BP33" s="609"/>
      <c r="BQ33" s="611"/>
      <c r="BR33" s="608">
        <v>99.1</v>
      </c>
      <c r="BS33" s="609"/>
      <c r="BT33" s="609"/>
      <c r="BU33" s="609"/>
      <c r="BV33" s="609"/>
      <c r="BW33" s="609"/>
      <c r="BX33" s="610">
        <v>97.2</v>
      </c>
      <c r="BY33" s="609"/>
      <c r="BZ33" s="609"/>
      <c r="CA33" s="609"/>
      <c r="CB33" s="611"/>
      <c r="CD33" s="570" t="s">
        <v>396</v>
      </c>
      <c r="CE33" s="459"/>
      <c r="CF33" s="459"/>
      <c r="CG33" s="459"/>
      <c r="CH33" s="459"/>
      <c r="CI33" s="459"/>
      <c r="CJ33" s="459"/>
      <c r="CK33" s="459"/>
      <c r="CL33" s="459"/>
      <c r="CM33" s="459"/>
      <c r="CN33" s="459"/>
      <c r="CO33" s="459"/>
      <c r="CP33" s="459"/>
      <c r="CQ33" s="571"/>
      <c r="CR33" s="565">
        <v>3734921</v>
      </c>
      <c r="CS33" s="596"/>
      <c r="CT33" s="596"/>
      <c r="CU33" s="596"/>
      <c r="CV33" s="596"/>
      <c r="CW33" s="596"/>
      <c r="CX33" s="596"/>
      <c r="CY33" s="597"/>
      <c r="CZ33" s="572">
        <v>38.799999999999997</v>
      </c>
      <c r="DA33" s="598"/>
      <c r="DB33" s="598"/>
      <c r="DC33" s="599"/>
      <c r="DD33" s="575">
        <v>2987072</v>
      </c>
      <c r="DE33" s="596"/>
      <c r="DF33" s="596"/>
      <c r="DG33" s="596"/>
      <c r="DH33" s="596"/>
      <c r="DI33" s="596"/>
      <c r="DJ33" s="596"/>
      <c r="DK33" s="597"/>
      <c r="DL33" s="575">
        <v>2315351</v>
      </c>
      <c r="DM33" s="596"/>
      <c r="DN33" s="596"/>
      <c r="DO33" s="596"/>
      <c r="DP33" s="596"/>
      <c r="DQ33" s="596"/>
      <c r="DR33" s="596"/>
      <c r="DS33" s="596"/>
      <c r="DT33" s="596"/>
      <c r="DU33" s="596"/>
      <c r="DV33" s="597"/>
      <c r="DW33" s="572">
        <v>46.8</v>
      </c>
      <c r="DX33" s="598"/>
      <c r="DY33" s="598"/>
      <c r="DZ33" s="598"/>
      <c r="EA33" s="598"/>
      <c r="EB33" s="598"/>
      <c r="EC33" s="600"/>
    </row>
    <row r="34" spans="2:133" ht="11.25" customHeight="1" x14ac:dyDescent="0.15">
      <c r="B34" s="570" t="s">
        <v>151</v>
      </c>
      <c r="C34" s="459"/>
      <c r="D34" s="459"/>
      <c r="E34" s="459"/>
      <c r="F34" s="459"/>
      <c r="G34" s="459"/>
      <c r="H34" s="459"/>
      <c r="I34" s="459"/>
      <c r="J34" s="459"/>
      <c r="K34" s="459"/>
      <c r="L34" s="459"/>
      <c r="M34" s="459"/>
      <c r="N34" s="459"/>
      <c r="O34" s="459"/>
      <c r="P34" s="459"/>
      <c r="Q34" s="571"/>
      <c r="R34" s="565">
        <v>145639</v>
      </c>
      <c r="S34" s="344"/>
      <c r="T34" s="344"/>
      <c r="U34" s="344"/>
      <c r="V34" s="344"/>
      <c r="W34" s="344"/>
      <c r="X34" s="344"/>
      <c r="Y34" s="566"/>
      <c r="Z34" s="567">
        <v>1.5</v>
      </c>
      <c r="AA34" s="567"/>
      <c r="AB34" s="567"/>
      <c r="AC34" s="567"/>
      <c r="AD34" s="568" t="s">
        <v>201</v>
      </c>
      <c r="AE34" s="568"/>
      <c r="AF34" s="568"/>
      <c r="AG34" s="568"/>
      <c r="AH34" s="568"/>
      <c r="AI34" s="568"/>
      <c r="AJ34" s="568"/>
      <c r="AK34" s="568"/>
      <c r="AL34" s="572" t="s">
        <v>201</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399</v>
      </c>
      <c r="CE34" s="459"/>
      <c r="CF34" s="459"/>
      <c r="CG34" s="459"/>
      <c r="CH34" s="459"/>
      <c r="CI34" s="459"/>
      <c r="CJ34" s="459"/>
      <c r="CK34" s="459"/>
      <c r="CL34" s="459"/>
      <c r="CM34" s="459"/>
      <c r="CN34" s="459"/>
      <c r="CO34" s="459"/>
      <c r="CP34" s="459"/>
      <c r="CQ34" s="571"/>
      <c r="CR34" s="565">
        <v>1089699</v>
      </c>
      <c r="CS34" s="344"/>
      <c r="CT34" s="344"/>
      <c r="CU34" s="344"/>
      <c r="CV34" s="344"/>
      <c r="CW34" s="344"/>
      <c r="CX34" s="344"/>
      <c r="CY34" s="566"/>
      <c r="CZ34" s="572">
        <v>11.3</v>
      </c>
      <c r="DA34" s="598"/>
      <c r="DB34" s="598"/>
      <c r="DC34" s="599"/>
      <c r="DD34" s="575">
        <v>770505</v>
      </c>
      <c r="DE34" s="344"/>
      <c r="DF34" s="344"/>
      <c r="DG34" s="344"/>
      <c r="DH34" s="344"/>
      <c r="DI34" s="344"/>
      <c r="DJ34" s="344"/>
      <c r="DK34" s="566"/>
      <c r="DL34" s="575">
        <v>668034</v>
      </c>
      <c r="DM34" s="344"/>
      <c r="DN34" s="344"/>
      <c r="DO34" s="344"/>
      <c r="DP34" s="344"/>
      <c r="DQ34" s="344"/>
      <c r="DR34" s="344"/>
      <c r="DS34" s="344"/>
      <c r="DT34" s="344"/>
      <c r="DU34" s="344"/>
      <c r="DV34" s="566"/>
      <c r="DW34" s="572">
        <v>13.5</v>
      </c>
      <c r="DX34" s="598"/>
      <c r="DY34" s="598"/>
      <c r="DZ34" s="598"/>
      <c r="EA34" s="598"/>
      <c r="EB34" s="598"/>
      <c r="EC34" s="600"/>
    </row>
    <row r="35" spans="2:133" ht="11.25" customHeight="1" x14ac:dyDescent="0.15">
      <c r="B35" s="570" t="s">
        <v>401</v>
      </c>
      <c r="C35" s="459"/>
      <c r="D35" s="459"/>
      <c r="E35" s="459"/>
      <c r="F35" s="459"/>
      <c r="G35" s="459"/>
      <c r="H35" s="459"/>
      <c r="I35" s="459"/>
      <c r="J35" s="459"/>
      <c r="K35" s="459"/>
      <c r="L35" s="459"/>
      <c r="M35" s="459"/>
      <c r="N35" s="459"/>
      <c r="O35" s="459"/>
      <c r="P35" s="459"/>
      <c r="Q35" s="571"/>
      <c r="R35" s="565">
        <v>196199</v>
      </c>
      <c r="S35" s="344"/>
      <c r="T35" s="344"/>
      <c r="U35" s="344"/>
      <c r="V35" s="344"/>
      <c r="W35" s="344"/>
      <c r="X35" s="344"/>
      <c r="Y35" s="566"/>
      <c r="Z35" s="567">
        <v>2</v>
      </c>
      <c r="AA35" s="567"/>
      <c r="AB35" s="567"/>
      <c r="AC35" s="567"/>
      <c r="AD35" s="568" t="s">
        <v>201</v>
      </c>
      <c r="AE35" s="568"/>
      <c r="AF35" s="568"/>
      <c r="AG35" s="568"/>
      <c r="AH35" s="568"/>
      <c r="AI35" s="568"/>
      <c r="AJ35" s="568"/>
      <c r="AK35" s="568"/>
      <c r="AL35" s="572" t="s">
        <v>201</v>
      </c>
      <c r="AM35" s="350"/>
      <c r="AN35" s="350"/>
      <c r="AO35" s="573"/>
      <c r="AP35" s="16"/>
      <c r="AQ35" s="338" t="s">
        <v>402</v>
      </c>
      <c r="AR35" s="339"/>
      <c r="AS35" s="339"/>
      <c r="AT35" s="339"/>
      <c r="AU35" s="339"/>
      <c r="AV35" s="339"/>
      <c r="AW35" s="339"/>
      <c r="AX35" s="339"/>
      <c r="AY35" s="339"/>
      <c r="AZ35" s="339"/>
      <c r="BA35" s="339"/>
      <c r="BB35" s="339"/>
      <c r="BC35" s="339"/>
      <c r="BD35" s="339"/>
      <c r="BE35" s="339"/>
      <c r="BF35" s="381"/>
      <c r="BG35" s="338" t="s">
        <v>212</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403</v>
      </c>
      <c r="CE35" s="459"/>
      <c r="CF35" s="459"/>
      <c r="CG35" s="459"/>
      <c r="CH35" s="459"/>
      <c r="CI35" s="459"/>
      <c r="CJ35" s="459"/>
      <c r="CK35" s="459"/>
      <c r="CL35" s="459"/>
      <c r="CM35" s="459"/>
      <c r="CN35" s="459"/>
      <c r="CO35" s="459"/>
      <c r="CP35" s="459"/>
      <c r="CQ35" s="571"/>
      <c r="CR35" s="565">
        <v>30987</v>
      </c>
      <c r="CS35" s="596"/>
      <c r="CT35" s="596"/>
      <c r="CU35" s="596"/>
      <c r="CV35" s="596"/>
      <c r="CW35" s="596"/>
      <c r="CX35" s="596"/>
      <c r="CY35" s="597"/>
      <c r="CZ35" s="572">
        <v>0.3</v>
      </c>
      <c r="DA35" s="598"/>
      <c r="DB35" s="598"/>
      <c r="DC35" s="599"/>
      <c r="DD35" s="575">
        <v>29351</v>
      </c>
      <c r="DE35" s="596"/>
      <c r="DF35" s="596"/>
      <c r="DG35" s="596"/>
      <c r="DH35" s="596"/>
      <c r="DI35" s="596"/>
      <c r="DJ35" s="596"/>
      <c r="DK35" s="597"/>
      <c r="DL35" s="575">
        <v>29351</v>
      </c>
      <c r="DM35" s="596"/>
      <c r="DN35" s="596"/>
      <c r="DO35" s="596"/>
      <c r="DP35" s="596"/>
      <c r="DQ35" s="596"/>
      <c r="DR35" s="596"/>
      <c r="DS35" s="596"/>
      <c r="DT35" s="596"/>
      <c r="DU35" s="596"/>
      <c r="DV35" s="597"/>
      <c r="DW35" s="572">
        <v>0.6</v>
      </c>
      <c r="DX35" s="598"/>
      <c r="DY35" s="598"/>
      <c r="DZ35" s="598"/>
      <c r="EA35" s="598"/>
      <c r="EB35" s="598"/>
      <c r="EC35" s="600"/>
    </row>
    <row r="36" spans="2:133" ht="11.25" customHeight="1" x14ac:dyDescent="0.15">
      <c r="B36" s="570" t="s">
        <v>296</v>
      </c>
      <c r="C36" s="459"/>
      <c r="D36" s="459"/>
      <c r="E36" s="459"/>
      <c r="F36" s="459"/>
      <c r="G36" s="459"/>
      <c r="H36" s="459"/>
      <c r="I36" s="459"/>
      <c r="J36" s="459"/>
      <c r="K36" s="459"/>
      <c r="L36" s="459"/>
      <c r="M36" s="459"/>
      <c r="N36" s="459"/>
      <c r="O36" s="459"/>
      <c r="P36" s="459"/>
      <c r="Q36" s="571"/>
      <c r="R36" s="565">
        <v>458470</v>
      </c>
      <c r="S36" s="344"/>
      <c r="T36" s="344"/>
      <c r="U36" s="344"/>
      <c r="V36" s="344"/>
      <c r="W36" s="344"/>
      <c r="X36" s="344"/>
      <c r="Y36" s="566"/>
      <c r="Z36" s="567">
        <v>4.5999999999999996</v>
      </c>
      <c r="AA36" s="567"/>
      <c r="AB36" s="567"/>
      <c r="AC36" s="567"/>
      <c r="AD36" s="568" t="s">
        <v>201</v>
      </c>
      <c r="AE36" s="568"/>
      <c r="AF36" s="568"/>
      <c r="AG36" s="568"/>
      <c r="AH36" s="568"/>
      <c r="AI36" s="568"/>
      <c r="AJ36" s="568"/>
      <c r="AK36" s="568"/>
      <c r="AL36" s="572" t="s">
        <v>201</v>
      </c>
      <c r="AM36" s="350"/>
      <c r="AN36" s="350"/>
      <c r="AO36" s="573"/>
      <c r="AP36" s="16"/>
      <c r="AQ36" s="612" t="s">
        <v>387</v>
      </c>
      <c r="AR36" s="613"/>
      <c r="AS36" s="613"/>
      <c r="AT36" s="613"/>
      <c r="AU36" s="613"/>
      <c r="AV36" s="613"/>
      <c r="AW36" s="613"/>
      <c r="AX36" s="613"/>
      <c r="AY36" s="614"/>
      <c r="AZ36" s="557">
        <v>1043713</v>
      </c>
      <c r="BA36" s="558"/>
      <c r="BB36" s="558"/>
      <c r="BC36" s="558"/>
      <c r="BD36" s="558"/>
      <c r="BE36" s="558"/>
      <c r="BF36" s="615"/>
      <c r="BG36" s="554" t="s">
        <v>406</v>
      </c>
      <c r="BH36" s="555"/>
      <c r="BI36" s="555"/>
      <c r="BJ36" s="555"/>
      <c r="BK36" s="555"/>
      <c r="BL36" s="555"/>
      <c r="BM36" s="555"/>
      <c r="BN36" s="555"/>
      <c r="BO36" s="555"/>
      <c r="BP36" s="555"/>
      <c r="BQ36" s="555"/>
      <c r="BR36" s="555"/>
      <c r="BS36" s="555"/>
      <c r="BT36" s="555"/>
      <c r="BU36" s="556"/>
      <c r="BV36" s="557">
        <v>43525</v>
      </c>
      <c r="BW36" s="558"/>
      <c r="BX36" s="558"/>
      <c r="BY36" s="558"/>
      <c r="BZ36" s="558"/>
      <c r="CA36" s="558"/>
      <c r="CB36" s="615"/>
      <c r="CD36" s="570" t="s">
        <v>30</v>
      </c>
      <c r="CE36" s="459"/>
      <c r="CF36" s="459"/>
      <c r="CG36" s="459"/>
      <c r="CH36" s="459"/>
      <c r="CI36" s="459"/>
      <c r="CJ36" s="459"/>
      <c r="CK36" s="459"/>
      <c r="CL36" s="459"/>
      <c r="CM36" s="459"/>
      <c r="CN36" s="459"/>
      <c r="CO36" s="459"/>
      <c r="CP36" s="459"/>
      <c r="CQ36" s="571"/>
      <c r="CR36" s="565">
        <v>1300991</v>
      </c>
      <c r="CS36" s="344"/>
      <c r="CT36" s="344"/>
      <c r="CU36" s="344"/>
      <c r="CV36" s="344"/>
      <c r="CW36" s="344"/>
      <c r="CX36" s="344"/>
      <c r="CY36" s="566"/>
      <c r="CZ36" s="572">
        <v>13.5</v>
      </c>
      <c r="DA36" s="598"/>
      <c r="DB36" s="598"/>
      <c r="DC36" s="599"/>
      <c r="DD36" s="575">
        <v>1146016</v>
      </c>
      <c r="DE36" s="344"/>
      <c r="DF36" s="344"/>
      <c r="DG36" s="344"/>
      <c r="DH36" s="344"/>
      <c r="DI36" s="344"/>
      <c r="DJ36" s="344"/>
      <c r="DK36" s="566"/>
      <c r="DL36" s="575">
        <v>972314</v>
      </c>
      <c r="DM36" s="344"/>
      <c r="DN36" s="344"/>
      <c r="DO36" s="344"/>
      <c r="DP36" s="344"/>
      <c r="DQ36" s="344"/>
      <c r="DR36" s="344"/>
      <c r="DS36" s="344"/>
      <c r="DT36" s="344"/>
      <c r="DU36" s="344"/>
      <c r="DV36" s="566"/>
      <c r="DW36" s="572">
        <v>19.7</v>
      </c>
      <c r="DX36" s="598"/>
      <c r="DY36" s="598"/>
      <c r="DZ36" s="598"/>
      <c r="EA36" s="598"/>
      <c r="EB36" s="598"/>
      <c r="EC36" s="600"/>
    </row>
    <row r="37" spans="2:133" ht="11.25" customHeight="1" x14ac:dyDescent="0.15">
      <c r="B37" s="570" t="s">
        <v>397</v>
      </c>
      <c r="C37" s="459"/>
      <c r="D37" s="459"/>
      <c r="E37" s="459"/>
      <c r="F37" s="459"/>
      <c r="G37" s="459"/>
      <c r="H37" s="459"/>
      <c r="I37" s="459"/>
      <c r="J37" s="459"/>
      <c r="K37" s="459"/>
      <c r="L37" s="459"/>
      <c r="M37" s="459"/>
      <c r="N37" s="459"/>
      <c r="O37" s="459"/>
      <c r="P37" s="459"/>
      <c r="Q37" s="571"/>
      <c r="R37" s="565">
        <v>189026</v>
      </c>
      <c r="S37" s="344"/>
      <c r="T37" s="344"/>
      <c r="U37" s="344"/>
      <c r="V37" s="344"/>
      <c r="W37" s="344"/>
      <c r="X37" s="344"/>
      <c r="Y37" s="566"/>
      <c r="Z37" s="567">
        <v>1.9</v>
      </c>
      <c r="AA37" s="567"/>
      <c r="AB37" s="567"/>
      <c r="AC37" s="567"/>
      <c r="AD37" s="568">
        <v>260</v>
      </c>
      <c r="AE37" s="568"/>
      <c r="AF37" s="568"/>
      <c r="AG37" s="568"/>
      <c r="AH37" s="568"/>
      <c r="AI37" s="568"/>
      <c r="AJ37" s="568"/>
      <c r="AK37" s="568"/>
      <c r="AL37" s="572">
        <v>0</v>
      </c>
      <c r="AM37" s="350"/>
      <c r="AN37" s="350"/>
      <c r="AO37" s="573"/>
      <c r="AQ37" s="616" t="s">
        <v>407</v>
      </c>
      <c r="AR37" s="347"/>
      <c r="AS37" s="347"/>
      <c r="AT37" s="347"/>
      <c r="AU37" s="347"/>
      <c r="AV37" s="347"/>
      <c r="AW37" s="347"/>
      <c r="AX37" s="347"/>
      <c r="AY37" s="617"/>
      <c r="AZ37" s="565">
        <v>170469</v>
      </c>
      <c r="BA37" s="344"/>
      <c r="BB37" s="344"/>
      <c r="BC37" s="344"/>
      <c r="BD37" s="596"/>
      <c r="BE37" s="596"/>
      <c r="BF37" s="607"/>
      <c r="BG37" s="570" t="s">
        <v>409</v>
      </c>
      <c r="BH37" s="459"/>
      <c r="BI37" s="459"/>
      <c r="BJ37" s="459"/>
      <c r="BK37" s="459"/>
      <c r="BL37" s="459"/>
      <c r="BM37" s="459"/>
      <c r="BN37" s="459"/>
      <c r="BO37" s="459"/>
      <c r="BP37" s="459"/>
      <c r="BQ37" s="459"/>
      <c r="BR37" s="459"/>
      <c r="BS37" s="459"/>
      <c r="BT37" s="459"/>
      <c r="BU37" s="571"/>
      <c r="BV37" s="565">
        <v>38615</v>
      </c>
      <c r="BW37" s="344"/>
      <c r="BX37" s="344"/>
      <c r="BY37" s="344"/>
      <c r="BZ37" s="344"/>
      <c r="CA37" s="344"/>
      <c r="CB37" s="576"/>
      <c r="CD37" s="570" t="s">
        <v>161</v>
      </c>
      <c r="CE37" s="459"/>
      <c r="CF37" s="459"/>
      <c r="CG37" s="459"/>
      <c r="CH37" s="459"/>
      <c r="CI37" s="459"/>
      <c r="CJ37" s="459"/>
      <c r="CK37" s="459"/>
      <c r="CL37" s="459"/>
      <c r="CM37" s="459"/>
      <c r="CN37" s="459"/>
      <c r="CO37" s="459"/>
      <c r="CP37" s="459"/>
      <c r="CQ37" s="571"/>
      <c r="CR37" s="565">
        <v>563775</v>
      </c>
      <c r="CS37" s="596"/>
      <c r="CT37" s="596"/>
      <c r="CU37" s="596"/>
      <c r="CV37" s="596"/>
      <c r="CW37" s="596"/>
      <c r="CX37" s="596"/>
      <c r="CY37" s="597"/>
      <c r="CZ37" s="572">
        <v>5.9</v>
      </c>
      <c r="DA37" s="598"/>
      <c r="DB37" s="598"/>
      <c r="DC37" s="599"/>
      <c r="DD37" s="575">
        <v>536513</v>
      </c>
      <c r="DE37" s="596"/>
      <c r="DF37" s="596"/>
      <c r="DG37" s="596"/>
      <c r="DH37" s="596"/>
      <c r="DI37" s="596"/>
      <c r="DJ37" s="596"/>
      <c r="DK37" s="597"/>
      <c r="DL37" s="575">
        <v>524501</v>
      </c>
      <c r="DM37" s="596"/>
      <c r="DN37" s="596"/>
      <c r="DO37" s="596"/>
      <c r="DP37" s="596"/>
      <c r="DQ37" s="596"/>
      <c r="DR37" s="596"/>
      <c r="DS37" s="596"/>
      <c r="DT37" s="596"/>
      <c r="DU37" s="596"/>
      <c r="DV37" s="597"/>
      <c r="DW37" s="572">
        <v>10.6</v>
      </c>
      <c r="DX37" s="598"/>
      <c r="DY37" s="598"/>
      <c r="DZ37" s="598"/>
      <c r="EA37" s="598"/>
      <c r="EB37" s="598"/>
      <c r="EC37" s="600"/>
    </row>
    <row r="38" spans="2:133" ht="11.25" customHeight="1" x14ac:dyDescent="0.15">
      <c r="B38" s="570" t="s">
        <v>410</v>
      </c>
      <c r="C38" s="459"/>
      <c r="D38" s="459"/>
      <c r="E38" s="459"/>
      <c r="F38" s="459"/>
      <c r="G38" s="459"/>
      <c r="H38" s="459"/>
      <c r="I38" s="459"/>
      <c r="J38" s="459"/>
      <c r="K38" s="459"/>
      <c r="L38" s="459"/>
      <c r="M38" s="459"/>
      <c r="N38" s="459"/>
      <c r="O38" s="459"/>
      <c r="P38" s="459"/>
      <c r="Q38" s="571"/>
      <c r="R38" s="565">
        <v>1388684</v>
      </c>
      <c r="S38" s="344"/>
      <c r="T38" s="344"/>
      <c r="U38" s="344"/>
      <c r="V38" s="344"/>
      <c r="W38" s="344"/>
      <c r="X38" s="344"/>
      <c r="Y38" s="566"/>
      <c r="Z38" s="567">
        <v>13.9</v>
      </c>
      <c r="AA38" s="567"/>
      <c r="AB38" s="567"/>
      <c r="AC38" s="567"/>
      <c r="AD38" s="568" t="s">
        <v>201</v>
      </c>
      <c r="AE38" s="568"/>
      <c r="AF38" s="568"/>
      <c r="AG38" s="568"/>
      <c r="AH38" s="568"/>
      <c r="AI38" s="568"/>
      <c r="AJ38" s="568"/>
      <c r="AK38" s="568"/>
      <c r="AL38" s="572" t="s">
        <v>201</v>
      </c>
      <c r="AM38" s="350"/>
      <c r="AN38" s="350"/>
      <c r="AO38" s="573"/>
      <c r="AQ38" s="616" t="s">
        <v>411</v>
      </c>
      <c r="AR38" s="347"/>
      <c r="AS38" s="347"/>
      <c r="AT38" s="347"/>
      <c r="AU38" s="347"/>
      <c r="AV38" s="347"/>
      <c r="AW38" s="347"/>
      <c r="AX38" s="347"/>
      <c r="AY38" s="617"/>
      <c r="AZ38" s="565">
        <v>94894</v>
      </c>
      <c r="BA38" s="344"/>
      <c r="BB38" s="344"/>
      <c r="BC38" s="344"/>
      <c r="BD38" s="596"/>
      <c r="BE38" s="596"/>
      <c r="BF38" s="607"/>
      <c r="BG38" s="570" t="s">
        <v>415</v>
      </c>
      <c r="BH38" s="459"/>
      <c r="BI38" s="459"/>
      <c r="BJ38" s="459"/>
      <c r="BK38" s="459"/>
      <c r="BL38" s="459"/>
      <c r="BM38" s="459"/>
      <c r="BN38" s="459"/>
      <c r="BO38" s="459"/>
      <c r="BP38" s="459"/>
      <c r="BQ38" s="459"/>
      <c r="BR38" s="459"/>
      <c r="BS38" s="459"/>
      <c r="BT38" s="459"/>
      <c r="BU38" s="571"/>
      <c r="BV38" s="565">
        <v>2563</v>
      </c>
      <c r="BW38" s="344"/>
      <c r="BX38" s="344"/>
      <c r="BY38" s="344"/>
      <c r="BZ38" s="344"/>
      <c r="CA38" s="344"/>
      <c r="CB38" s="576"/>
      <c r="CD38" s="570" t="s">
        <v>416</v>
      </c>
      <c r="CE38" s="459"/>
      <c r="CF38" s="459"/>
      <c r="CG38" s="459"/>
      <c r="CH38" s="459"/>
      <c r="CI38" s="459"/>
      <c r="CJ38" s="459"/>
      <c r="CK38" s="459"/>
      <c r="CL38" s="459"/>
      <c r="CM38" s="459"/>
      <c r="CN38" s="459"/>
      <c r="CO38" s="459"/>
      <c r="CP38" s="459"/>
      <c r="CQ38" s="571"/>
      <c r="CR38" s="565">
        <v>747329</v>
      </c>
      <c r="CS38" s="344"/>
      <c r="CT38" s="344"/>
      <c r="CU38" s="344"/>
      <c r="CV38" s="344"/>
      <c r="CW38" s="344"/>
      <c r="CX38" s="344"/>
      <c r="CY38" s="566"/>
      <c r="CZ38" s="572">
        <v>7.8</v>
      </c>
      <c r="DA38" s="598"/>
      <c r="DB38" s="598"/>
      <c r="DC38" s="599"/>
      <c r="DD38" s="575">
        <v>608692</v>
      </c>
      <c r="DE38" s="344"/>
      <c r="DF38" s="344"/>
      <c r="DG38" s="344"/>
      <c r="DH38" s="344"/>
      <c r="DI38" s="344"/>
      <c r="DJ38" s="344"/>
      <c r="DK38" s="566"/>
      <c r="DL38" s="575">
        <v>599870</v>
      </c>
      <c r="DM38" s="344"/>
      <c r="DN38" s="344"/>
      <c r="DO38" s="344"/>
      <c r="DP38" s="344"/>
      <c r="DQ38" s="344"/>
      <c r="DR38" s="344"/>
      <c r="DS38" s="344"/>
      <c r="DT38" s="344"/>
      <c r="DU38" s="344"/>
      <c r="DV38" s="566"/>
      <c r="DW38" s="572">
        <v>12.1</v>
      </c>
      <c r="DX38" s="598"/>
      <c r="DY38" s="598"/>
      <c r="DZ38" s="598"/>
      <c r="EA38" s="598"/>
      <c r="EB38" s="598"/>
      <c r="EC38" s="600"/>
    </row>
    <row r="39" spans="2:133" ht="11.25" customHeight="1" x14ac:dyDescent="0.15">
      <c r="B39" s="570" t="s">
        <v>417</v>
      </c>
      <c r="C39" s="459"/>
      <c r="D39" s="459"/>
      <c r="E39" s="459"/>
      <c r="F39" s="459"/>
      <c r="G39" s="459"/>
      <c r="H39" s="459"/>
      <c r="I39" s="459"/>
      <c r="J39" s="459"/>
      <c r="K39" s="459"/>
      <c r="L39" s="459"/>
      <c r="M39" s="459"/>
      <c r="N39" s="459"/>
      <c r="O39" s="459"/>
      <c r="P39" s="459"/>
      <c r="Q39" s="571"/>
      <c r="R39" s="565" t="s">
        <v>201</v>
      </c>
      <c r="S39" s="344"/>
      <c r="T39" s="344"/>
      <c r="U39" s="344"/>
      <c r="V39" s="344"/>
      <c r="W39" s="344"/>
      <c r="X39" s="344"/>
      <c r="Y39" s="566"/>
      <c r="Z39" s="567" t="s">
        <v>201</v>
      </c>
      <c r="AA39" s="567"/>
      <c r="AB39" s="567"/>
      <c r="AC39" s="567"/>
      <c r="AD39" s="568" t="s">
        <v>201</v>
      </c>
      <c r="AE39" s="568"/>
      <c r="AF39" s="568"/>
      <c r="AG39" s="568"/>
      <c r="AH39" s="568"/>
      <c r="AI39" s="568"/>
      <c r="AJ39" s="568"/>
      <c r="AK39" s="568"/>
      <c r="AL39" s="572" t="s">
        <v>201</v>
      </c>
      <c r="AM39" s="350"/>
      <c r="AN39" s="350"/>
      <c r="AO39" s="573"/>
      <c r="AQ39" s="616" t="s">
        <v>232</v>
      </c>
      <c r="AR39" s="347"/>
      <c r="AS39" s="347"/>
      <c r="AT39" s="347"/>
      <c r="AU39" s="347"/>
      <c r="AV39" s="347"/>
      <c r="AW39" s="347"/>
      <c r="AX39" s="347"/>
      <c r="AY39" s="617"/>
      <c r="AZ39" s="565">
        <v>31021</v>
      </c>
      <c r="BA39" s="344"/>
      <c r="BB39" s="344"/>
      <c r="BC39" s="344"/>
      <c r="BD39" s="596"/>
      <c r="BE39" s="596"/>
      <c r="BF39" s="607"/>
      <c r="BG39" s="570" t="s">
        <v>339</v>
      </c>
      <c r="BH39" s="459"/>
      <c r="BI39" s="459"/>
      <c r="BJ39" s="459"/>
      <c r="BK39" s="459"/>
      <c r="BL39" s="459"/>
      <c r="BM39" s="459"/>
      <c r="BN39" s="459"/>
      <c r="BO39" s="459"/>
      <c r="BP39" s="459"/>
      <c r="BQ39" s="459"/>
      <c r="BR39" s="459"/>
      <c r="BS39" s="459"/>
      <c r="BT39" s="459"/>
      <c r="BU39" s="571"/>
      <c r="BV39" s="565">
        <v>4298</v>
      </c>
      <c r="BW39" s="344"/>
      <c r="BX39" s="344"/>
      <c r="BY39" s="344"/>
      <c r="BZ39" s="344"/>
      <c r="CA39" s="344"/>
      <c r="CB39" s="576"/>
      <c r="CD39" s="570" t="s">
        <v>421</v>
      </c>
      <c r="CE39" s="459"/>
      <c r="CF39" s="459"/>
      <c r="CG39" s="459"/>
      <c r="CH39" s="459"/>
      <c r="CI39" s="459"/>
      <c r="CJ39" s="459"/>
      <c r="CK39" s="459"/>
      <c r="CL39" s="459"/>
      <c r="CM39" s="459"/>
      <c r="CN39" s="459"/>
      <c r="CO39" s="459"/>
      <c r="CP39" s="459"/>
      <c r="CQ39" s="571"/>
      <c r="CR39" s="565">
        <v>450633</v>
      </c>
      <c r="CS39" s="596"/>
      <c r="CT39" s="596"/>
      <c r="CU39" s="596"/>
      <c r="CV39" s="596"/>
      <c r="CW39" s="596"/>
      <c r="CX39" s="596"/>
      <c r="CY39" s="597"/>
      <c r="CZ39" s="572">
        <v>4.7</v>
      </c>
      <c r="DA39" s="598"/>
      <c r="DB39" s="598"/>
      <c r="DC39" s="599"/>
      <c r="DD39" s="575">
        <v>386726</v>
      </c>
      <c r="DE39" s="596"/>
      <c r="DF39" s="596"/>
      <c r="DG39" s="596"/>
      <c r="DH39" s="596"/>
      <c r="DI39" s="596"/>
      <c r="DJ39" s="596"/>
      <c r="DK39" s="597"/>
      <c r="DL39" s="575" t="s">
        <v>201</v>
      </c>
      <c r="DM39" s="596"/>
      <c r="DN39" s="596"/>
      <c r="DO39" s="596"/>
      <c r="DP39" s="596"/>
      <c r="DQ39" s="596"/>
      <c r="DR39" s="596"/>
      <c r="DS39" s="596"/>
      <c r="DT39" s="596"/>
      <c r="DU39" s="596"/>
      <c r="DV39" s="597"/>
      <c r="DW39" s="572" t="s">
        <v>201</v>
      </c>
      <c r="DX39" s="598"/>
      <c r="DY39" s="598"/>
      <c r="DZ39" s="598"/>
      <c r="EA39" s="598"/>
      <c r="EB39" s="598"/>
      <c r="EC39" s="600"/>
    </row>
    <row r="40" spans="2:133" ht="11.25" customHeight="1" x14ac:dyDescent="0.15">
      <c r="B40" s="570" t="s">
        <v>422</v>
      </c>
      <c r="C40" s="459"/>
      <c r="D40" s="459"/>
      <c r="E40" s="459"/>
      <c r="F40" s="459"/>
      <c r="G40" s="459"/>
      <c r="H40" s="459"/>
      <c r="I40" s="459"/>
      <c r="J40" s="459"/>
      <c r="K40" s="459"/>
      <c r="L40" s="459"/>
      <c r="M40" s="459"/>
      <c r="N40" s="459"/>
      <c r="O40" s="459"/>
      <c r="P40" s="459"/>
      <c r="Q40" s="571"/>
      <c r="R40" s="565">
        <v>92816</v>
      </c>
      <c r="S40" s="344"/>
      <c r="T40" s="344"/>
      <c r="U40" s="344"/>
      <c r="V40" s="344"/>
      <c r="W40" s="344"/>
      <c r="X40" s="344"/>
      <c r="Y40" s="566"/>
      <c r="Z40" s="567">
        <v>0.9</v>
      </c>
      <c r="AA40" s="567"/>
      <c r="AB40" s="567"/>
      <c r="AC40" s="567"/>
      <c r="AD40" s="568" t="s">
        <v>201</v>
      </c>
      <c r="AE40" s="568"/>
      <c r="AF40" s="568"/>
      <c r="AG40" s="568"/>
      <c r="AH40" s="568"/>
      <c r="AI40" s="568"/>
      <c r="AJ40" s="568"/>
      <c r="AK40" s="568"/>
      <c r="AL40" s="572" t="s">
        <v>201</v>
      </c>
      <c r="AM40" s="350"/>
      <c r="AN40" s="350"/>
      <c r="AO40" s="573"/>
      <c r="AQ40" s="616" t="s">
        <v>424</v>
      </c>
      <c r="AR40" s="347"/>
      <c r="AS40" s="347"/>
      <c r="AT40" s="347"/>
      <c r="AU40" s="347"/>
      <c r="AV40" s="347"/>
      <c r="AW40" s="347"/>
      <c r="AX40" s="347"/>
      <c r="AY40" s="617"/>
      <c r="AZ40" s="565" t="s">
        <v>201</v>
      </c>
      <c r="BA40" s="344"/>
      <c r="BB40" s="344"/>
      <c r="BC40" s="344"/>
      <c r="BD40" s="596"/>
      <c r="BE40" s="596"/>
      <c r="BF40" s="607"/>
      <c r="BG40" s="647" t="s">
        <v>425</v>
      </c>
      <c r="BH40" s="506"/>
      <c r="BI40" s="506"/>
      <c r="BJ40" s="506"/>
      <c r="BK40" s="506"/>
      <c r="BL40" s="7"/>
      <c r="BM40" s="459" t="s">
        <v>427</v>
      </c>
      <c r="BN40" s="459"/>
      <c r="BO40" s="459"/>
      <c r="BP40" s="459"/>
      <c r="BQ40" s="459"/>
      <c r="BR40" s="459"/>
      <c r="BS40" s="459"/>
      <c r="BT40" s="459"/>
      <c r="BU40" s="571"/>
      <c r="BV40" s="565">
        <v>119</v>
      </c>
      <c r="BW40" s="344"/>
      <c r="BX40" s="344"/>
      <c r="BY40" s="344"/>
      <c r="BZ40" s="344"/>
      <c r="CA40" s="344"/>
      <c r="CB40" s="576"/>
      <c r="CD40" s="570" t="s">
        <v>371</v>
      </c>
      <c r="CE40" s="459"/>
      <c r="CF40" s="459"/>
      <c r="CG40" s="459"/>
      <c r="CH40" s="459"/>
      <c r="CI40" s="459"/>
      <c r="CJ40" s="459"/>
      <c r="CK40" s="459"/>
      <c r="CL40" s="459"/>
      <c r="CM40" s="459"/>
      <c r="CN40" s="459"/>
      <c r="CO40" s="459"/>
      <c r="CP40" s="459"/>
      <c r="CQ40" s="571"/>
      <c r="CR40" s="565">
        <v>115282</v>
      </c>
      <c r="CS40" s="344"/>
      <c r="CT40" s="344"/>
      <c r="CU40" s="344"/>
      <c r="CV40" s="344"/>
      <c r="CW40" s="344"/>
      <c r="CX40" s="344"/>
      <c r="CY40" s="566"/>
      <c r="CZ40" s="572">
        <v>1.2</v>
      </c>
      <c r="DA40" s="598"/>
      <c r="DB40" s="598"/>
      <c r="DC40" s="599"/>
      <c r="DD40" s="575">
        <v>45782</v>
      </c>
      <c r="DE40" s="344"/>
      <c r="DF40" s="344"/>
      <c r="DG40" s="344"/>
      <c r="DH40" s="344"/>
      <c r="DI40" s="344"/>
      <c r="DJ40" s="344"/>
      <c r="DK40" s="566"/>
      <c r="DL40" s="575">
        <v>45782</v>
      </c>
      <c r="DM40" s="344"/>
      <c r="DN40" s="344"/>
      <c r="DO40" s="344"/>
      <c r="DP40" s="344"/>
      <c r="DQ40" s="344"/>
      <c r="DR40" s="344"/>
      <c r="DS40" s="344"/>
      <c r="DT40" s="344"/>
      <c r="DU40" s="344"/>
      <c r="DV40" s="566"/>
      <c r="DW40" s="572">
        <v>0.9</v>
      </c>
      <c r="DX40" s="598"/>
      <c r="DY40" s="598"/>
      <c r="DZ40" s="598"/>
      <c r="EA40" s="598"/>
      <c r="EB40" s="598"/>
      <c r="EC40" s="600"/>
    </row>
    <row r="41" spans="2:133" ht="11.25" customHeight="1" x14ac:dyDescent="0.15">
      <c r="B41" s="583" t="s">
        <v>423</v>
      </c>
      <c r="C41" s="584"/>
      <c r="D41" s="584"/>
      <c r="E41" s="584"/>
      <c r="F41" s="584"/>
      <c r="G41" s="584"/>
      <c r="H41" s="584"/>
      <c r="I41" s="584"/>
      <c r="J41" s="584"/>
      <c r="K41" s="584"/>
      <c r="L41" s="584"/>
      <c r="M41" s="584"/>
      <c r="N41" s="584"/>
      <c r="O41" s="584"/>
      <c r="P41" s="584"/>
      <c r="Q41" s="585"/>
      <c r="R41" s="618">
        <v>10020924</v>
      </c>
      <c r="S41" s="619"/>
      <c r="T41" s="619"/>
      <c r="U41" s="619"/>
      <c r="V41" s="619"/>
      <c r="W41" s="619"/>
      <c r="X41" s="619"/>
      <c r="Y41" s="620"/>
      <c r="Z41" s="621">
        <v>100</v>
      </c>
      <c r="AA41" s="621"/>
      <c r="AB41" s="621"/>
      <c r="AC41" s="621"/>
      <c r="AD41" s="622">
        <v>4852513</v>
      </c>
      <c r="AE41" s="622"/>
      <c r="AF41" s="622"/>
      <c r="AG41" s="622"/>
      <c r="AH41" s="622"/>
      <c r="AI41" s="622"/>
      <c r="AJ41" s="622"/>
      <c r="AK41" s="622"/>
      <c r="AL41" s="623">
        <v>100</v>
      </c>
      <c r="AM41" s="610"/>
      <c r="AN41" s="610"/>
      <c r="AO41" s="624"/>
      <c r="AQ41" s="616" t="s">
        <v>428</v>
      </c>
      <c r="AR41" s="347"/>
      <c r="AS41" s="347"/>
      <c r="AT41" s="347"/>
      <c r="AU41" s="347"/>
      <c r="AV41" s="347"/>
      <c r="AW41" s="347"/>
      <c r="AX41" s="347"/>
      <c r="AY41" s="617"/>
      <c r="AZ41" s="565">
        <v>172823</v>
      </c>
      <c r="BA41" s="344"/>
      <c r="BB41" s="344"/>
      <c r="BC41" s="344"/>
      <c r="BD41" s="596"/>
      <c r="BE41" s="596"/>
      <c r="BF41" s="607"/>
      <c r="BG41" s="647"/>
      <c r="BH41" s="506"/>
      <c r="BI41" s="506"/>
      <c r="BJ41" s="506"/>
      <c r="BK41" s="506"/>
      <c r="BL41" s="7"/>
      <c r="BM41" s="459" t="s">
        <v>344</v>
      </c>
      <c r="BN41" s="459"/>
      <c r="BO41" s="459"/>
      <c r="BP41" s="459"/>
      <c r="BQ41" s="459"/>
      <c r="BR41" s="459"/>
      <c r="BS41" s="459"/>
      <c r="BT41" s="459"/>
      <c r="BU41" s="571"/>
      <c r="BV41" s="565" t="s">
        <v>201</v>
      </c>
      <c r="BW41" s="344"/>
      <c r="BX41" s="344"/>
      <c r="BY41" s="344"/>
      <c r="BZ41" s="344"/>
      <c r="CA41" s="344"/>
      <c r="CB41" s="576"/>
      <c r="CD41" s="570" t="s">
        <v>290</v>
      </c>
      <c r="CE41" s="459"/>
      <c r="CF41" s="459"/>
      <c r="CG41" s="459"/>
      <c r="CH41" s="459"/>
      <c r="CI41" s="459"/>
      <c r="CJ41" s="459"/>
      <c r="CK41" s="459"/>
      <c r="CL41" s="459"/>
      <c r="CM41" s="459"/>
      <c r="CN41" s="459"/>
      <c r="CO41" s="459"/>
      <c r="CP41" s="459"/>
      <c r="CQ41" s="571"/>
      <c r="CR41" s="565" t="s">
        <v>201</v>
      </c>
      <c r="CS41" s="596"/>
      <c r="CT41" s="596"/>
      <c r="CU41" s="596"/>
      <c r="CV41" s="596"/>
      <c r="CW41" s="596"/>
      <c r="CX41" s="596"/>
      <c r="CY41" s="597"/>
      <c r="CZ41" s="572" t="s">
        <v>201</v>
      </c>
      <c r="DA41" s="598"/>
      <c r="DB41" s="598"/>
      <c r="DC41" s="599"/>
      <c r="DD41" s="575" t="s">
        <v>201</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429</v>
      </c>
      <c r="AR42" s="632"/>
      <c r="AS42" s="632"/>
      <c r="AT42" s="632"/>
      <c r="AU42" s="632"/>
      <c r="AV42" s="632"/>
      <c r="AW42" s="632"/>
      <c r="AX42" s="632"/>
      <c r="AY42" s="633"/>
      <c r="AZ42" s="618">
        <v>574506</v>
      </c>
      <c r="BA42" s="619"/>
      <c r="BB42" s="619"/>
      <c r="BC42" s="619"/>
      <c r="BD42" s="609"/>
      <c r="BE42" s="609"/>
      <c r="BF42" s="611"/>
      <c r="BG42" s="522"/>
      <c r="BH42" s="523"/>
      <c r="BI42" s="523"/>
      <c r="BJ42" s="523"/>
      <c r="BK42" s="523"/>
      <c r="BL42" s="20"/>
      <c r="BM42" s="584" t="s">
        <v>430</v>
      </c>
      <c r="BN42" s="584"/>
      <c r="BO42" s="584"/>
      <c r="BP42" s="584"/>
      <c r="BQ42" s="584"/>
      <c r="BR42" s="584"/>
      <c r="BS42" s="584"/>
      <c r="BT42" s="584"/>
      <c r="BU42" s="585"/>
      <c r="BV42" s="618">
        <v>369</v>
      </c>
      <c r="BW42" s="619"/>
      <c r="BX42" s="619"/>
      <c r="BY42" s="619"/>
      <c r="BZ42" s="619"/>
      <c r="CA42" s="619"/>
      <c r="CB42" s="634"/>
      <c r="CD42" s="570" t="s">
        <v>283</v>
      </c>
      <c r="CE42" s="459"/>
      <c r="CF42" s="459"/>
      <c r="CG42" s="459"/>
      <c r="CH42" s="459"/>
      <c r="CI42" s="459"/>
      <c r="CJ42" s="459"/>
      <c r="CK42" s="459"/>
      <c r="CL42" s="459"/>
      <c r="CM42" s="459"/>
      <c r="CN42" s="459"/>
      <c r="CO42" s="459"/>
      <c r="CP42" s="459"/>
      <c r="CQ42" s="571"/>
      <c r="CR42" s="565">
        <v>2119954</v>
      </c>
      <c r="CS42" s="596"/>
      <c r="CT42" s="596"/>
      <c r="CU42" s="596"/>
      <c r="CV42" s="596"/>
      <c r="CW42" s="596"/>
      <c r="CX42" s="596"/>
      <c r="CY42" s="597"/>
      <c r="CZ42" s="572">
        <v>22</v>
      </c>
      <c r="DA42" s="598"/>
      <c r="DB42" s="598"/>
      <c r="DC42" s="599"/>
      <c r="DD42" s="575">
        <v>288888</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50</v>
      </c>
      <c r="CD43" s="570" t="s">
        <v>59</v>
      </c>
      <c r="CE43" s="459"/>
      <c r="CF43" s="459"/>
      <c r="CG43" s="459"/>
      <c r="CH43" s="459"/>
      <c r="CI43" s="459"/>
      <c r="CJ43" s="459"/>
      <c r="CK43" s="459"/>
      <c r="CL43" s="459"/>
      <c r="CM43" s="459"/>
      <c r="CN43" s="459"/>
      <c r="CO43" s="459"/>
      <c r="CP43" s="459"/>
      <c r="CQ43" s="571"/>
      <c r="CR43" s="565">
        <v>33730</v>
      </c>
      <c r="CS43" s="596"/>
      <c r="CT43" s="596"/>
      <c r="CU43" s="596"/>
      <c r="CV43" s="596"/>
      <c r="CW43" s="596"/>
      <c r="CX43" s="596"/>
      <c r="CY43" s="597"/>
      <c r="CZ43" s="572">
        <v>0.4</v>
      </c>
      <c r="DA43" s="598"/>
      <c r="DB43" s="598"/>
      <c r="DC43" s="599"/>
      <c r="DD43" s="575">
        <v>32646</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405</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177</v>
      </c>
      <c r="CE44" s="538"/>
      <c r="CF44" s="570" t="s">
        <v>431</v>
      </c>
      <c r="CG44" s="459"/>
      <c r="CH44" s="459"/>
      <c r="CI44" s="459"/>
      <c r="CJ44" s="459"/>
      <c r="CK44" s="459"/>
      <c r="CL44" s="459"/>
      <c r="CM44" s="459"/>
      <c r="CN44" s="459"/>
      <c r="CO44" s="459"/>
      <c r="CP44" s="459"/>
      <c r="CQ44" s="571"/>
      <c r="CR44" s="565">
        <v>2082108</v>
      </c>
      <c r="CS44" s="344"/>
      <c r="CT44" s="344"/>
      <c r="CU44" s="344"/>
      <c r="CV44" s="344"/>
      <c r="CW44" s="344"/>
      <c r="CX44" s="344"/>
      <c r="CY44" s="566"/>
      <c r="CZ44" s="572">
        <v>21.6</v>
      </c>
      <c r="DA44" s="350"/>
      <c r="DB44" s="350"/>
      <c r="DC44" s="577"/>
      <c r="DD44" s="575">
        <v>287875</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271</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432</v>
      </c>
      <c r="CG45" s="459"/>
      <c r="CH45" s="459"/>
      <c r="CI45" s="459"/>
      <c r="CJ45" s="459"/>
      <c r="CK45" s="459"/>
      <c r="CL45" s="459"/>
      <c r="CM45" s="459"/>
      <c r="CN45" s="459"/>
      <c r="CO45" s="459"/>
      <c r="CP45" s="459"/>
      <c r="CQ45" s="571"/>
      <c r="CR45" s="565">
        <v>434759</v>
      </c>
      <c r="CS45" s="596"/>
      <c r="CT45" s="596"/>
      <c r="CU45" s="596"/>
      <c r="CV45" s="596"/>
      <c r="CW45" s="596"/>
      <c r="CX45" s="596"/>
      <c r="CY45" s="597"/>
      <c r="CZ45" s="572">
        <v>4.5</v>
      </c>
      <c r="DA45" s="598"/>
      <c r="DB45" s="598"/>
      <c r="DC45" s="599"/>
      <c r="DD45" s="575">
        <v>46406</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434</v>
      </c>
      <c r="CG46" s="459"/>
      <c r="CH46" s="459"/>
      <c r="CI46" s="459"/>
      <c r="CJ46" s="459"/>
      <c r="CK46" s="459"/>
      <c r="CL46" s="459"/>
      <c r="CM46" s="459"/>
      <c r="CN46" s="459"/>
      <c r="CO46" s="459"/>
      <c r="CP46" s="459"/>
      <c r="CQ46" s="571"/>
      <c r="CR46" s="565">
        <v>1628965</v>
      </c>
      <c r="CS46" s="344"/>
      <c r="CT46" s="344"/>
      <c r="CU46" s="344"/>
      <c r="CV46" s="344"/>
      <c r="CW46" s="344"/>
      <c r="CX46" s="344"/>
      <c r="CY46" s="566"/>
      <c r="CZ46" s="572">
        <v>16.899999999999999</v>
      </c>
      <c r="DA46" s="350"/>
      <c r="DB46" s="350"/>
      <c r="DC46" s="577"/>
      <c r="DD46" s="575">
        <v>241185</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436</v>
      </c>
      <c r="CG47" s="459"/>
      <c r="CH47" s="459"/>
      <c r="CI47" s="459"/>
      <c r="CJ47" s="459"/>
      <c r="CK47" s="459"/>
      <c r="CL47" s="459"/>
      <c r="CM47" s="459"/>
      <c r="CN47" s="459"/>
      <c r="CO47" s="459"/>
      <c r="CP47" s="459"/>
      <c r="CQ47" s="571"/>
      <c r="CR47" s="565">
        <v>37846</v>
      </c>
      <c r="CS47" s="596"/>
      <c r="CT47" s="596"/>
      <c r="CU47" s="596"/>
      <c r="CV47" s="596"/>
      <c r="CW47" s="596"/>
      <c r="CX47" s="596"/>
      <c r="CY47" s="597"/>
      <c r="CZ47" s="572">
        <v>0.4</v>
      </c>
      <c r="DA47" s="598"/>
      <c r="DB47" s="598"/>
      <c r="DC47" s="599"/>
      <c r="DD47" s="575">
        <v>1013</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437</v>
      </c>
      <c r="CG48" s="459"/>
      <c r="CH48" s="459"/>
      <c r="CI48" s="459"/>
      <c r="CJ48" s="459"/>
      <c r="CK48" s="459"/>
      <c r="CL48" s="459"/>
      <c r="CM48" s="459"/>
      <c r="CN48" s="459"/>
      <c r="CO48" s="459"/>
      <c r="CP48" s="459"/>
      <c r="CQ48" s="571"/>
      <c r="CR48" s="565" t="s">
        <v>201</v>
      </c>
      <c r="CS48" s="344"/>
      <c r="CT48" s="344"/>
      <c r="CU48" s="344"/>
      <c r="CV48" s="344"/>
      <c r="CW48" s="344"/>
      <c r="CX48" s="344"/>
      <c r="CY48" s="566"/>
      <c r="CZ48" s="572" t="s">
        <v>201</v>
      </c>
      <c r="DA48" s="350"/>
      <c r="DB48" s="350"/>
      <c r="DC48" s="577"/>
      <c r="DD48" s="575" t="s">
        <v>201</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192</v>
      </c>
      <c r="CE49" s="584"/>
      <c r="CF49" s="584"/>
      <c r="CG49" s="584"/>
      <c r="CH49" s="584"/>
      <c r="CI49" s="584"/>
      <c r="CJ49" s="584"/>
      <c r="CK49" s="584"/>
      <c r="CL49" s="584"/>
      <c r="CM49" s="584"/>
      <c r="CN49" s="584"/>
      <c r="CO49" s="584"/>
      <c r="CP49" s="584"/>
      <c r="CQ49" s="585"/>
      <c r="CR49" s="618">
        <v>9626239</v>
      </c>
      <c r="CS49" s="609"/>
      <c r="CT49" s="609"/>
      <c r="CU49" s="609"/>
      <c r="CV49" s="609"/>
      <c r="CW49" s="609"/>
      <c r="CX49" s="609"/>
      <c r="CY49" s="637"/>
      <c r="CZ49" s="623">
        <v>100</v>
      </c>
      <c r="DA49" s="638"/>
      <c r="DB49" s="638"/>
      <c r="DC49" s="639"/>
      <c r="DD49" s="640">
        <v>5416840</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YSFgdolFOJHx6uLzr5OU6NrwH/nXnTLH+hmbbrVekvqjpnhTCVWaqCCswwVOkloflmUvs8h0eYnHa/0oQLzNHw==" saltValue="IcUibkFNuw5rp/Wo9l1++A=="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304</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127</v>
      </c>
      <c r="DK2" s="653"/>
      <c r="DL2" s="653"/>
      <c r="DM2" s="653"/>
      <c r="DN2" s="653"/>
      <c r="DO2" s="654"/>
      <c r="DP2" s="50"/>
      <c r="DQ2" s="652" t="s">
        <v>308</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438</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439</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440</v>
      </c>
      <c r="B5" s="911"/>
      <c r="C5" s="911"/>
      <c r="D5" s="911"/>
      <c r="E5" s="911"/>
      <c r="F5" s="911"/>
      <c r="G5" s="911"/>
      <c r="H5" s="911"/>
      <c r="I5" s="911"/>
      <c r="J5" s="911"/>
      <c r="K5" s="911"/>
      <c r="L5" s="911"/>
      <c r="M5" s="911"/>
      <c r="N5" s="911"/>
      <c r="O5" s="911"/>
      <c r="P5" s="912"/>
      <c r="Q5" s="916" t="s">
        <v>180</v>
      </c>
      <c r="R5" s="917"/>
      <c r="S5" s="917"/>
      <c r="T5" s="917"/>
      <c r="U5" s="918"/>
      <c r="V5" s="916" t="s">
        <v>441</v>
      </c>
      <c r="W5" s="917"/>
      <c r="X5" s="917"/>
      <c r="Y5" s="917"/>
      <c r="Z5" s="918"/>
      <c r="AA5" s="916" t="s">
        <v>442</v>
      </c>
      <c r="AB5" s="917"/>
      <c r="AC5" s="917"/>
      <c r="AD5" s="917"/>
      <c r="AE5" s="917"/>
      <c r="AF5" s="922" t="s">
        <v>178</v>
      </c>
      <c r="AG5" s="917"/>
      <c r="AH5" s="917"/>
      <c r="AI5" s="917"/>
      <c r="AJ5" s="923"/>
      <c r="AK5" s="917" t="s">
        <v>194</v>
      </c>
      <c r="AL5" s="917"/>
      <c r="AM5" s="917"/>
      <c r="AN5" s="917"/>
      <c r="AO5" s="918"/>
      <c r="AP5" s="916" t="s">
        <v>443</v>
      </c>
      <c r="AQ5" s="917"/>
      <c r="AR5" s="917"/>
      <c r="AS5" s="917"/>
      <c r="AT5" s="918"/>
      <c r="AU5" s="916" t="s">
        <v>445</v>
      </c>
      <c r="AV5" s="917"/>
      <c r="AW5" s="917"/>
      <c r="AX5" s="917"/>
      <c r="AY5" s="923"/>
      <c r="AZ5" s="56"/>
      <c r="BA5" s="56"/>
      <c r="BB5" s="56"/>
      <c r="BC5" s="56"/>
      <c r="BD5" s="56"/>
      <c r="BE5" s="67"/>
      <c r="BF5" s="67"/>
      <c r="BG5" s="67"/>
      <c r="BH5" s="67"/>
      <c r="BI5" s="67"/>
      <c r="BJ5" s="67"/>
      <c r="BK5" s="67"/>
      <c r="BL5" s="67"/>
      <c r="BM5" s="67"/>
      <c r="BN5" s="67"/>
      <c r="BO5" s="67"/>
      <c r="BP5" s="67"/>
      <c r="BQ5" s="910" t="s">
        <v>446</v>
      </c>
      <c r="BR5" s="911"/>
      <c r="BS5" s="911"/>
      <c r="BT5" s="911"/>
      <c r="BU5" s="911"/>
      <c r="BV5" s="911"/>
      <c r="BW5" s="911"/>
      <c r="BX5" s="911"/>
      <c r="BY5" s="911"/>
      <c r="BZ5" s="911"/>
      <c r="CA5" s="911"/>
      <c r="CB5" s="911"/>
      <c r="CC5" s="911"/>
      <c r="CD5" s="911"/>
      <c r="CE5" s="911"/>
      <c r="CF5" s="911"/>
      <c r="CG5" s="912"/>
      <c r="CH5" s="916" t="s">
        <v>369</v>
      </c>
      <c r="CI5" s="917"/>
      <c r="CJ5" s="917"/>
      <c r="CK5" s="917"/>
      <c r="CL5" s="918"/>
      <c r="CM5" s="916" t="s">
        <v>323</v>
      </c>
      <c r="CN5" s="917"/>
      <c r="CO5" s="917"/>
      <c r="CP5" s="917"/>
      <c r="CQ5" s="918"/>
      <c r="CR5" s="916" t="s">
        <v>248</v>
      </c>
      <c r="CS5" s="917"/>
      <c r="CT5" s="917"/>
      <c r="CU5" s="917"/>
      <c r="CV5" s="918"/>
      <c r="CW5" s="916" t="s">
        <v>51</v>
      </c>
      <c r="CX5" s="917"/>
      <c r="CY5" s="917"/>
      <c r="CZ5" s="917"/>
      <c r="DA5" s="918"/>
      <c r="DB5" s="916" t="s">
        <v>413</v>
      </c>
      <c r="DC5" s="917"/>
      <c r="DD5" s="917"/>
      <c r="DE5" s="917"/>
      <c r="DF5" s="918"/>
      <c r="DG5" s="926" t="s">
        <v>246</v>
      </c>
      <c r="DH5" s="927"/>
      <c r="DI5" s="927"/>
      <c r="DJ5" s="927"/>
      <c r="DK5" s="928"/>
      <c r="DL5" s="926" t="s">
        <v>447</v>
      </c>
      <c r="DM5" s="927"/>
      <c r="DN5" s="927"/>
      <c r="DO5" s="927"/>
      <c r="DP5" s="928"/>
      <c r="DQ5" s="916" t="s">
        <v>449</v>
      </c>
      <c r="DR5" s="917"/>
      <c r="DS5" s="917"/>
      <c r="DT5" s="917"/>
      <c r="DU5" s="918"/>
      <c r="DV5" s="916" t="s">
        <v>445</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450</v>
      </c>
      <c r="C7" s="658"/>
      <c r="D7" s="658"/>
      <c r="E7" s="658"/>
      <c r="F7" s="658"/>
      <c r="G7" s="658"/>
      <c r="H7" s="658"/>
      <c r="I7" s="658"/>
      <c r="J7" s="658"/>
      <c r="K7" s="658"/>
      <c r="L7" s="658"/>
      <c r="M7" s="658"/>
      <c r="N7" s="658"/>
      <c r="O7" s="658"/>
      <c r="P7" s="659"/>
      <c r="Q7" s="660">
        <v>9992</v>
      </c>
      <c r="R7" s="661"/>
      <c r="S7" s="661"/>
      <c r="T7" s="661"/>
      <c r="U7" s="661"/>
      <c r="V7" s="661">
        <v>9599</v>
      </c>
      <c r="W7" s="661"/>
      <c r="X7" s="661"/>
      <c r="Y7" s="661"/>
      <c r="Z7" s="661"/>
      <c r="AA7" s="661">
        <v>393</v>
      </c>
      <c r="AB7" s="661"/>
      <c r="AC7" s="661"/>
      <c r="AD7" s="661"/>
      <c r="AE7" s="662"/>
      <c r="AF7" s="663">
        <v>388</v>
      </c>
      <c r="AG7" s="664"/>
      <c r="AH7" s="664"/>
      <c r="AI7" s="664"/>
      <c r="AJ7" s="665"/>
      <c r="AK7" s="666">
        <v>196</v>
      </c>
      <c r="AL7" s="661"/>
      <c r="AM7" s="661"/>
      <c r="AN7" s="661"/>
      <c r="AO7" s="661"/>
      <c r="AP7" s="661">
        <v>8752</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c r="BT7" s="658"/>
      <c r="BU7" s="658"/>
      <c r="BV7" s="658"/>
      <c r="BW7" s="658"/>
      <c r="BX7" s="658"/>
      <c r="BY7" s="658"/>
      <c r="BZ7" s="658"/>
      <c r="CA7" s="658"/>
      <c r="CB7" s="658"/>
      <c r="CC7" s="658"/>
      <c r="CD7" s="658"/>
      <c r="CE7" s="658"/>
      <c r="CF7" s="658"/>
      <c r="CG7" s="659"/>
      <c r="CH7" s="669"/>
      <c r="CI7" s="670"/>
      <c r="CJ7" s="670"/>
      <c r="CK7" s="670"/>
      <c r="CL7" s="671"/>
      <c r="CM7" s="669"/>
      <c r="CN7" s="670"/>
      <c r="CO7" s="670"/>
      <c r="CP7" s="670"/>
      <c r="CQ7" s="671"/>
      <c r="CR7" s="669"/>
      <c r="CS7" s="670"/>
      <c r="CT7" s="670"/>
      <c r="CU7" s="670"/>
      <c r="CV7" s="671"/>
      <c r="CW7" s="669"/>
      <c r="CX7" s="670"/>
      <c r="CY7" s="670"/>
      <c r="CZ7" s="670"/>
      <c r="DA7" s="671"/>
      <c r="DB7" s="669"/>
      <c r="DC7" s="670"/>
      <c r="DD7" s="670"/>
      <c r="DE7" s="670"/>
      <c r="DF7" s="671"/>
      <c r="DG7" s="669"/>
      <c r="DH7" s="670"/>
      <c r="DI7" s="670"/>
      <c r="DJ7" s="670"/>
      <c r="DK7" s="671"/>
      <c r="DL7" s="669"/>
      <c r="DM7" s="670"/>
      <c r="DN7" s="670"/>
      <c r="DO7" s="670"/>
      <c r="DP7" s="671"/>
      <c r="DQ7" s="669"/>
      <c r="DR7" s="670"/>
      <c r="DS7" s="670"/>
      <c r="DT7" s="670"/>
      <c r="DU7" s="671"/>
      <c r="DV7" s="657"/>
      <c r="DW7" s="658"/>
      <c r="DX7" s="658"/>
      <c r="DY7" s="658"/>
      <c r="DZ7" s="672"/>
      <c r="EA7" s="67"/>
    </row>
    <row r="8" spans="1:131" s="47" customFormat="1" ht="26.25" customHeight="1" x14ac:dyDescent="0.15">
      <c r="A8" s="52">
        <v>2</v>
      </c>
      <c r="B8" s="673" t="s">
        <v>171</v>
      </c>
      <c r="C8" s="674"/>
      <c r="D8" s="674"/>
      <c r="E8" s="674"/>
      <c r="F8" s="674"/>
      <c r="G8" s="674"/>
      <c r="H8" s="674"/>
      <c r="I8" s="674"/>
      <c r="J8" s="674"/>
      <c r="K8" s="674"/>
      <c r="L8" s="674"/>
      <c r="M8" s="674"/>
      <c r="N8" s="674"/>
      <c r="O8" s="674"/>
      <c r="P8" s="675"/>
      <c r="Q8" s="676">
        <v>35</v>
      </c>
      <c r="R8" s="677"/>
      <c r="S8" s="677"/>
      <c r="T8" s="677"/>
      <c r="U8" s="677"/>
      <c r="V8" s="677">
        <v>34</v>
      </c>
      <c r="W8" s="677"/>
      <c r="X8" s="677"/>
      <c r="Y8" s="677"/>
      <c r="Z8" s="677"/>
      <c r="AA8" s="677">
        <v>2</v>
      </c>
      <c r="AB8" s="677"/>
      <c r="AC8" s="677"/>
      <c r="AD8" s="677"/>
      <c r="AE8" s="678"/>
      <c r="AF8" s="679">
        <v>2</v>
      </c>
      <c r="AG8" s="680"/>
      <c r="AH8" s="680"/>
      <c r="AI8" s="680"/>
      <c r="AJ8" s="681"/>
      <c r="AK8" s="682">
        <v>7</v>
      </c>
      <c r="AL8" s="677"/>
      <c r="AM8" s="677"/>
      <c r="AN8" s="677"/>
      <c r="AO8" s="677"/>
      <c r="AP8" s="677">
        <v>69</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c r="BT8" s="674"/>
      <c r="BU8" s="674"/>
      <c r="BV8" s="674"/>
      <c r="BW8" s="674"/>
      <c r="BX8" s="674"/>
      <c r="BY8" s="674"/>
      <c r="BZ8" s="674"/>
      <c r="CA8" s="674"/>
      <c r="CB8" s="674"/>
      <c r="CC8" s="674"/>
      <c r="CD8" s="674"/>
      <c r="CE8" s="674"/>
      <c r="CF8" s="674"/>
      <c r="CG8" s="675"/>
      <c r="CH8" s="685"/>
      <c r="CI8" s="680"/>
      <c r="CJ8" s="680"/>
      <c r="CK8" s="680"/>
      <c r="CL8" s="686"/>
      <c r="CM8" s="685"/>
      <c r="CN8" s="680"/>
      <c r="CO8" s="680"/>
      <c r="CP8" s="680"/>
      <c r="CQ8" s="686"/>
      <c r="CR8" s="685"/>
      <c r="CS8" s="680"/>
      <c r="CT8" s="680"/>
      <c r="CU8" s="680"/>
      <c r="CV8" s="686"/>
      <c r="CW8" s="685"/>
      <c r="CX8" s="680"/>
      <c r="CY8" s="680"/>
      <c r="CZ8" s="680"/>
      <c r="DA8" s="686"/>
      <c r="DB8" s="685"/>
      <c r="DC8" s="680"/>
      <c r="DD8" s="680"/>
      <c r="DE8" s="680"/>
      <c r="DF8" s="686"/>
      <c r="DG8" s="685"/>
      <c r="DH8" s="680"/>
      <c r="DI8" s="680"/>
      <c r="DJ8" s="680"/>
      <c r="DK8" s="686"/>
      <c r="DL8" s="685"/>
      <c r="DM8" s="680"/>
      <c r="DN8" s="680"/>
      <c r="DO8" s="680"/>
      <c r="DP8" s="686"/>
      <c r="DQ8" s="685"/>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452</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256</v>
      </c>
      <c r="B23" s="696" t="s">
        <v>309</v>
      </c>
      <c r="C23" s="697"/>
      <c r="D23" s="697"/>
      <c r="E23" s="697"/>
      <c r="F23" s="697"/>
      <c r="G23" s="697"/>
      <c r="H23" s="697"/>
      <c r="I23" s="697"/>
      <c r="J23" s="697"/>
      <c r="K23" s="697"/>
      <c r="L23" s="697"/>
      <c r="M23" s="697"/>
      <c r="N23" s="697"/>
      <c r="O23" s="697"/>
      <c r="P23" s="698"/>
      <c r="Q23" s="699">
        <v>10021</v>
      </c>
      <c r="R23" s="700"/>
      <c r="S23" s="700"/>
      <c r="T23" s="700"/>
      <c r="U23" s="700"/>
      <c r="V23" s="700">
        <v>9626</v>
      </c>
      <c r="W23" s="700"/>
      <c r="X23" s="700"/>
      <c r="Y23" s="700"/>
      <c r="Z23" s="700"/>
      <c r="AA23" s="700">
        <v>395</v>
      </c>
      <c r="AB23" s="700"/>
      <c r="AC23" s="700"/>
      <c r="AD23" s="700"/>
      <c r="AE23" s="701"/>
      <c r="AF23" s="702">
        <v>389</v>
      </c>
      <c r="AG23" s="700"/>
      <c r="AH23" s="700"/>
      <c r="AI23" s="700"/>
      <c r="AJ23" s="703"/>
      <c r="AK23" s="704"/>
      <c r="AL23" s="705"/>
      <c r="AM23" s="705"/>
      <c r="AN23" s="705"/>
      <c r="AO23" s="705"/>
      <c r="AP23" s="700">
        <v>8821</v>
      </c>
      <c r="AQ23" s="700"/>
      <c r="AR23" s="700"/>
      <c r="AS23" s="700"/>
      <c r="AT23" s="700"/>
      <c r="AU23" s="706"/>
      <c r="AV23" s="706"/>
      <c r="AW23" s="706"/>
      <c r="AX23" s="706"/>
      <c r="AY23" s="707"/>
      <c r="AZ23" s="708" t="s">
        <v>201</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384</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418</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440</v>
      </c>
      <c r="B26" s="911"/>
      <c r="C26" s="911"/>
      <c r="D26" s="911"/>
      <c r="E26" s="911"/>
      <c r="F26" s="911"/>
      <c r="G26" s="911"/>
      <c r="H26" s="911"/>
      <c r="I26" s="911"/>
      <c r="J26" s="911"/>
      <c r="K26" s="911"/>
      <c r="L26" s="911"/>
      <c r="M26" s="911"/>
      <c r="N26" s="911"/>
      <c r="O26" s="911"/>
      <c r="P26" s="912"/>
      <c r="Q26" s="916" t="s">
        <v>454</v>
      </c>
      <c r="R26" s="917"/>
      <c r="S26" s="917"/>
      <c r="T26" s="917"/>
      <c r="U26" s="918"/>
      <c r="V26" s="916" t="s">
        <v>455</v>
      </c>
      <c r="W26" s="917"/>
      <c r="X26" s="917"/>
      <c r="Y26" s="917"/>
      <c r="Z26" s="918"/>
      <c r="AA26" s="916" t="s">
        <v>456</v>
      </c>
      <c r="AB26" s="917"/>
      <c r="AC26" s="917"/>
      <c r="AD26" s="917"/>
      <c r="AE26" s="917"/>
      <c r="AF26" s="932" t="s">
        <v>252</v>
      </c>
      <c r="AG26" s="933"/>
      <c r="AH26" s="933"/>
      <c r="AI26" s="933"/>
      <c r="AJ26" s="934"/>
      <c r="AK26" s="917" t="s">
        <v>388</v>
      </c>
      <c r="AL26" s="917"/>
      <c r="AM26" s="917"/>
      <c r="AN26" s="917"/>
      <c r="AO26" s="918"/>
      <c r="AP26" s="916" t="s">
        <v>361</v>
      </c>
      <c r="AQ26" s="917"/>
      <c r="AR26" s="917"/>
      <c r="AS26" s="917"/>
      <c r="AT26" s="918"/>
      <c r="AU26" s="916" t="s">
        <v>457</v>
      </c>
      <c r="AV26" s="917"/>
      <c r="AW26" s="917"/>
      <c r="AX26" s="917"/>
      <c r="AY26" s="918"/>
      <c r="AZ26" s="916" t="s">
        <v>458</v>
      </c>
      <c r="BA26" s="917"/>
      <c r="BB26" s="917"/>
      <c r="BC26" s="917"/>
      <c r="BD26" s="918"/>
      <c r="BE26" s="916" t="s">
        <v>445</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459</v>
      </c>
      <c r="C28" s="658"/>
      <c r="D28" s="658"/>
      <c r="E28" s="658"/>
      <c r="F28" s="658"/>
      <c r="G28" s="658"/>
      <c r="H28" s="658"/>
      <c r="I28" s="658"/>
      <c r="J28" s="658"/>
      <c r="K28" s="658"/>
      <c r="L28" s="658"/>
      <c r="M28" s="658"/>
      <c r="N28" s="658"/>
      <c r="O28" s="658"/>
      <c r="P28" s="659"/>
      <c r="Q28" s="712">
        <v>2399</v>
      </c>
      <c r="R28" s="713"/>
      <c r="S28" s="713"/>
      <c r="T28" s="713"/>
      <c r="U28" s="713"/>
      <c r="V28" s="713">
        <v>2355</v>
      </c>
      <c r="W28" s="713"/>
      <c r="X28" s="713"/>
      <c r="Y28" s="713"/>
      <c r="Z28" s="713"/>
      <c r="AA28" s="713">
        <v>44</v>
      </c>
      <c r="AB28" s="713"/>
      <c r="AC28" s="713"/>
      <c r="AD28" s="713"/>
      <c r="AE28" s="714"/>
      <c r="AF28" s="715">
        <v>44</v>
      </c>
      <c r="AG28" s="713"/>
      <c r="AH28" s="713"/>
      <c r="AI28" s="713"/>
      <c r="AJ28" s="716"/>
      <c r="AK28" s="717">
        <v>173</v>
      </c>
      <c r="AL28" s="713"/>
      <c r="AM28" s="713"/>
      <c r="AN28" s="713"/>
      <c r="AO28" s="713"/>
      <c r="AP28" s="713" t="s">
        <v>201</v>
      </c>
      <c r="AQ28" s="713"/>
      <c r="AR28" s="713"/>
      <c r="AS28" s="713"/>
      <c r="AT28" s="713"/>
      <c r="AU28" s="713" t="s">
        <v>201</v>
      </c>
      <c r="AV28" s="713"/>
      <c r="AW28" s="713"/>
      <c r="AX28" s="713"/>
      <c r="AY28" s="713"/>
      <c r="AZ28" s="718" t="s">
        <v>201</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227</v>
      </c>
      <c r="C29" s="674"/>
      <c r="D29" s="674"/>
      <c r="E29" s="674"/>
      <c r="F29" s="674"/>
      <c r="G29" s="674"/>
      <c r="H29" s="674"/>
      <c r="I29" s="674"/>
      <c r="J29" s="674"/>
      <c r="K29" s="674"/>
      <c r="L29" s="674"/>
      <c r="M29" s="674"/>
      <c r="N29" s="674"/>
      <c r="O29" s="674"/>
      <c r="P29" s="675"/>
      <c r="Q29" s="676">
        <v>305</v>
      </c>
      <c r="R29" s="677"/>
      <c r="S29" s="677"/>
      <c r="T29" s="677"/>
      <c r="U29" s="677"/>
      <c r="V29" s="677">
        <v>297</v>
      </c>
      <c r="W29" s="677"/>
      <c r="X29" s="677"/>
      <c r="Y29" s="677"/>
      <c r="Z29" s="677"/>
      <c r="AA29" s="677">
        <v>8</v>
      </c>
      <c r="AB29" s="677"/>
      <c r="AC29" s="677"/>
      <c r="AD29" s="677"/>
      <c r="AE29" s="678"/>
      <c r="AF29" s="679">
        <v>8</v>
      </c>
      <c r="AG29" s="680"/>
      <c r="AH29" s="680"/>
      <c r="AI29" s="680"/>
      <c r="AJ29" s="681"/>
      <c r="AK29" s="682">
        <v>74</v>
      </c>
      <c r="AL29" s="677"/>
      <c r="AM29" s="677"/>
      <c r="AN29" s="677"/>
      <c r="AO29" s="677"/>
      <c r="AP29" s="677" t="s">
        <v>201</v>
      </c>
      <c r="AQ29" s="677"/>
      <c r="AR29" s="677"/>
      <c r="AS29" s="677"/>
      <c r="AT29" s="677"/>
      <c r="AU29" s="677" t="s">
        <v>201</v>
      </c>
      <c r="AV29" s="677"/>
      <c r="AW29" s="677"/>
      <c r="AX29" s="677"/>
      <c r="AY29" s="677"/>
      <c r="AZ29" s="721" t="s">
        <v>201</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460</v>
      </c>
      <c r="C30" s="674"/>
      <c r="D30" s="674"/>
      <c r="E30" s="674"/>
      <c r="F30" s="674"/>
      <c r="G30" s="674"/>
      <c r="H30" s="674"/>
      <c r="I30" s="674"/>
      <c r="J30" s="674"/>
      <c r="K30" s="674"/>
      <c r="L30" s="674"/>
      <c r="M30" s="674"/>
      <c r="N30" s="674"/>
      <c r="O30" s="674"/>
      <c r="P30" s="675"/>
      <c r="Q30" s="676">
        <v>358</v>
      </c>
      <c r="R30" s="677"/>
      <c r="S30" s="677"/>
      <c r="T30" s="677"/>
      <c r="U30" s="677"/>
      <c r="V30" s="677">
        <v>281</v>
      </c>
      <c r="W30" s="677"/>
      <c r="X30" s="677"/>
      <c r="Y30" s="677"/>
      <c r="Z30" s="677"/>
      <c r="AA30" s="677">
        <v>77</v>
      </c>
      <c r="AB30" s="677"/>
      <c r="AC30" s="677"/>
      <c r="AD30" s="677"/>
      <c r="AE30" s="678"/>
      <c r="AF30" s="679">
        <v>1176</v>
      </c>
      <c r="AG30" s="680"/>
      <c r="AH30" s="680"/>
      <c r="AI30" s="680"/>
      <c r="AJ30" s="681"/>
      <c r="AK30" s="682">
        <v>0</v>
      </c>
      <c r="AL30" s="677"/>
      <c r="AM30" s="677"/>
      <c r="AN30" s="677"/>
      <c r="AO30" s="677"/>
      <c r="AP30" s="677">
        <v>231</v>
      </c>
      <c r="AQ30" s="677"/>
      <c r="AR30" s="677"/>
      <c r="AS30" s="677"/>
      <c r="AT30" s="677"/>
      <c r="AU30" s="677" t="s">
        <v>201</v>
      </c>
      <c r="AV30" s="677"/>
      <c r="AW30" s="677"/>
      <c r="AX30" s="677"/>
      <c r="AY30" s="677"/>
      <c r="AZ30" s="721" t="s">
        <v>201</v>
      </c>
      <c r="BA30" s="721"/>
      <c r="BB30" s="721"/>
      <c r="BC30" s="721"/>
      <c r="BD30" s="721"/>
      <c r="BE30" s="683" t="s">
        <v>461</v>
      </c>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354</v>
      </c>
      <c r="C31" s="674"/>
      <c r="D31" s="674"/>
      <c r="E31" s="674"/>
      <c r="F31" s="674"/>
      <c r="G31" s="674"/>
      <c r="H31" s="674"/>
      <c r="I31" s="674"/>
      <c r="J31" s="674"/>
      <c r="K31" s="674"/>
      <c r="L31" s="674"/>
      <c r="M31" s="674"/>
      <c r="N31" s="674"/>
      <c r="O31" s="674"/>
      <c r="P31" s="675"/>
      <c r="Q31" s="676">
        <v>357</v>
      </c>
      <c r="R31" s="677"/>
      <c r="S31" s="677"/>
      <c r="T31" s="677"/>
      <c r="U31" s="677"/>
      <c r="V31" s="677">
        <v>323</v>
      </c>
      <c r="W31" s="677"/>
      <c r="X31" s="677"/>
      <c r="Y31" s="677"/>
      <c r="Z31" s="677"/>
      <c r="AA31" s="677">
        <v>34</v>
      </c>
      <c r="AB31" s="677"/>
      <c r="AC31" s="677"/>
      <c r="AD31" s="677"/>
      <c r="AE31" s="678"/>
      <c r="AF31" s="679">
        <v>145</v>
      </c>
      <c r="AG31" s="680"/>
      <c r="AH31" s="680"/>
      <c r="AI31" s="680"/>
      <c r="AJ31" s="681"/>
      <c r="AK31" s="682">
        <v>170</v>
      </c>
      <c r="AL31" s="677"/>
      <c r="AM31" s="677"/>
      <c r="AN31" s="677"/>
      <c r="AO31" s="677"/>
      <c r="AP31" s="677">
        <v>2863</v>
      </c>
      <c r="AQ31" s="677"/>
      <c r="AR31" s="677"/>
      <c r="AS31" s="677"/>
      <c r="AT31" s="677"/>
      <c r="AU31" s="677">
        <v>2450</v>
      </c>
      <c r="AV31" s="677"/>
      <c r="AW31" s="677"/>
      <c r="AX31" s="677"/>
      <c r="AY31" s="677"/>
      <c r="AZ31" s="721" t="s">
        <v>201</v>
      </c>
      <c r="BA31" s="721"/>
      <c r="BB31" s="721"/>
      <c r="BC31" s="721"/>
      <c r="BD31" s="721"/>
      <c r="BE31" s="683" t="s">
        <v>461</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c r="C32" s="674"/>
      <c r="D32" s="674"/>
      <c r="E32" s="674"/>
      <c r="F32" s="674"/>
      <c r="G32" s="674"/>
      <c r="H32" s="674"/>
      <c r="I32" s="674"/>
      <c r="J32" s="674"/>
      <c r="K32" s="674"/>
      <c r="L32" s="674"/>
      <c r="M32" s="674"/>
      <c r="N32" s="674"/>
      <c r="O32" s="674"/>
      <c r="P32" s="675"/>
      <c r="Q32" s="676"/>
      <c r="R32" s="677"/>
      <c r="S32" s="677"/>
      <c r="T32" s="677"/>
      <c r="U32" s="677"/>
      <c r="V32" s="677"/>
      <c r="W32" s="677"/>
      <c r="X32" s="677"/>
      <c r="Y32" s="677"/>
      <c r="Z32" s="677"/>
      <c r="AA32" s="677"/>
      <c r="AB32" s="677"/>
      <c r="AC32" s="677"/>
      <c r="AD32" s="677"/>
      <c r="AE32" s="678"/>
      <c r="AF32" s="679"/>
      <c r="AG32" s="680"/>
      <c r="AH32" s="680"/>
      <c r="AI32" s="680"/>
      <c r="AJ32" s="681"/>
      <c r="AK32" s="682"/>
      <c r="AL32" s="677"/>
      <c r="AM32" s="677"/>
      <c r="AN32" s="677"/>
      <c r="AO32" s="677"/>
      <c r="AP32" s="677"/>
      <c r="AQ32" s="677"/>
      <c r="AR32" s="677"/>
      <c r="AS32" s="677"/>
      <c r="AT32" s="677"/>
      <c r="AU32" s="677"/>
      <c r="AV32" s="677"/>
      <c r="AW32" s="677"/>
      <c r="AX32" s="677"/>
      <c r="AY32" s="677"/>
      <c r="AZ32" s="721"/>
      <c r="BA32" s="721"/>
      <c r="BB32" s="721"/>
      <c r="BC32" s="721"/>
      <c r="BD32" s="721"/>
      <c r="BE32" s="683"/>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c r="C33" s="674"/>
      <c r="D33" s="674"/>
      <c r="E33" s="674"/>
      <c r="F33" s="674"/>
      <c r="G33" s="674"/>
      <c r="H33" s="674"/>
      <c r="I33" s="674"/>
      <c r="J33" s="674"/>
      <c r="K33" s="674"/>
      <c r="L33" s="674"/>
      <c r="M33" s="674"/>
      <c r="N33" s="674"/>
      <c r="O33" s="674"/>
      <c r="P33" s="675"/>
      <c r="Q33" s="676"/>
      <c r="R33" s="677"/>
      <c r="S33" s="677"/>
      <c r="T33" s="677"/>
      <c r="U33" s="677"/>
      <c r="V33" s="677"/>
      <c r="W33" s="677"/>
      <c r="X33" s="677"/>
      <c r="Y33" s="677"/>
      <c r="Z33" s="677"/>
      <c r="AA33" s="677"/>
      <c r="AB33" s="677"/>
      <c r="AC33" s="677"/>
      <c r="AD33" s="677"/>
      <c r="AE33" s="678"/>
      <c r="AF33" s="679"/>
      <c r="AG33" s="680"/>
      <c r="AH33" s="680"/>
      <c r="AI33" s="680"/>
      <c r="AJ33" s="681"/>
      <c r="AK33" s="682"/>
      <c r="AL33" s="677"/>
      <c r="AM33" s="677"/>
      <c r="AN33" s="677"/>
      <c r="AO33" s="677"/>
      <c r="AP33" s="677"/>
      <c r="AQ33" s="677"/>
      <c r="AR33" s="677"/>
      <c r="AS33" s="677"/>
      <c r="AT33" s="677"/>
      <c r="AU33" s="677"/>
      <c r="AV33" s="677"/>
      <c r="AW33" s="677"/>
      <c r="AX33" s="677"/>
      <c r="AY33" s="677"/>
      <c r="AZ33" s="721"/>
      <c r="BA33" s="721"/>
      <c r="BB33" s="721"/>
      <c r="BC33" s="721"/>
      <c r="BD33" s="721"/>
      <c r="BE33" s="683"/>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462</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256</v>
      </c>
      <c r="B63" s="696" t="s">
        <v>376</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1373</v>
      </c>
      <c r="AG63" s="700"/>
      <c r="AH63" s="700"/>
      <c r="AI63" s="700"/>
      <c r="AJ63" s="703"/>
      <c r="AK63" s="704"/>
      <c r="AL63" s="705"/>
      <c r="AM63" s="705"/>
      <c r="AN63" s="705"/>
      <c r="AO63" s="705"/>
      <c r="AP63" s="700">
        <v>3094</v>
      </c>
      <c r="AQ63" s="700"/>
      <c r="AR63" s="700"/>
      <c r="AS63" s="700"/>
      <c r="AT63" s="700"/>
      <c r="AU63" s="700">
        <v>2450</v>
      </c>
      <c r="AV63" s="700"/>
      <c r="AW63" s="700"/>
      <c r="AX63" s="700"/>
      <c r="AY63" s="700"/>
      <c r="AZ63" s="730"/>
      <c r="BA63" s="730"/>
      <c r="BB63" s="730"/>
      <c r="BC63" s="730"/>
      <c r="BD63" s="730"/>
      <c r="BE63" s="706"/>
      <c r="BF63" s="706"/>
      <c r="BG63" s="706"/>
      <c r="BH63" s="706"/>
      <c r="BI63" s="707"/>
      <c r="BJ63" s="708" t="s">
        <v>201</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451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414</v>
      </c>
      <c r="B66" s="911"/>
      <c r="C66" s="911"/>
      <c r="D66" s="911"/>
      <c r="E66" s="911"/>
      <c r="F66" s="911"/>
      <c r="G66" s="911"/>
      <c r="H66" s="911"/>
      <c r="I66" s="911"/>
      <c r="J66" s="911"/>
      <c r="K66" s="911"/>
      <c r="L66" s="911"/>
      <c r="M66" s="911"/>
      <c r="N66" s="911"/>
      <c r="O66" s="911"/>
      <c r="P66" s="912"/>
      <c r="Q66" s="916" t="s">
        <v>454</v>
      </c>
      <c r="R66" s="917"/>
      <c r="S66" s="917"/>
      <c r="T66" s="917"/>
      <c r="U66" s="918"/>
      <c r="V66" s="916" t="s">
        <v>455</v>
      </c>
      <c r="W66" s="917"/>
      <c r="X66" s="917"/>
      <c r="Y66" s="917"/>
      <c r="Z66" s="918"/>
      <c r="AA66" s="916" t="s">
        <v>456</v>
      </c>
      <c r="AB66" s="917"/>
      <c r="AC66" s="917"/>
      <c r="AD66" s="917"/>
      <c r="AE66" s="918"/>
      <c r="AF66" s="938" t="s">
        <v>252</v>
      </c>
      <c r="AG66" s="933"/>
      <c r="AH66" s="933"/>
      <c r="AI66" s="933"/>
      <c r="AJ66" s="939"/>
      <c r="AK66" s="916" t="s">
        <v>388</v>
      </c>
      <c r="AL66" s="911"/>
      <c r="AM66" s="911"/>
      <c r="AN66" s="911"/>
      <c r="AO66" s="912"/>
      <c r="AP66" s="916" t="s">
        <v>361</v>
      </c>
      <c r="AQ66" s="917"/>
      <c r="AR66" s="917"/>
      <c r="AS66" s="917"/>
      <c r="AT66" s="918"/>
      <c r="AU66" s="916" t="s">
        <v>463</v>
      </c>
      <c r="AV66" s="917"/>
      <c r="AW66" s="917"/>
      <c r="AX66" s="917"/>
      <c r="AY66" s="918"/>
      <c r="AZ66" s="916" t="s">
        <v>445</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173</v>
      </c>
      <c r="C68" s="658"/>
      <c r="D68" s="658"/>
      <c r="E68" s="658"/>
      <c r="F68" s="658"/>
      <c r="G68" s="658"/>
      <c r="H68" s="658"/>
      <c r="I68" s="658"/>
      <c r="J68" s="658"/>
      <c r="K68" s="658"/>
      <c r="L68" s="658"/>
      <c r="M68" s="658"/>
      <c r="N68" s="658"/>
      <c r="O68" s="658"/>
      <c r="P68" s="659"/>
      <c r="Q68" s="660">
        <v>4467</v>
      </c>
      <c r="R68" s="661"/>
      <c r="S68" s="661"/>
      <c r="T68" s="661"/>
      <c r="U68" s="661"/>
      <c r="V68" s="661">
        <v>3896</v>
      </c>
      <c r="W68" s="661"/>
      <c r="X68" s="661"/>
      <c r="Y68" s="661"/>
      <c r="Z68" s="661"/>
      <c r="AA68" s="661">
        <v>571</v>
      </c>
      <c r="AB68" s="661"/>
      <c r="AC68" s="661"/>
      <c r="AD68" s="661"/>
      <c r="AE68" s="661"/>
      <c r="AF68" s="661">
        <v>2220</v>
      </c>
      <c r="AG68" s="661"/>
      <c r="AH68" s="661"/>
      <c r="AI68" s="661"/>
      <c r="AJ68" s="661"/>
      <c r="AK68" s="661">
        <v>897</v>
      </c>
      <c r="AL68" s="661"/>
      <c r="AM68" s="661"/>
      <c r="AN68" s="661"/>
      <c r="AO68" s="661"/>
      <c r="AP68" s="661">
        <v>7090</v>
      </c>
      <c r="AQ68" s="661"/>
      <c r="AR68" s="661"/>
      <c r="AS68" s="661"/>
      <c r="AT68" s="661"/>
      <c r="AU68" s="661" t="s">
        <v>201</v>
      </c>
      <c r="AV68" s="661"/>
      <c r="AW68" s="661"/>
      <c r="AX68" s="661"/>
      <c r="AY68" s="661"/>
      <c r="AZ68" s="667" t="s">
        <v>461</v>
      </c>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203</v>
      </c>
      <c r="C69" s="674"/>
      <c r="D69" s="674"/>
      <c r="E69" s="674"/>
      <c r="F69" s="674"/>
      <c r="G69" s="674"/>
      <c r="H69" s="674"/>
      <c r="I69" s="674"/>
      <c r="J69" s="674"/>
      <c r="K69" s="674"/>
      <c r="L69" s="674"/>
      <c r="M69" s="674"/>
      <c r="N69" s="674"/>
      <c r="O69" s="674"/>
      <c r="P69" s="675"/>
      <c r="Q69" s="676">
        <f>[1]百万円単位!$D$78</f>
        <v>495</v>
      </c>
      <c r="R69" s="677"/>
      <c r="S69" s="677"/>
      <c r="T69" s="677"/>
      <c r="U69" s="677"/>
      <c r="V69" s="677">
        <f>[1]百万円単位!$E$78</f>
        <v>493</v>
      </c>
      <c r="W69" s="677"/>
      <c r="X69" s="677"/>
      <c r="Y69" s="677"/>
      <c r="Z69" s="677"/>
      <c r="AA69" s="677">
        <v>1</v>
      </c>
      <c r="AB69" s="677"/>
      <c r="AC69" s="677"/>
      <c r="AD69" s="677"/>
      <c r="AE69" s="677"/>
      <c r="AF69" s="677">
        <v>1</v>
      </c>
      <c r="AG69" s="677"/>
      <c r="AH69" s="677"/>
      <c r="AI69" s="677"/>
      <c r="AJ69" s="677"/>
      <c r="AK69" s="677">
        <v>298</v>
      </c>
      <c r="AL69" s="677"/>
      <c r="AM69" s="677"/>
      <c r="AN69" s="677"/>
      <c r="AO69" s="677"/>
      <c r="AP69" s="677" t="s">
        <v>201</v>
      </c>
      <c r="AQ69" s="677"/>
      <c r="AR69" s="677"/>
      <c r="AS69" s="677"/>
      <c r="AT69" s="677"/>
      <c r="AU69" s="677" t="s">
        <v>201</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538</v>
      </c>
      <c r="C70" s="674"/>
      <c r="D70" s="674"/>
      <c r="E70" s="674"/>
      <c r="F70" s="674"/>
      <c r="G70" s="674"/>
      <c r="H70" s="674"/>
      <c r="I70" s="674"/>
      <c r="J70" s="674"/>
      <c r="K70" s="674"/>
      <c r="L70" s="674"/>
      <c r="M70" s="674"/>
      <c r="N70" s="674"/>
      <c r="O70" s="674"/>
      <c r="P70" s="675"/>
      <c r="Q70" s="676">
        <f>[1]百万円単位!$D$79</f>
        <v>68</v>
      </c>
      <c r="R70" s="677"/>
      <c r="S70" s="677"/>
      <c r="T70" s="677"/>
      <c r="U70" s="677"/>
      <c r="V70" s="677">
        <f>[1]百万円単位!$E$79</f>
        <v>68</v>
      </c>
      <c r="W70" s="677"/>
      <c r="X70" s="677"/>
      <c r="Y70" s="677"/>
      <c r="Z70" s="677"/>
      <c r="AA70" s="677">
        <f>Q70-V70</f>
        <v>0</v>
      </c>
      <c r="AB70" s="677"/>
      <c r="AC70" s="677"/>
      <c r="AD70" s="677"/>
      <c r="AE70" s="677"/>
      <c r="AF70" s="677">
        <v>0</v>
      </c>
      <c r="AG70" s="677"/>
      <c r="AH70" s="677"/>
      <c r="AI70" s="677"/>
      <c r="AJ70" s="677"/>
      <c r="AK70" s="677" t="s">
        <v>201</v>
      </c>
      <c r="AL70" s="677"/>
      <c r="AM70" s="677"/>
      <c r="AN70" s="677"/>
      <c r="AO70" s="677"/>
      <c r="AP70" s="677" t="s">
        <v>201</v>
      </c>
      <c r="AQ70" s="677"/>
      <c r="AR70" s="677"/>
      <c r="AS70" s="677"/>
      <c r="AT70" s="677"/>
      <c r="AU70" s="677" t="s">
        <v>201</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539</v>
      </c>
      <c r="C71" s="674"/>
      <c r="D71" s="674"/>
      <c r="E71" s="674"/>
      <c r="F71" s="674"/>
      <c r="G71" s="674"/>
      <c r="H71" s="674"/>
      <c r="I71" s="674"/>
      <c r="J71" s="674"/>
      <c r="K71" s="674"/>
      <c r="L71" s="674"/>
      <c r="M71" s="674"/>
      <c r="N71" s="674"/>
      <c r="O71" s="674"/>
      <c r="P71" s="675"/>
      <c r="Q71" s="676">
        <f>[1]百万円単位!$D$91</f>
        <v>1851</v>
      </c>
      <c r="R71" s="677"/>
      <c r="S71" s="677"/>
      <c r="T71" s="677"/>
      <c r="U71" s="677"/>
      <c r="V71" s="677">
        <f>[1]百万円単位!$E$91</f>
        <v>1811</v>
      </c>
      <c r="W71" s="677"/>
      <c r="X71" s="677"/>
      <c r="Y71" s="677"/>
      <c r="Z71" s="677"/>
      <c r="AA71" s="677">
        <f>Q71-V71</f>
        <v>40</v>
      </c>
      <c r="AB71" s="677"/>
      <c r="AC71" s="677"/>
      <c r="AD71" s="677"/>
      <c r="AE71" s="677"/>
      <c r="AF71" s="677">
        <f>AA71</f>
        <v>40</v>
      </c>
      <c r="AG71" s="677"/>
      <c r="AH71" s="677"/>
      <c r="AI71" s="677"/>
      <c r="AJ71" s="677"/>
      <c r="AK71" s="677" t="s">
        <v>201</v>
      </c>
      <c r="AL71" s="677"/>
      <c r="AM71" s="677"/>
      <c r="AN71" s="677"/>
      <c r="AO71" s="677"/>
      <c r="AP71" s="677" t="s">
        <v>201</v>
      </c>
      <c r="AQ71" s="677"/>
      <c r="AR71" s="677"/>
      <c r="AS71" s="677"/>
      <c r="AT71" s="677"/>
      <c r="AU71" s="677" t="s">
        <v>201</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26</v>
      </c>
      <c r="C72" s="674"/>
      <c r="D72" s="674"/>
      <c r="E72" s="674"/>
      <c r="F72" s="674"/>
      <c r="G72" s="674"/>
      <c r="H72" s="674"/>
      <c r="I72" s="674"/>
      <c r="J72" s="674"/>
      <c r="K72" s="674"/>
      <c r="L72" s="674"/>
      <c r="M72" s="674"/>
      <c r="N72" s="674"/>
      <c r="O72" s="674"/>
      <c r="P72" s="675"/>
      <c r="Q72" s="676">
        <f>[1]百万円単位!$D$92</f>
        <v>72965</v>
      </c>
      <c r="R72" s="677"/>
      <c r="S72" s="677"/>
      <c r="T72" s="677"/>
      <c r="U72" s="677"/>
      <c r="V72" s="677">
        <f>[1]百万円単位!$E$92</f>
        <v>69423</v>
      </c>
      <c r="W72" s="677"/>
      <c r="X72" s="677"/>
      <c r="Y72" s="677"/>
      <c r="Z72" s="677"/>
      <c r="AA72" s="677">
        <f>Q72-V72</f>
        <v>3542</v>
      </c>
      <c r="AB72" s="677"/>
      <c r="AC72" s="677"/>
      <c r="AD72" s="677"/>
      <c r="AE72" s="677"/>
      <c r="AF72" s="677">
        <v>3542</v>
      </c>
      <c r="AG72" s="677"/>
      <c r="AH72" s="677"/>
      <c r="AI72" s="677"/>
      <c r="AJ72" s="677"/>
      <c r="AK72" s="677">
        <v>1058</v>
      </c>
      <c r="AL72" s="677"/>
      <c r="AM72" s="677"/>
      <c r="AN72" s="677"/>
      <c r="AO72" s="677"/>
      <c r="AP72" s="677" t="s">
        <v>201</v>
      </c>
      <c r="AQ72" s="677"/>
      <c r="AR72" s="677"/>
      <c r="AS72" s="677"/>
      <c r="AT72" s="677"/>
      <c r="AU72" s="677" t="s">
        <v>201</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540</v>
      </c>
      <c r="C73" s="674"/>
      <c r="D73" s="674"/>
      <c r="E73" s="674"/>
      <c r="F73" s="674"/>
      <c r="G73" s="674"/>
      <c r="H73" s="674"/>
      <c r="I73" s="674"/>
      <c r="J73" s="674"/>
      <c r="K73" s="674"/>
      <c r="L73" s="674"/>
      <c r="M73" s="674"/>
      <c r="N73" s="674"/>
      <c r="O73" s="674"/>
      <c r="P73" s="675"/>
      <c r="Q73" s="676">
        <f>[1]百万円単位!$D$23</f>
        <v>7567</v>
      </c>
      <c r="R73" s="677"/>
      <c r="S73" s="677"/>
      <c r="T73" s="677"/>
      <c r="U73" s="677"/>
      <c r="V73" s="677">
        <f>[1]百万円単位!$E$23</f>
        <v>7557</v>
      </c>
      <c r="W73" s="677"/>
      <c r="X73" s="677"/>
      <c r="Y73" s="677"/>
      <c r="Z73" s="677"/>
      <c r="AA73" s="677">
        <f>Q73-V73</f>
        <v>10</v>
      </c>
      <c r="AB73" s="677"/>
      <c r="AC73" s="677"/>
      <c r="AD73" s="677"/>
      <c r="AE73" s="677"/>
      <c r="AF73" s="677">
        <v>10</v>
      </c>
      <c r="AG73" s="677"/>
      <c r="AH73" s="677"/>
      <c r="AI73" s="677"/>
      <c r="AJ73" s="677"/>
      <c r="AK73" s="677" t="s">
        <v>201</v>
      </c>
      <c r="AL73" s="677"/>
      <c r="AM73" s="677"/>
      <c r="AN73" s="677"/>
      <c r="AO73" s="677"/>
      <c r="AP73" s="677" t="s">
        <v>201</v>
      </c>
      <c r="AQ73" s="677"/>
      <c r="AR73" s="677"/>
      <c r="AS73" s="677"/>
      <c r="AT73" s="677"/>
      <c r="AU73" s="677" t="s">
        <v>201</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541</v>
      </c>
      <c r="C74" s="674"/>
      <c r="D74" s="674"/>
      <c r="E74" s="674"/>
      <c r="F74" s="674"/>
      <c r="G74" s="674"/>
      <c r="H74" s="674"/>
      <c r="I74" s="674"/>
      <c r="J74" s="674"/>
      <c r="K74" s="674"/>
      <c r="L74" s="674"/>
      <c r="M74" s="674"/>
      <c r="N74" s="674"/>
      <c r="O74" s="674"/>
      <c r="P74" s="675"/>
      <c r="Q74" s="676">
        <f>[1]百万円単位!$D$24</f>
        <v>74</v>
      </c>
      <c r="R74" s="677"/>
      <c r="S74" s="677"/>
      <c r="T74" s="677"/>
      <c r="U74" s="677"/>
      <c r="V74" s="677">
        <f>[1]百万円単位!$E$24</f>
        <v>74</v>
      </c>
      <c r="W74" s="677"/>
      <c r="X74" s="677"/>
      <c r="Y74" s="677"/>
      <c r="Z74" s="677"/>
      <c r="AA74" s="677">
        <f>Q74-V74</f>
        <v>0</v>
      </c>
      <c r="AB74" s="677"/>
      <c r="AC74" s="677"/>
      <c r="AD74" s="677"/>
      <c r="AE74" s="677"/>
      <c r="AF74" s="677">
        <v>0</v>
      </c>
      <c r="AG74" s="677"/>
      <c r="AH74" s="677"/>
      <c r="AI74" s="677"/>
      <c r="AJ74" s="677"/>
      <c r="AK74" s="677" t="s">
        <v>201</v>
      </c>
      <c r="AL74" s="677"/>
      <c r="AM74" s="677"/>
      <c r="AN74" s="677"/>
      <c r="AO74" s="677"/>
      <c r="AP74" s="677" t="s">
        <v>201</v>
      </c>
      <c r="AQ74" s="677"/>
      <c r="AR74" s="677"/>
      <c r="AS74" s="677"/>
      <c r="AT74" s="677"/>
      <c r="AU74" s="677" t="s">
        <v>201</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542</v>
      </c>
      <c r="C75" s="674"/>
      <c r="D75" s="674"/>
      <c r="E75" s="674"/>
      <c r="F75" s="674"/>
      <c r="G75" s="674"/>
      <c r="H75" s="674"/>
      <c r="I75" s="674"/>
      <c r="J75" s="674"/>
      <c r="K75" s="674"/>
      <c r="L75" s="674"/>
      <c r="M75" s="674"/>
      <c r="N75" s="674"/>
      <c r="O75" s="674"/>
      <c r="P75" s="675"/>
      <c r="Q75" s="685">
        <f>[1]百万円単位!$D$22</f>
        <v>88</v>
      </c>
      <c r="R75" s="680"/>
      <c r="S75" s="680"/>
      <c r="T75" s="680"/>
      <c r="U75" s="682"/>
      <c r="V75" s="678">
        <f>[1]百万円単位!$E$22</f>
        <v>86</v>
      </c>
      <c r="W75" s="680"/>
      <c r="X75" s="680"/>
      <c r="Y75" s="680"/>
      <c r="Z75" s="682"/>
      <c r="AA75" s="677">
        <v>3</v>
      </c>
      <c r="AB75" s="677"/>
      <c r="AC75" s="677"/>
      <c r="AD75" s="677"/>
      <c r="AE75" s="677"/>
      <c r="AF75" s="678">
        <v>3</v>
      </c>
      <c r="AG75" s="680"/>
      <c r="AH75" s="680"/>
      <c r="AI75" s="680"/>
      <c r="AJ75" s="682"/>
      <c r="AK75" s="678" t="s">
        <v>201</v>
      </c>
      <c r="AL75" s="680"/>
      <c r="AM75" s="680"/>
      <c r="AN75" s="680"/>
      <c r="AO75" s="682"/>
      <c r="AP75" s="678" t="s">
        <v>201</v>
      </c>
      <c r="AQ75" s="680"/>
      <c r="AR75" s="680"/>
      <c r="AS75" s="680"/>
      <c r="AT75" s="682"/>
      <c r="AU75" s="678" t="s">
        <v>201</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154</v>
      </c>
      <c r="C76" s="674"/>
      <c r="D76" s="674"/>
      <c r="E76" s="674"/>
      <c r="F76" s="674"/>
      <c r="G76" s="674"/>
      <c r="H76" s="674"/>
      <c r="I76" s="674"/>
      <c r="J76" s="674"/>
      <c r="K76" s="674"/>
      <c r="L76" s="674"/>
      <c r="M76" s="674"/>
      <c r="N76" s="674"/>
      <c r="O76" s="674"/>
      <c r="P76" s="675"/>
      <c r="Q76" s="685">
        <f>[1]百万円単位!$D$46</f>
        <v>1609</v>
      </c>
      <c r="R76" s="680"/>
      <c r="S76" s="680"/>
      <c r="T76" s="680"/>
      <c r="U76" s="682"/>
      <c r="V76" s="678">
        <f>[1]百万円単位!$E$46</f>
        <v>1519</v>
      </c>
      <c r="W76" s="680"/>
      <c r="X76" s="680"/>
      <c r="Y76" s="680"/>
      <c r="Z76" s="682"/>
      <c r="AA76" s="677">
        <v>89</v>
      </c>
      <c r="AB76" s="677"/>
      <c r="AC76" s="677"/>
      <c r="AD76" s="677"/>
      <c r="AE76" s="677"/>
      <c r="AF76" s="678">
        <v>89</v>
      </c>
      <c r="AG76" s="680"/>
      <c r="AH76" s="680"/>
      <c r="AI76" s="680"/>
      <c r="AJ76" s="682"/>
      <c r="AK76" s="678">
        <v>9</v>
      </c>
      <c r="AL76" s="680"/>
      <c r="AM76" s="680"/>
      <c r="AN76" s="680"/>
      <c r="AO76" s="682"/>
      <c r="AP76" s="678">
        <v>585</v>
      </c>
      <c r="AQ76" s="680"/>
      <c r="AR76" s="680"/>
      <c r="AS76" s="680"/>
      <c r="AT76" s="682"/>
      <c r="AU76" s="678">
        <v>150</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t="s">
        <v>543</v>
      </c>
      <c r="C77" s="674"/>
      <c r="D77" s="674"/>
      <c r="E77" s="674"/>
      <c r="F77" s="674"/>
      <c r="G77" s="674"/>
      <c r="H77" s="674"/>
      <c r="I77" s="674"/>
      <c r="J77" s="674"/>
      <c r="K77" s="674"/>
      <c r="L77" s="674"/>
      <c r="M77" s="674"/>
      <c r="N77" s="674"/>
      <c r="O77" s="674"/>
      <c r="P77" s="675"/>
      <c r="Q77" s="685">
        <v>8328</v>
      </c>
      <c r="R77" s="680"/>
      <c r="S77" s="680"/>
      <c r="T77" s="680"/>
      <c r="U77" s="682"/>
      <c r="V77" s="678">
        <v>8574</v>
      </c>
      <c r="W77" s="680"/>
      <c r="X77" s="680"/>
      <c r="Y77" s="680"/>
      <c r="Z77" s="682"/>
      <c r="AA77" s="678">
        <v>-246</v>
      </c>
      <c r="AB77" s="680"/>
      <c r="AC77" s="680"/>
      <c r="AD77" s="680"/>
      <c r="AE77" s="682"/>
      <c r="AF77" s="678">
        <v>4842</v>
      </c>
      <c r="AG77" s="680"/>
      <c r="AH77" s="680"/>
      <c r="AI77" s="680"/>
      <c r="AJ77" s="682"/>
      <c r="AK77" s="678">
        <v>613</v>
      </c>
      <c r="AL77" s="680"/>
      <c r="AM77" s="680"/>
      <c r="AN77" s="680"/>
      <c r="AO77" s="682"/>
      <c r="AP77" s="678">
        <v>1241</v>
      </c>
      <c r="AQ77" s="680"/>
      <c r="AR77" s="680"/>
      <c r="AS77" s="680"/>
      <c r="AT77" s="682"/>
      <c r="AU77" s="678">
        <v>138</v>
      </c>
      <c r="AV77" s="680"/>
      <c r="AW77" s="680"/>
      <c r="AX77" s="680"/>
      <c r="AY77" s="682"/>
      <c r="AZ77" s="683" t="s">
        <v>461</v>
      </c>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t="s">
        <v>544</v>
      </c>
      <c r="C78" s="674"/>
      <c r="D78" s="674"/>
      <c r="E78" s="674"/>
      <c r="F78" s="674"/>
      <c r="G78" s="674"/>
      <c r="H78" s="674"/>
      <c r="I78" s="674"/>
      <c r="J78" s="674"/>
      <c r="K78" s="674"/>
      <c r="L78" s="674"/>
      <c r="M78" s="674"/>
      <c r="N78" s="674"/>
      <c r="O78" s="674"/>
      <c r="P78" s="675"/>
      <c r="Q78" s="676">
        <f>[1]百万円単位!$D$94</f>
        <v>217</v>
      </c>
      <c r="R78" s="677"/>
      <c r="S78" s="677"/>
      <c r="T78" s="677"/>
      <c r="U78" s="677"/>
      <c r="V78" s="677">
        <f>[1]百万円単位!$E$94</f>
        <v>191</v>
      </c>
      <c r="W78" s="677"/>
      <c r="X78" s="677"/>
      <c r="Y78" s="677"/>
      <c r="Z78" s="677"/>
      <c r="AA78" s="677">
        <v>25</v>
      </c>
      <c r="AB78" s="677"/>
      <c r="AC78" s="677"/>
      <c r="AD78" s="677"/>
      <c r="AE78" s="677"/>
      <c r="AF78" s="677">
        <v>25</v>
      </c>
      <c r="AG78" s="677"/>
      <c r="AH78" s="677"/>
      <c r="AI78" s="677"/>
      <c r="AJ78" s="677"/>
      <c r="AK78" s="677" t="s">
        <v>201</v>
      </c>
      <c r="AL78" s="677"/>
      <c r="AM78" s="677"/>
      <c r="AN78" s="677"/>
      <c r="AO78" s="677"/>
      <c r="AP78" s="677" t="s">
        <v>201</v>
      </c>
      <c r="AQ78" s="677"/>
      <c r="AR78" s="677"/>
      <c r="AS78" s="677"/>
      <c r="AT78" s="677"/>
      <c r="AU78" s="677" t="s">
        <v>201</v>
      </c>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t="s">
        <v>128</v>
      </c>
      <c r="C79" s="674"/>
      <c r="D79" s="674"/>
      <c r="E79" s="674"/>
      <c r="F79" s="674"/>
      <c r="G79" s="674"/>
      <c r="H79" s="674"/>
      <c r="I79" s="674"/>
      <c r="J79" s="674"/>
      <c r="K79" s="674"/>
      <c r="L79" s="674"/>
      <c r="M79" s="674"/>
      <c r="N79" s="674"/>
      <c r="O79" s="674"/>
      <c r="P79" s="675"/>
      <c r="Q79" s="676">
        <f>[1]百万円単位!$D$95</f>
        <v>823874</v>
      </c>
      <c r="R79" s="677"/>
      <c r="S79" s="677"/>
      <c r="T79" s="677"/>
      <c r="U79" s="677"/>
      <c r="V79" s="677">
        <f>[1]百万円単位!$E$95</f>
        <v>808406</v>
      </c>
      <c r="W79" s="677"/>
      <c r="X79" s="677"/>
      <c r="Y79" s="677"/>
      <c r="Z79" s="677"/>
      <c r="AA79" s="677">
        <f>Q79-V79</f>
        <v>15468</v>
      </c>
      <c r="AB79" s="677"/>
      <c r="AC79" s="677"/>
      <c r="AD79" s="677"/>
      <c r="AE79" s="677"/>
      <c r="AF79" s="677">
        <v>15468</v>
      </c>
      <c r="AG79" s="677"/>
      <c r="AH79" s="677"/>
      <c r="AI79" s="677"/>
      <c r="AJ79" s="677"/>
      <c r="AK79" s="677" t="s">
        <v>201</v>
      </c>
      <c r="AL79" s="677"/>
      <c r="AM79" s="677"/>
      <c r="AN79" s="677"/>
      <c r="AO79" s="677"/>
      <c r="AP79" s="677" t="s">
        <v>201</v>
      </c>
      <c r="AQ79" s="677"/>
      <c r="AR79" s="677"/>
      <c r="AS79" s="677"/>
      <c r="AT79" s="677"/>
      <c r="AU79" s="677" t="s">
        <v>201</v>
      </c>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t="s">
        <v>261</v>
      </c>
      <c r="C80" s="674"/>
      <c r="D80" s="674"/>
      <c r="E80" s="674"/>
      <c r="F80" s="674"/>
      <c r="G80" s="674"/>
      <c r="H80" s="674"/>
      <c r="I80" s="674"/>
      <c r="J80" s="674"/>
      <c r="K80" s="674"/>
      <c r="L80" s="674"/>
      <c r="M80" s="674"/>
      <c r="N80" s="674"/>
      <c r="O80" s="674"/>
      <c r="P80" s="675"/>
      <c r="Q80" s="676">
        <f>[1]百万円単位!$D$25</f>
        <v>203</v>
      </c>
      <c r="R80" s="677"/>
      <c r="S80" s="677"/>
      <c r="T80" s="677"/>
      <c r="U80" s="677"/>
      <c r="V80" s="677">
        <f>[1]百万円単位!$E$25</f>
        <v>193</v>
      </c>
      <c r="W80" s="677"/>
      <c r="X80" s="677"/>
      <c r="Y80" s="677"/>
      <c r="Z80" s="677"/>
      <c r="AA80" s="677">
        <v>11</v>
      </c>
      <c r="AB80" s="677"/>
      <c r="AC80" s="677"/>
      <c r="AD80" s="677"/>
      <c r="AE80" s="677"/>
      <c r="AF80" s="677">
        <v>11</v>
      </c>
      <c r="AG80" s="677"/>
      <c r="AH80" s="677"/>
      <c r="AI80" s="677"/>
      <c r="AJ80" s="677"/>
      <c r="AK80" s="677" t="s">
        <v>201</v>
      </c>
      <c r="AL80" s="677"/>
      <c r="AM80" s="677"/>
      <c r="AN80" s="677"/>
      <c r="AO80" s="677"/>
      <c r="AP80" s="677" t="s">
        <v>201</v>
      </c>
      <c r="AQ80" s="677"/>
      <c r="AR80" s="677"/>
      <c r="AS80" s="677"/>
      <c r="AT80" s="677"/>
      <c r="AU80" s="677" t="s">
        <v>201</v>
      </c>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t="s">
        <v>526</v>
      </c>
      <c r="C81" s="674"/>
      <c r="D81" s="674"/>
      <c r="E81" s="674"/>
      <c r="F81" s="674"/>
      <c r="G81" s="674"/>
      <c r="H81" s="674"/>
      <c r="I81" s="674"/>
      <c r="J81" s="674"/>
      <c r="K81" s="674"/>
      <c r="L81" s="674"/>
      <c r="M81" s="674"/>
      <c r="N81" s="674"/>
      <c r="O81" s="674"/>
      <c r="P81" s="675"/>
      <c r="Q81" s="676">
        <f>[1]百万円単位!$D$84</f>
        <v>405</v>
      </c>
      <c r="R81" s="677"/>
      <c r="S81" s="677"/>
      <c r="T81" s="677"/>
      <c r="U81" s="677"/>
      <c r="V81" s="677">
        <f>[1]百万円単位!$E$84</f>
        <v>388</v>
      </c>
      <c r="W81" s="677"/>
      <c r="X81" s="677"/>
      <c r="Y81" s="677"/>
      <c r="Z81" s="677"/>
      <c r="AA81" s="677">
        <f>Q81-V81</f>
        <v>17</v>
      </c>
      <c r="AB81" s="677"/>
      <c r="AC81" s="677"/>
      <c r="AD81" s="677"/>
      <c r="AE81" s="677"/>
      <c r="AF81" s="677">
        <v>17</v>
      </c>
      <c r="AG81" s="677"/>
      <c r="AH81" s="677"/>
      <c r="AI81" s="677"/>
      <c r="AJ81" s="677"/>
      <c r="AK81" s="677">
        <v>173</v>
      </c>
      <c r="AL81" s="677"/>
      <c r="AM81" s="677"/>
      <c r="AN81" s="677"/>
      <c r="AO81" s="677"/>
      <c r="AP81" s="677">
        <v>448</v>
      </c>
      <c r="AQ81" s="677"/>
      <c r="AR81" s="677"/>
      <c r="AS81" s="677"/>
      <c r="AT81" s="677"/>
      <c r="AU81" s="677">
        <v>448</v>
      </c>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t="s">
        <v>528</v>
      </c>
      <c r="C82" s="674"/>
      <c r="D82" s="674"/>
      <c r="E82" s="674"/>
      <c r="F82" s="674"/>
      <c r="G82" s="674"/>
      <c r="H82" s="674"/>
      <c r="I82" s="674"/>
      <c r="J82" s="674"/>
      <c r="K82" s="674"/>
      <c r="L82" s="674"/>
      <c r="M82" s="674"/>
      <c r="N82" s="674"/>
      <c r="O82" s="674"/>
      <c r="P82" s="675"/>
      <c r="Q82" s="676">
        <f>[1]百万円単位!$D$31</f>
        <v>1427</v>
      </c>
      <c r="R82" s="677"/>
      <c r="S82" s="677"/>
      <c r="T82" s="677"/>
      <c r="U82" s="677"/>
      <c r="V82" s="677">
        <f>[1]百万円単位!$E$31</f>
        <v>1388</v>
      </c>
      <c r="W82" s="677"/>
      <c r="X82" s="677"/>
      <c r="Y82" s="677"/>
      <c r="Z82" s="677"/>
      <c r="AA82" s="677">
        <f>Q82-V82</f>
        <v>39</v>
      </c>
      <c r="AB82" s="677"/>
      <c r="AC82" s="677"/>
      <c r="AD82" s="677"/>
      <c r="AE82" s="677"/>
      <c r="AF82" s="677">
        <v>39</v>
      </c>
      <c r="AG82" s="677"/>
      <c r="AH82" s="677"/>
      <c r="AI82" s="677"/>
      <c r="AJ82" s="677"/>
      <c r="AK82" s="677">
        <v>10</v>
      </c>
      <c r="AL82" s="677"/>
      <c r="AM82" s="677"/>
      <c r="AN82" s="677"/>
      <c r="AO82" s="677"/>
      <c r="AP82" s="677">
        <v>403</v>
      </c>
      <c r="AQ82" s="677"/>
      <c r="AR82" s="677"/>
      <c r="AS82" s="677"/>
      <c r="AT82" s="677"/>
      <c r="AU82" s="677">
        <v>82</v>
      </c>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256</v>
      </c>
      <c r="B88" s="696" t="s">
        <v>184</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f>SUM(AF68:AJ82)</f>
        <v>26307</v>
      </c>
      <c r="AG88" s="700"/>
      <c r="AH88" s="700"/>
      <c r="AI88" s="700"/>
      <c r="AJ88" s="700"/>
      <c r="AK88" s="705"/>
      <c r="AL88" s="705"/>
      <c r="AM88" s="705"/>
      <c r="AN88" s="705"/>
      <c r="AO88" s="705"/>
      <c r="AP88" s="700">
        <f>SUM(AP68:AT82)</f>
        <v>9767</v>
      </c>
      <c r="AQ88" s="700"/>
      <c r="AR88" s="700"/>
      <c r="AS88" s="700"/>
      <c r="AT88" s="700"/>
      <c r="AU88" s="700">
        <f>SUM(AU68:AY82)</f>
        <v>818</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256</v>
      </c>
      <c r="BR102" s="696" t="s">
        <v>448</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c r="CS102" s="709"/>
      <c r="CT102" s="709"/>
      <c r="CU102" s="709"/>
      <c r="CV102" s="749"/>
      <c r="CW102" s="748"/>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104</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464</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286</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466</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202</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467</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433</v>
      </c>
      <c r="AB109" s="757"/>
      <c r="AC109" s="757"/>
      <c r="AD109" s="757"/>
      <c r="AE109" s="758"/>
      <c r="AF109" s="759" t="s">
        <v>468</v>
      </c>
      <c r="AG109" s="757"/>
      <c r="AH109" s="757"/>
      <c r="AI109" s="757"/>
      <c r="AJ109" s="758"/>
      <c r="AK109" s="759" t="s">
        <v>389</v>
      </c>
      <c r="AL109" s="757"/>
      <c r="AM109" s="757"/>
      <c r="AN109" s="757"/>
      <c r="AO109" s="758"/>
      <c r="AP109" s="759" t="s">
        <v>469</v>
      </c>
      <c r="AQ109" s="757"/>
      <c r="AR109" s="757"/>
      <c r="AS109" s="757"/>
      <c r="AT109" s="760"/>
      <c r="AU109" s="756" t="s">
        <v>467</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433</v>
      </c>
      <c r="BR109" s="757"/>
      <c r="BS109" s="757"/>
      <c r="BT109" s="757"/>
      <c r="BU109" s="758"/>
      <c r="BV109" s="759" t="s">
        <v>468</v>
      </c>
      <c r="BW109" s="757"/>
      <c r="BX109" s="757"/>
      <c r="BY109" s="757"/>
      <c r="BZ109" s="758"/>
      <c r="CA109" s="759" t="s">
        <v>389</v>
      </c>
      <c r="CB109" s="757"/>
      <c r="CC109" s="757"/>
      <c r="CD109" s="757"/>
      <c r="CE109" s="758"/>
      <c r="CF109" s="761" t="s">
        <v>469</v>
      </c>
      <c r="CG109" s="761"/>
      <c r="CH109" s="761"/>
      <c r="CI109" s="761"/>
      <c r="CJ109" s="761"/>
      <c r="CK109" s="759" t="s">
        <v>92</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433</v>
      </c>
      <c r="DH109" s="757"/>
      <c r="DI109" s="757"/>
      <c r="DJ109" s="757"/>
      <c r="DK109" s="758"/>
      <c r="DL109" s="759" t="s">
        <v>468</v>
      </c>
      <c r="DM109" s="757"/>
      <c r="DN109" s="757"/>
      <c r="DO109" s="757"/>
      <c r="DP109" s="758"/>
      <c r="DQ109" s="759" t="s">
        <v>389</v>
      </c>
      <c r="DR109" s="757"/>
      <c r="DS109" s="757"/>
      <c r="DT109" s="757"/>
      <c r="DU109" s="758"/>
      <c r="DV109" s="759" t="s">
        <v>469</v>
      </c>
      <c r="DW109" s="757"/>
      <c r="DX109" s="757"/>
      <c r="DY109" s="757"/>
      <c r="DZ109" s="760"/>
    </row>
    <row r="110" spans="1:131" s="48" customFormat="1" ht="26.25" customHeight="1" x14ac:dyDescent="0.15">
      <c r="A110" s="762" t="s">
        <v>331</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704904</v>
      </c>
      <c r="AB110" s="766"/>
      <c r="AC110" s="766"/>
      <c r="AD110" s="766"/>
      <c r="AE110" s="767"/>
      <c r="AF110" s="768">
        <v>723430</v>
      </c>
      <c r="AG110" s="766"/>
      <c r="AH110" s="766"/>
      <c r="AI110" s="766"/>
      <c r="AJ110" s="767"/>
      <c r="AK110" s="768">
        <v>705659</v>
      </c>
      <c r="AL110" s="766"/>
      <c r="AM110" s="766"/>
      <c r="AN110" s="766"/>
      <c r="AO110" s="767"/>
      <c r="AP110" s="769">
        <v>16.399999999999999</v>
      </c>
      <c r="AQ110" s="770"/>
      <c r="AR110" s="770"/>
      <c r="AS110" s="770"/>
      <c r="AT110" s="771"/>
      <c r="AU110" s="974" t="s">
        <v>123</v>
      </c>
      <c r="AV110" s="975"/>
      <c r="AW110" s="975"/>
      <c r="AX110" s="975"/>
      <c r="AY110" s="975"/>
      <c r="AZ110" s="772" t="s">
        <v>470</v>
      </c>
      <c r="BA110" s="763"/>
      <c r="BB110" s="763"/>
      <c r="BC110" s="763"/>
      <c r="BD110" s="763"/>
      <c r="BE110" s="763"/>
      <c r="BF110" s="763"/>
      <c r="BG110" s="763"/>
      <c r="BH110" s="763"/>
      <c r="BI110" s="763"/>
      <c r="BJ110" s="763"/>
      <c r="BK110" s="763"/>
      <c r="BL110" s="763"/>
      <c r="BM110" s="763"/>
      <c r="BN110" s="763"/>
      <c r="BO110" s="763"/>
      <c r="BP110" s="764"/>
      <c r="BQ110" s="773">
        <v>7826245</v>
      </c>
      <c r="BR110" s="774"/>
      <c r="BS110" s="774"/>
      <c r="BT110" s="774"/>
      <c r="BU110" s="774"/>
      <c r="BV110" s="774">
        <v>8103552</v>
      </c>
      <c r="BW110" s="774"/>
      <c r="BX110" s="774"/>
      <c r="BY110" s="774"/>
      <c r="BZ110" s="774"/>
      <c r="CA110" s="774">
        <v>8820991</v>
      </c>
      <c r="CB110" s="774"/>
      <c r="CC110" s="774"/>
      <c r="CD110" s="774"/>
      <c r="CE110" s="774"/>
      <c r="CF110" s="775">
        <v>205.6</v>
      </c>
      <c r="CG110" s="776"/>
      <c r="CH110" s="776"/>
      <c r="CI110" s="776"/>
      <c r="CJ110" s="776"/>
      <c r="CK110" s="980" t="s">
        <v>385</v>
      </c>
      <c r="CL110" s="981"/>
      <c r="CM110" s="772"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201</v>
      </c>
      <c r="DH110" s="774"/>
      <c r="DI110" s="774"/>
      <c r="DJ110" s="774"/>
      <c r="DK110" s="774"/>
      <c r="DL110" s="774" t="s">
        <v>201</v>
      </c>
      <c r="DM110" s="774"/>
      <c r="DN110" s="774"/>
      <c r="DO110" s="774"/>
      <c r="DP110" s="774"/>
      <c r="DQ110" s="774" t="s">
        <v>201</v>
      </c>
      <c r="DR110" s="774"/>
      <c r="DS110" s="774"/>
      <c r="DT110" s="774"/>
      <c r="DU110" s="774"/>
      <c r="DV110" s="777" t="s">
        <v>201</v>
      </c>
      <c r="DW110" s="777"/>
      <c r="DX110" s="777"/>
      <c r="DY110" s="777"/>
      <c r="DZ110" s="778"/>
    </row>
    <row r="111" spans="1:131" s="48" customFormat="1" ht="26.25" customHeight="1" x14ac:dyDescent="0.15">
      <c r="A111" s="779" t="s">
        <v>453</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201</v>
      </c>
      <c r="AB111" s="782"/>
      <c r="AC111" s="782"/>
      <c r="AD111" s="782"/>
      <c r="AE111" s="783"/>
      <c r="AF111" s="784" t="s">
        <v>201</v>
      </c>
      <c r="AG111" s="782"/>
      <c r="AH111" s="782"/>
      <c r="AI111" s="782"/>
      <c r="AJ111" s="783"/>
      <c r="AK111" s="784" t="s">
        <v>201</v>
      </c>
      <c r="AL111" s="782"/>
      <c r="AM111" s="782"/>
      <c r="AN111" s="782"/>
      <c r="AO111" s="783"/>
      <c r="AP111" s="785" t="s">
        <v>201</v>
      </c>
      <c r="AQ111" s="786"/>
      <c r="AR111" s="786"/>
      <c r="AS111" s="786"/>
      <c r="AT111" s="787"/>
      <c r="AU111" s="976"/>
      <c r="AV111" s="977"/>
      <c r="AW111" s="977"/>
      <c r="AX111" s="977"/>
      <c r="AY111" s="977"/>
      <c r="AZ111" s="788" t="s">
        <v>471</v>
      </c>
      <c r="BA111" s="789"/>
      <c r="BB111" s="789"/>
      <c r="BC111" s="789"/>
      <c r="BD111" s="789"/>
      <c r="BE111" s="789"/>
      <c r="BF111" s="789"/>
      <c r="BG111" s="789"/>
      <c r="BH111" s="789"/>
      <c r="BI111" s="789"/>
      <c r="BJ111" s="789"/>
      <c r="BK111" s="789"/>
      <c r="BL111" s="789"/>
      <c r="BM111" s="789"/>
      <c r="BN111" s="789"/>
      <c r="BO111" s="789"/>
      <c r="BP111" s="790"/>
      <c r="BQ111" s="791">
        <v>234258</v>
      </c>
      <c r="BR111" s="792"/>
      <c r="BS111" s="792"/>
      <c r="BT111" s="792"/>
      <c r="BU111" s="792"/>
      <c r="BV111" s="792">
        <v>219026</v>
      </c>
      <c r="BW111" s="792"/>
      <c r="BX111" s="792"/>
      <c r="BY111" s="792"/>
      <c r="BZ111" s="792"/>
      <c r="CA111" s="792">
        <v>203979</v>
      </c>
      <c r="CB111" s="792"/>
      <c r="CC111" s="792"/>
      <c r="CD111" s="792"/>
      <c r="CE111" s="792"/>
      <c r="CF111" s="793">
        <v>4.8</v>
      </c>
      <c r="CG111" s="794"/>
      <c r="CH111" s="794"/>
      <c r="CI111" s="794"/>
      <c r="CJ111" s="794"/>
      <c r="CK111" s="982"/>
      <c r="CL111" s="983"/>
      <c r="CM111" s="788" t="s">
        <v>140</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201</v>
      </c>
      <c r="DH111" s="792"/>
      <c r="DI111" s="792"/>
      <c r="DJ111" s="792"/>
      <c r="DK111" s="792"/>
      <c r="DL111" s="792" t="s">
        <v>201</v>
      </c>
      <c r="DM111" s="792"/>
      <c r="DN111" s="792"/>
      <c r="DO111" s="792"/>
      <c r="DP111" s="792"/>
      <c r="DQ111" s="792" t="s">
        <v>201</v>
      </c>
      <c r="DR111" s="792"/>
      <c r="DS111" s="792"/>
      <c r="DT111" s="792"/>
      <c r="DU111" s="792"/>
      <c r="DV111" s="795" t="s">
        <v>201</v>
      </c>
      <c r="DW111" s="795"/>
      <c r="DX111" s="795"/>
      <c r="DY111" s="795"/>
      <c r="DZ111" s="796"/>
    </row>
    <row r="112" spans="1:131" s="48" customFormat="1" ht="26.25" customHeight="1" x14ac:dyDescent="0.15">
      <c r="A112" s="943" t="s">
        <v>145</v>
      </c>
      <c r="B112" s="944"/>
      <c r="C112" s="789" t="s">
        <v>473</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201</v>
      </c>
      <c r="AB112" s="782"/>
      <c r="AC112" s="782"/>
      <c r="AD112" s="782"/>
      <c r="AE112" s="783"/>
      <c r="AF112" s="784" t="s">
        <v>201</v>
      </c>
      <c r="AG112" s="782"/>
      <c r="AH112" s="782"/>
      <c r="AI112" s="782"/>
      <c r="AJ112" s="783"/>
      <c r="AK112" s="784" t="s">
        <v>201</v>
      </c>
      <c r="AL112" s="782"/>
      <c r="AM112" s="782"/>
      <c r="AN112" s="782"/>
      <c r="AO112" s="783"/>
      <c r="AP112" s="785" t="s">
        <v>201</v>
      </c>
      <c r="AQ112" s="786"/>
      <c r="AR112" s="786"/>
      <c r="AS112" s="786"/>
      <c r="AT112" s="787"/>
      <c r="AU112" s="976"/>
      <c r="AV112" s="977"/>
      <c r="AW112" s="977"/>
      <c r="AX112" s="977"/>
      <c r="AY112" s="977"/>
      <c r="AZ112" s="788" t="s">
        <v>274</v>
      </c>
      <c r="BA112" s="789"/>
      <c r="BB112" s="789"/>
      <c r="BC112" s="789"/>
      <c r="BD112" s="789"/>
      <c r="BE112" s="789"/>
      <c r="BF112" s="789"/>
      <c r="BG112" s="789"/>
      <c r="BH112" s="789"/>
      <c r="BI112" s="789"/>
      <c r="BJ112" s="789"/>
      <c r="BK112" s="789"/>
      <c r="BL112" s="789"/>
      <c r="BM112" s="789"/>
      <c r="BN112" s="789"/>
      <c r="BO112" s="789"/>
      <c r="BP112" s="790"/>
      <c r="BQ112" s="791">
        <v>2611130</v>
      </c>
      <c r="BR112" s="792"/>
      <c r="BS112" s="792"/>
      <c r="BT112" s="792"/>
      <c r="BU112" s="792"/>
      <c r="BV112" s="792">
        <v>2573292</v>
      </c>
      <c r="BW112" s="792"/>
      <c r="BX112" s="792"/>
      <c r="BY112" s="792"/>
      <c r="BZ112" s="792"/>
      <c r="CA112" s="792">
        <v>2450309</v>
      </c>
      <c r="CB112" s="792"/>
      <c r="CC112" s="792"/>
      <c r="CD112" s="792"/>
      <c r="CE112" s="792"/>
      <c r="CF112" s="793">
        <v>57.1</v>
      </c>
      <c r="CG112" s="794"/>
      <c r="CH112" s="794"/>
      <c r="CI112" s="794"/>
      <c r="CJ112" s="794"/>
      <c r="CK112" s="982"/>
      <c r="CL112" s="983"/>
      <c r="CM112" s="788" t="s">
        <v>394</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201</v>
      </c>
      <c r="DH112" s="792"/>
      <c r="DI112" s="792"/>
      <c r="DJ112" s="792"/>
      <c r="DK112" s="792"/>
      <c r="DL112" s="792" t="s">
        <v>201</v>
      </c>
      <c r="DM112" s="792"/>
      <c r="DN112" s="792"/>
      <c r="DO112" s="792"/>
      <c r="DP112" s="792"/>
      <c r="DQ112" s="792" t="s">
        <v>201</v>
      </c>
      <c r="DR112" s="792"/>
      <c r="DS112" s="792"/>
      <c r="DT112" s="792"/>
      <c r="DU112" s="792"/>
      <c r="DV112" s="795" t="s">
        <v>201</v>
      </c>
      <c r="DW112" s="795"/>
      <c r="DX112" s="795"/>
      <c r="DY112" s="795"/>
      <c r="DZ112" s="796"/>
    </row>
    <row r="113" spans="1:130" s="48" customFormat="1" ht="26.25" customHeight="1" x14ac:dyDescent="0.15">
      <c r="A113" s="945"/>
      <c r="B113" s="946"/>
      <c r="C113" s="789" t="s">
        <v>474</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117271</v>
      </c>
      <c r="AB113" s="782"/>
      <c r="AC113" s="782"/>
      <c r="AD113" s="782"/>
      <c r="AE113" s="783"/>
      <c r="AF113" s="784">
        <v>121744</v>
      </c>
      <c r="AG113" s="782"/>
      <c r="AH113" s="782"/>
      <c r="AI113" s="782"/>
      <c r="AJ113" s="783"/>
      <c r="AK113" s="784">
        <v>123658</v>
      </c>
      <c r="AL113" s="782"/>
      <c r="AM113" s="782"/>
      <c r="AN113" s="782"/>
      <c r="AO113" s="783"/>
      <c r="AP113" s="785">
        <v>2.9</v>
      </c>
      <c r="AQ113" s="786"/>
      <c r="AR113" s="786"/>
      <c r="AS113" s="786"/>
      <c r="AT113" s="787"/>
      <c r="AU113" s="976"/>
      <c r="AV113" s="977"/>
      <c r="AW113" s="977"/>
      <c r="AX113" s="977"/>
      <c r="AY113" s="977"/>
      <c r="AZ113" s="788" t="s">
        <v>206</v>
      </c>
      <c r="BA113" s="789"/>
      <c r="BB113" s="789"/>
      <c r="BC113" s="789"/>
      <c r="BD113" s="789"/>
      <c r="BE113" s="789"/>
      <c r="BF113" s="789"/>
      <c r="BG113" s="789"/>
      <c r="BH113" s="789"/>
      <c r="BI113" s="789"/>
      <c r="BJ113" s="789"/>
      <c r="BK113" s="789"/>
      <c r="BL113" s="789"/>
      <c r="BM113" s="789"/>
      <c r="BN113" s="789"/>
      <c r="BO113" s="789"/>
      <c r="BP113" s="790"/>
      <c r="BQ113" s="791">
        <v>964048</v>
      </c>
      <c r="BR113" s="792"/>
      <c r="BS113" s="792"/>
      <c r="BT113" s="792"/>
      <c r="BU113" s="792"/>
      <c r="BV113" s="792">
        <v>884065</v>
      </c>
      <c r="BW113" s="792"/>
      <c r="BX113" s="792"/>
      <c r="BY113" s="792"/>
      <c r="BZ113" s="792"/>
      <c r="CA113" s="792">
        <v>818410</v>
      </c>
      <c r="CB113" s="792"/>
      <c r="CC113" s="792"/>
      <c r="CD113" s="792"/>
      <c r="CE113" s="792"/>
      <c r="CF113" s="793">
        <v>19.100000000000001</v>
      </c>
      <c r="CG113" s="794"/>
      <c r="CH113" s="794"/>
      <c r="CI113" s="794"/>
      <c r="CJ113" s="794"/>
      <c r="CK113" s="982"/>
      <c r="CL113" s="983"/>
      <c r="CM113" s="788" t="s">
        <v>404</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v>232558</v>
      </c>
      <c r="DH113" s="782"/>
      <c r="DI113" s="782"/>
      <c r="DJ113" s="782"/>
      <c r="DK113" s="783"/>
      <c r="DL113" s="784">
        <v>218459</v>
      </c>
      <c r="DM113" s="782"/>
      <c r="DN113" s="782"/>
      <c r="DO113" s="782"/>
      <c r="DP113" s="783"/>
      <c r="DQ113" s="784">
        <v>203412</v>
      </c>
      <c r="DR113" s="782"/>
      <c r="DS113" s="782"/>
      <c r="DT113" s="782"/>
      <c r="DU113" s="783"/>
      <c r="DV113" s="785">
        <v>4.7</v>
      </c>
      <c r="DW113" s="786"/>
      <c r="DX113" s="786"/>
      <c r="DY113" s="786"/>
      <c r="DZ113" s="787"/>
    </row>
    <row r="114" spans="1:130" s="48" customFormat="1" ht="26.25" customHeight="1" x14ac:dyDescent="0.15">
      <c r="A114" s="945"/>
      <c r="B114" s="946"/>
      <c r="C114" s="789" t="s">
        <v>476</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102762</v>
      </c>
      <c r="AB114" s="782"/>
      <c r="AC114" s="782"/>
      <c r="AD114" s="782"/>
      <c r="AE114" s="783"/>
      <c r="AF114" s="784">
        <v>99979</v>
      </c>
      <c r="AG114" s="782"/>
      <c r="AH114" s="782"/>
      <c r="AI114" s="782"/>
      <c r="AJ114" s="783"/>
      <c r="AK114" s="784">
        <v>105983</v>
      </c>
      <c r="AL114" s="782"/>
      <c r="AM114" s="782"/>
      <c r="AN114" s="782"/>
      <c r="AO114" s="783"/>
      <c r="AP114" s="785">
        <v>2.5</v>
      </c>
      <c r="AQ114" s="786"/>
      <c r="AR114" s="786"/>
      <c r="AS114" s="786"/>
      <c r="AT114" s="787"/>
      <c r="AU114" s="976"/>
      <c r="AV114" s="977"/>
      <c r="AW114" s="977"/>
      <c r="AX114" s="977"/>
      <c r="AY114" s="977"/>
      <c r="AZ114" s="788" t="s">
        <v>477</v>
      </c>
      <c r="BA114" s="789"/>
      <c r="BB114" s="789"/>
      <c r="BC114" s="789"/>
      <c r="BD114" s="789"/>
      <c r="BE114" s="789"/>
      <c r="BF114" s="789"/>
      <c r="BG114" s="789"/>
      <c r="BH114" s="789"/>
      <c r="BI114" s="789"/>
      <c r="BJ114" s="789"/>
      <c r="BK114" s="789"/>
      <c r="BL114" s="789"/>
      <c r="BM114" s="789"/>
      <c r="BN114" s="789"/>
      <c r="BO114" s="789"/>
      <c r="BP114" s="790"/>
      <c r="BQ114" s="791">
        <v>688881</v>
      </c>
      <c r="BR114" s="792"/>
      <c r="BS114" s="792"/>
      <c r="BT114" s="792"/>
      <c r="BU114" s="792"/>
      <c r="BV114" s="792">
        <v>671514</v>
      </c>
      <c r="BW114" s="792"/>
      <c r="BX114" s="792"/>
      <c r="BY114" s="792"/>
      <c r="BZ114" s="792"/>
      <c r="CA114" s="792">
        <v>695983</v>
      </c>
      <c r="CB114" s="792"/>
      <c r="CC114" s="792"/>
      <c r="CD114" s="792"/>
      <c r="CE114" s="792"/>
      <c r="CF114" s="793">
        <v>16.2</v>
      </c>
      <c r="CG114" s="794"/>
      <c r="CH114" s="794"/>
      <c r="CI114" s="794"/>
      <c r="CJ114" s="794"/>
      <c r="CK114" s="982"/>
      <c r="CL114" s="983"/>
      <c r="CM114" s="788" t="s">
        <v>478</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201</v>
      </c>
      <c r="DH114" s="782"/>
      <c r="DI114" s="782"/>
      <c r="DJ114" s="782"/>
      <c r="DK114" s="783"/>
      <c r="DL114" s="784" t="s">
        <v>201</v>
      </c>
      <c r="DM114" s="782"/>
      <c r="DN114" s="782"/>
      <c r="DO114" s="782"/>
      <c r="DP114" s="783"/>
      <c r="DQ114" s="784" t="s">
        <v>201</v>
      </c>
      <c r="DR114" s="782"/>
      <c r="DS114" s="782"/>
      <c r="DT114" s="782"/>
      <c r="DU114" s="783"/>
      <c r="DV114" s="785" t="s">
        <v>201</v>
      </c>
      <c r="DW114" s="786"/>
      <c r="DX114" s="786"/>
      <c r="DY114" s="786"/>
      <c r="DZ114" s="787"/>
    </row>
    <row r="115" spans="1:130" s="48" customFormat="1" ht="26.25" customHeight="1" x14ac:dyDescent="0.15">
      <c r="A115" s="945"/>
      <c r="B115" s="946"/>
      <c r="C115" s="789" t="s">
        <v>374</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12561</v>
      </c>
      <c r="AB115" s="782"/>
      <c r="AC115" s="782"/>
      <c r="AD115" s="782"/>
      <c r="AE115" s="783"/>
      <c r="AF115" s="784">
        <v>15232</v>
      </c>
      <c r="AG115" s="782"/>
      <c r="AH115" s="782"/>
      <c r="AI115" s="782"/>
      <c r="AJ115" s="783"/>
      <c r="AK115" s="784">
        <v>15613</v>
      </c>
      <c r="AL115" s="782"/>
      <c r="AM115" s="782"/>
      <c r="AN115" s="782"/>
      <c r="AO115" s="783"/>
      <c r="AP115" s="785">
        <v>0.4</v>
      </c>
      <c r="AQ115" s="786"/>
      <c r="AR115" s="786"/>
      <c r="AS115" s="786"/>
      <c r="AT115" s="787"/>
      <c r="AU115" s="976"/>
      <c r="AV115" s="977"/>
      <c r="AW115" s="977"/>
      <c r="AX115" s="977"/>
      <c r="AY115" s="977"/>
      <c r="AZ115" s="788" t="s">
        <v>348</v>
      </c>
      <c r="BA115" s="789"/>
      <c r="BB115" s="789"/>
      <c r="BC115" s="789"/>
      <c r="BD115" s="789"/>
      <c r="BE115" s="789"/>
      <c r="BF115" s="789"/>
      <c r="BG115" s="789"/>
      <c r="BH115" s="789"/>
      <c r="BI115" s="789"/>
      <c r="BJ115" s="789"/>
      <c r="BK115" s="789"/>
      <c r="BL115" s="789"/>
      <c r="BM115" s="789"/>
      <c r="BN115" s="789"/>
      <c r="BO115" s="789"/>
      <c r="BP115" s="790"/>
      <c r="BQ115" s="791" t="s">
        <v>201</v>
      </c>
      <c r="BR115" s="792"/>
      <c r="BS115" s="792"/>
      <c r="BT115" s="792"/>
      <c r="BU115" s="792"/>
      <c r="BV115" s="792" t="s">
        <v>201</v>
      </c>
      <c r="BW115" s="792"/>
      <c r="BX115" s="792"/>
      <c r="BY115" s="792"/>
      <c r="BZ115" s="792"/>
      <c r="CA115" s="792" t="s">
        <v>201</v>
      </c>
      <c r="CB115" s="792"/>
      <c r="CC115" s="792"/>
      <c r="CD115" s="792"/>
      <c r="CE115" s="792"/>
      <c r="CF115" s="793" t="s">
        <v>201</v>
      </c>
      <c r="CG115" s="794"/>
      <c r="CH115" s="794"/>
      <c r="CI115" s="794"/>
      <c r="CJ115" s="794"/>
      <c r="CK115" s="982"/>
      <c r="CL115" s="983"/>
      <c r="CM115" s="788" t="s">
        <v>31</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201</v>
      </c>
      <c r="DH115" s="782"/>
      <c r="DI115" s="782"/>
      <c r="DJ115" s="782"/>
      <c r="DK115" s="783"/>
      <c r="DL115" s="784" t="s">
        <v>201</v>
      </c>
      <c r="DM115" s="782"/>
      <c r="DN115" s="782"/>
      <c r="DO115" s="782"/>
      <c r="DP115" s="783"/>
      <c r="DQ115" s="784" t="s">
        <v>201</v>
      </c>
      <c r="DR115" s="782"/>
      <c r="DS115" s="782"/>
      <c r="DT115" s="782"/>
      <c r="DU115" s="783"/>
      <c r="DV115" s="785" t="s">
        <v>201</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201</v>
      </c>
      <c r="AB116" s="782"/>
      <c r="AC116" s="782"/>
      <c r="AD116" s="782"/>
      <c r="AE116" s="783"/>
      <c r="AF116" s="784" t="s">
        <v>201</v>
      </c>
      <c r="AG116" s="782"/>
      <c r="AH116" s="782"/>
      <c r="AI116" s="782"/>
      <c r="AJ116" s="783"/>
      <c r="AK116" s="784" t="s">
        <v>201</v>
      </c>
      <c r="AL116" s="782"/>
      <c r="AM116" s="782"/>
      <c r="AN116" s="782"/>
      <c r="AO116" s="783"/>
      <c r="AP116" s="785" t="s">
        <v>201</v>
      </c>
      <c r="AQ116" s="786"/>
      <c r="AR116" s="786"/>
      <c r="AS116" s="786"/>
      <c r="AT116" s="787"/>
      <c r="AU116" s="976"/>
      <c r="AV116" s="977"/>
      <c r="AW116" s="977"/>
      <c r="AX116" s="977"/>
      <c r="AY116" s="977"/>
      <c r="AZ116" s="799" t="s">
        <v>225</v>
      </c>
      <c r="BA116" s="800"/>
      <c r="BB116" s="800"/>
      <c r="BC116" s="800"/>
      <c r="BD116" s="800"/>
      <c r="BE116" s="800"/>
      <c r="BF116" s="800"/>
      <c r="BG116" s="800"/>
      <c r="BH116" s="800"/>
      <c r="BI116" s="800"/>
      <c r="BJ116" s="800"/>
      <c r="BK116" s="800"/>
      <c r="BL116" s="800"/>
      <c r="BM116" s="800"/>
      <c r="BN116" s="800"/>
      <c r="BO116" s="800"/>
      <c r="BP116" s="801"/>
      <c r="BQ116" s="791" t="s">
        <v>201</v>
      </c>
      <c r="BR116" s="792"/>
      <c r="BS116" s="792"/>
      <c r="BT116" s="792"/>
      <c r="BU116" s="792"/>
      <c r="BV116" s="792" t="s">
        <v>201</v>
      </c>
      <c r="BW116" s="792"/>
      <c r="BX116" s="792"/>
      <c r="BY116" s="792"/>
      <c r="BZ116" s="792"/>
      <c r="CA116" s="792" t="s">
        <v>201</v>
      </c>
      <c r="CB116" s="792"/>
      <c r="CC116" s="792"/>
      <c r="CD116" s="792"/>
      <c r="CE116" s="792"/>
      <c r="CF116" s="793" t="s">
        <v>201</v>
      </c>
      <c r="CG116" s="794"/>
      <c r="CH116" s="794"/>
      <c r="CI116" s="794"/>
      <c r="CJ116" s="794"/>
      <c r="CK116" s="982"/>
      <c r="CL116" s="983"/>
      <c r="CM116" s="788" t="s">
        <v>11</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201</v>
      </c>
      <c r="DH116" s="782"/>
      <c r="DI116" s="782"/>
      <c r="DJ116" s="782"/>
      <c r="DK116" s="783"/>
      <c r="DL116" s="784" t="s">
        <v>201</v>
      </c>
      <c r="DM116" s="782"/>
      <c r="DN116" s="782"/>
      <c r="DO116" s="782"/>
      <c r="DP116" s="783"/>
      <c r="DQ116" s="784" t="s">
        <v>201</v>
      </c>
      <c r="DR116" s="782"/>
      <c r="DS116" s="782"/>
      <c r="DT116" s="782"/>
      <c r="DU116" s="783"/>
      <c r="DV116" s="785" t="s">
        <v>201</v>
      </c>
      <c r="DW116" s="786"/>
      <c r="DX116" s="786"/>
      <c r="DY116" s="786"/>
      <c r="DZ116" s="787"/>
    </row>
    <row r="117" spans="1:130" s="48" customFormat="1" ht="26.25" customHeight="1" x14ac:dyDescent="0.15">
      <c r="A117" s="756" t="s">
        <v>279</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326</v>
      </c>
      <c r="Z117" s="758"/>
      <c r="AA117" s="803">
        <v>937498</v>
      </c>
      <c r="AB117" s="804"/>
      <c r="AC117" s="804"/>
      <c r="AD117" s="804"/>
      <c r="AE117" s="805"/>
      <c r="AF117" s="806">
        <v>960385</v>
      </c>
      <c r="AG117" s="804"/>
      <c r="AH117" s="804"/>
      <c r="AI117" s="804"/>
      <c r="AJ117" s="805"/>
      <c r="AK117" s="806">
        <v>950913</v>
      </c>
      <c r="AL117" s="804"/>
      <c r="AM117" s="804"/>
      <c r="AN117" s="804"/>
      <c r="AO117" s="805"/>
      <c r="AP117" s="807"/>
      <c r="AQ117" s="808"/>
      <c r="AR117" s="808"/>
      <c r="AS117" s="808"/>
      <c r="AT117" s="809"/>
      <c r="AU117" s="976"/>
      <c r="AV117" s="977"/>
      <c r="AW117" s="977"/>
      <c r="AX117" s="977"/>
      <c r="AY117" s="977"/>
      <c r="AZ117" s="810" t="s">
        <v>479</v>
      </c>
      <c r="BA117" s="811"/>
      <c r="BB117" s="811"/>
      <c r="BC117" s="811"/>
      <c r="BD117" s="811"/>
      <c r="BE117" s="811"/>
      <c r="BF117" s="811"/>
      <c r="BG117" s="811"/>
      <c r="BH117" s="811"/>
      <c r="BI117" s="811"/>
      <c r="BJ117" s="811"/>
      <c r="BK117" s="811"/>
      <c r="BL117" s="811"/>
      <c r="BM117" s="811"/>
      <c r="BN117" s="811"/>
      <c r="BO117" s="811"/>
      <c r="BP117" s="812"/>
      <c r="BQ117" s="791" t="s">
        <v>201</v>
      </c>
      <c r="BR117" s="792"/>
      <c r="BS117" s="792"/>
      <c r="BT117" s="792"/>
      <c r="BU117" s="792"/>
      <c r="BV117" s="792" t="s">
        <v>201</v>
      </c>
      <c r="BW117" s="792"/>
      <c r="BX117" s="792"/>
      <c r="BY117" s="792"/>
      <c r="BZ117" s="792"/>
      <c r="CA117" s="792" t="s">
        <v>201</v>
      </c>
      <c r="CB117" s="792"/>
      <c r="CC117" s="792"/>
      <c r="CD117" s="792"/>
      <c r="CE117" s="792"/>
      <c r="CF117" s="793" t="s">
        <v>201</v>
      </c>
      <c r="CG117" s="794"/>
      <c r="CH117" s="794"/>
      <c r="CI117" s="794"/>
      <c r="CJ117" s="794"/>
      <c r="CK117" s="982"/>
      <c r="CL117" s="983"/>
      <c r="CM117" s="788" t="s">
        <v>341</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201</v>
      </c>
      <c r="DH117" s="782"/>
      <c r="DI117" s="782"/>
      <c r="DJ117" s="782"/>
      <c r="DK117" s="783"/>
      <c r="DL117" s="784" t="s">
        <v>201</v>
      </c>
      <c r="DM117" s="782"/>
      <c r="DN117" s="782"/>
      <c r="DO117" s="782"/>
      <c r="DP117" s="783"/>
      <c r="DQ117" s="784" t="s">
        <v>201</v>
      </c>
      <c r="DR117" s="782"/>
      <c r="DS117" s="782"/>
      <c r="DT117" s="782"/>
      <c r="DU117" s="783"/>
      <c r="DV117" s="785" t="s">
        <v>201</v>
      </c>
      <c r="DW117" s="786"/>
      <c r="DX117" s="786"/>
      <c r="DY117" s="786"/>
      <c r="DZ117" s="787"/>
    </row>
    <row r="118" spans="1:130" s="48" customFormat="1" ht="26.25" customHeight="1" x14ac:dyDescent="0.15">
      <c r="A118" s="756" t="s">
        <v>92</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433</v>
      </c>
      <c r="AB118" s="757"/>
      <c r="AC118" s="757"/>
      <c r="AD118" s="757"/>
      <c r="AE118" s="758"/>
      <c r="AF118" s="759" t="s">
        <v>468</v>
      </c>
      <c r="AG118" s="757"/>
      <c r="AH118" s="757"/>
      <c r="AI118" s="757"/>
      <c r="AJ118" s="758"/>
      <c r="AK118" s="759" t="s">
        <v>389</v>
      </c>
      <c r="AL118" s="757"/>
      <c r="AM118" s="757"/>
      <c r="AN118" s="757"/>
      <c r="AO118" s="758"/>
      <c r="AP118" s="759" t="s">
        <v>469</v>
      </c>
      <c r="AQ118" s="757"/>
      <c r="AR118" s="757"/>
      <c r="AS118" s="757"/>
      <c r="AT118" s="760"/>
      <c r="AU118" s="976"/>
      <c r="AV118" s="977"/>
      <c r="AW118" s="977"/>
      <c r="AX118" s="977"/>
      <c r="AY118" s="977"/>
      <c r="AZ118" s="813" t="s">
        <v>480</v>
      </c>
      <c r="BA118" s="797"/>
      <c r="BB118" s="797"/>
      <c r="BC118" s="797"/>
      <c r="BD118" s="797"/>
      <c r="BE118" s="797"/>
      <c r="BF118" s="797"/>
      <c r="BG118" s="797"/>
      <c r="BH118" s="797"/>
      <c r="BI118" s="797"/>
      <c r="BJ118" s="797"/>
      <c r="BK118" s="797"/>
      <c r="BL118" s="797"/>
      <c r="BM118" s="797"/>
      <c r="BN118" s="797"/>
      <c r="BO118" s="797"/>
      <c r="BP118" s="798"/>
      <c r="BQ118" s="814" t="s">
        <v>201</v>
      </c>
      <c r="BR118" s="815"/>
      <c r="BS118" s="815"/>
      <c r="BT118" s="815"/>
      <c r="BU118" s="815"/>
      <c r="BV118" s="815" t="s">
        <v>201</v>
      </c>
      <c r="BW118" s="815"/>
      <c r="BX118" s="815"/>
      <c r="BY118" s="815"/>
      <c r="BZ118" s="815"/>
      <c r="CA118" s="815" t="s">
        <v>201</v>
      </c>
      <c r="CB118" s="815"/>
      <c r="CC118" s="815"/>
      <c r="CD118" s="815"/>
      <c r="CE118" s="815"/>
      <c r="CF118" s="793" t="s">
        <v>201</v>
      </c>
      <c r="CG118" s="794"/>
      <c r="CH118" s="794"/>
      <c r="CI118" s="794"/>
      <c r="CJ118" s="794"/>
      <c r="CK118" s="982"/>
      <c r="CL118" s="983"/>
      <c r="CM118" s="788" t="s">
        <v>481</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201</v>
      </c>
      <c r="DH118" s="782"/>
      <c r="DI118" s="782"/>
      <c r="DJ118" s="782"/>
      <c r="DK118" s="783"/>
      <c r="DL118" s="784" t="s">
        <v>201</v>
      </c>
      <c r="DM118" s="782"/>
      <c r="DN118" s="782"/>
      <c r="DO118" s="782"/>
      <c r="DP118" s="783"/>
      <c r="DQ118" s="784" t="s">
        <v>201</v>
      </c>
      <c r="DR118" s="782"/>
      <c r="DS118" s="782"/>
      <c r="DT118" s="782"/>
      <c r="DU118" s="783"/>
      <c r="DV118" s="785" t="s">
        <v>201</v>
      </c>
      <c r="DW118" s="786"/>
      <c r="DX118" s="786"/>
      <c r="DY118" s="786"/>
      <c r="DZ118" s="787"/>
    </row>
    <row r="119" spans="1:130" s="48" customFormat="1" ht="26.25" customHeight="1" x14ac:dyDescent="0.15">
      <c r="A119" s="986" t="s">
        <v>385</v>
      </c>
      <c r="B119" s="981"/>
      <c r="C119" s="772"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201</v>
      </c>
      <c r="AB119" s="766"/>
      <c r="AC119" s="766"/>
      <c r="AD119" s="766"/>
      <c r="AE119" s="767"/>
      <c r="AF119" s="768" t="s">
        <v>201</v>
      </c>
      <c r="AG119" s="766"/>
      <c r="AH119" s="766"/>
      <c r="AI119" s="766"/>
      <c r="AJ119" s="767"/>
      <c r="AK119" s="768" t="s">
        <v>201</v>
      </c>
      <c r="AL119" s="766"/>
      <c r="AM119" s="766"/>
      <c r="AN119" s="766"/>
      <c r="AO119" s="767"/>
      <c r="AP119" s="769" t="s">
        <v>201</v>
      </c>
      <c r="AQ119" s="770"/>
      <c r="AR119" s="770"/>
      <c r="AS119" s="770"/>
      <c r="AT119" s="771"/>
      <c r="AU119" s="978"/>
      <c r="AV119" s="979"/>
      <c r="AW119" s="979"/>
      <c r="AX119" s="979"/>
      <c r="AY119" s="979"/>
      <c r="AZ119" s="69" t="s">
        <v>279</v>
      </c>
      <c r="BA119" s="69"/>
      <c r="BB119" s="69"/>
      <c r="BC119" s="69"/>
      <c r="BD119" s="69"/>
      <c r="BE119" s="69"/>
      <c r="BF119" s="69"/>
      <c r="BG119" s="69"/>
      <c r="BH119" s="69"/>
      <c r="BI119" s="69"/>
      <c r="BJ119" s="69"/>
      <c r="BK119" s="69"/>
      <c r="BL119" s="69"/>
      <c r="BM119" s="69"/>
      <c r="BN119" s="69"/>
      <c r="BO119" s="802" t="s">
        <v>167</v>
      </c>
      <c r="BP119" s="816"/>
      <c r="BQ119" s="814">
        <v>12324562</v>
      </c>
      <c r="BR119" s="815"/>
      <c r="BS119" s="815"/>
      <c r="BT119" s="815"/>
      <c r="BU119" s="815"/>
      <c r="BV119" s="815">
        <v>12451449</v>
      </c>
      <c r="BW119" s="815"/>
      <c r="BX119" s="815"/>
      <c r="BY119" s="815"/>
      <c r="BZ119" s="815"/>
      <c r="CA119" s="815">
        <v>12989672</v>
      </c>
      <c r="CB119" s="815"/>
      <c r="CC119" s="815"/>
      <c r="CD119" s="815"/>
      <c r="CE119" s="815"/>
      <c r="CF119" s="817"/>
      <c r="CG119" s="818"/>
      <c r="CH119" s="818"/>
      <c r="CI119" s="818"/>
      <c r="CJ119" s="819"/>
      <c r="CK119" s="984"/>
      <c r="CL119" s="985"/>
      <c r="CM119" s="813" t="s">
        <v>482</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v>1700</v>
      </c>
      <c r="DH119" s="821"/>
      <c r="DI119" s="821"/>
      <c r="DJ119" s="821"/>
      <c r="DK119" s="822"/>
      <c r="DL119" s="823">
        <v>567</v>
      </c>
      <c r="DM119" s="821"/>
      <c r="DN119" s="821"/>
      <c r="DO119" s="821"/>
      <c r="DP119" s="822"/>
      <c r="DQ119" s="823">
        <v>567</v>
      </c>
      <c r="DR119" s="821"/>
      <c r="DS119" s="821"/>
      <c r="DT119" s="821"/>
      <c r="DU119" s="822"/>
      <c r="DV119" s="824">
        <v>0</v>
      </c>
      <c r="DW119" s="825"/>
      <c r="DX119" s="825"/>
      <c r="DY119" s="825"/>
      <c r="DZ119" s="826"/>
    </row>
    <row r="120" spans="1:130" s="48" customFormat="1" ht="26.25" customHeight="1" x14ac:dyDescent="0.15">
      <c r="A120" s="987"/>
      <c r="B120" s="983"/>
      <c r="C120" s="788" t="s">
        <v>140</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201</v>
      </c>
      <c r="AB120" s="782"/>
      <c r="AC120" s="782"/>
      <c r="AD120" s="782"/>
      <c r="AE120" s="783"/>
      <c r="AF120" s="784" t="s">
        <v>201</v>
      </c>
      <c r="AG120" s="782"/>
      <c r="AH120" s="782"/>
      <c r="AI120" s="782"/>
      <c r="AJ120" s="783"/>
      <c r="AK120" s="784" t="s">
        <v>201</v>
      </c>
      <c r="AL120" s="782"/>
      <c r="AM120" s="782"/>
      <c r="AN120" s="782"/>
      <c r="AO120" s="783"/>
      <c r="AP120" s="785" t="s">
        <v>201</v>
      </c>
      <c r="AQ120" s="786"/>
      <c r="AR120" s="786"/>
      <c r="AS120" s="786"/>
      <c r="AT120" s="787"/>
      <c r="AU120" s="949" t="s">
        <v>472</v>
      </c>
      <c r="AV120" s="950"/>
      <c r="AW120" s="950"/>
      <c r="AX120" s="950"/>
      <c r="AY120" s="951"/>
      <c r="AZ120" s="772" t="s">
        <v>218</v>
      </c>
      <c r="BA120" s="763"/>
      <c r="BB120" s="763"/>
      <c r="BC120" s="763"/>
      <c r="BD120" s="763"/>
      <c r="BE120" s="763"/>
      <c r="BF120" s="763"/>
      <c r="BG120" s="763"/>
      <c r="BH120" s="763"/>
      <c r="BI120" s="763"/>
      <c r="BJ120" s="763"/>
      <c r="BK120" s="763"/>
      <c r="BL120" s="763"/>
      <c r="BM120" s="763"/>
      <c r="BN120" s="763"/>
      <c r="BO120" s="763"/>
      <c r="BP120" s="764"/>
      <c r="BQ120" s="773">
        <v>3180033</v>
      </c>
      <c r="BR120" s="774"/>
      <c r="BS120" s="774"/>
      <c r="BT120" s="774"/>
      <c r="BU120" s="774"/>
      <c r="BV120" s="774">
        <v>3492300</v>
      </c>
      <c r="BW120" s="774"/>
      <c r="BX120" s="774"/>
      <c r="BY120" s="774"/>
      <c r="BZ120" s="774"/>
      <c r="CA120" s="774">
        <v>3804993</v>
      </c>
      <c r="CB120" s="774"/>
      <c r="CC120" s="774"/>
      <c r="CD120" s="774"/>
      <c r="CE120" s="774"/>
      <c r="CF120" s="775">
        <v>88.7</v>
      </c>
      <c r="CG120" s="776"/>
      <c r="CH120" s="776"/>
      <c r="CI120" s="776"/>
      <c r="CJ120" s="776"/>
      <c r="CK120" s="957" t="s">
        <v>275</v>
      </c>
      <c r="CL120" s="958"/>
      <c r="CM120" s="958"/>
      <c r="CN120" s="958"/>
      <c r="CO120" s="959"/>
      <c r="CP120" s="827" t="s">
        <v>354</v>
      </c>
      <c r="CQ120" s="828"/>
      <c r="CR120" s="828"/>
      <c r="CS120" s="828"/>
      <c r="CT120" s="828"/>
      <c r="CU120" s="828"/>
      <c r="CV120" s="828"/>
      <c r="CW120" s="828"/>
      <c r="CX120" s="828"/>
      <c r="CY120" s="828"/>
      <c r="CZ120" s="828"/>
      <c r="DA120" s="828"/>
      <c r="DB120" s="828"/>
      <c r="DC120" s="828"/>
      <c r="DD120" s="828"/>
      <c r="DE120" s="828"/>
      <c r="DF120" s="829"/>
      <c r="DG120" s="773">
        <v>2611130</v>
      </c>
      <c r="DH120" s="774"/>
      <c r="DI120" s="774"/>
      <c r="DJ120" s="774"/>
      <c r="DK120" s="774"/>
      <c r="DL120" s="774">
        <v>2573292</v>
      </c>
      <c r="DM120" s="774"/>
      <c r="DN120" s="774"/>
      <c r="DO120" s="774"/>
      <c r="DP120" s="774"/>
      <c r="DQ120" s="774">
        <v>2450309</v>
      </c>
      <c r="DR120" s="774"/>
      <c r="DS120" s="774"/>
      <c r="DT120" s="774"/>
      <c r="DU120" s="774"/>
      <c r="DV120" s="777">
        <v>57.1</v>
      </c>
      <c r="DW120" s="777"/>
      <c r="DX120" s="777"/>
      <c r="DY120" s="777"/>
      <c r="DZ120" s="778"/>
    </row>
    <row r="121" spans="1:130" s="48" customFormat="1" ht="26.25" customHeight="1" x14ac:dyDescent="0.15">
      <c r="A121" s="987"/>
      <c r="B121" s="983"/>
      <c r="C121" s="810" t="s">
        <v>139</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201</v>
      </c>
      <c r="AB121" s="782"/>
      <c r="AC121" s="782"/>
      <c r="AD121" s="782"/>
      <c r="AE121" s="783"/>
      <c r="AF121" s="784" t="s">
        <v>201</v>
      </c>
      <c r="AG121" s="782"/>
      <c r="AH121" s="782"/>
      <c r="AI121" s="782"/>
      <c r="AJ121" s="783"/>
      <c r="AK121" s="784" t="s">
        <v>201</v>
      </c>
      <c r="AL121" s="782"/>
      <c r="AM121" s="782"/>
      <c r="AN121" s="782"/>
      <c r="AO121" s="783"/>
      <c r="AP121" s="785" t="s">
        <v>201</v>
      </c>
      <c r="AQ121" s="786"/>
      <c r="AR121" s="786"/>
      <c r="AS121" s="786"/>
      <c r="AT121" s="787"/>
      <c r="AU121" s="952"/>
      <c r="AV121" s="953"/>
      <c r="AW121" s="953"/>
      <c r="AX121" s="953"/>
      <c r="AY121" s="954"/>
      <c r="AZ121" s="788" t="s">
        <v>483</v>
      </c>
      <c r="BA121" s="789"/>
      <c r="BB121" s="789"/>
      <c r="BC121" s="789"/>
      <c r="BD121" s="789"/>
      <c r="BE121" s="789"/>
      <c r="BF121" s="789"/>
      <c r="BG121" s="789"/>
      <c r="BH121" s="789"/>
      <c r="BI121" s="789"/>
      <c r="BJ121" s="789"/>
      <c r="BK121" s="789"/>
      <c r="BL121" s="789"/>
      <c r="BM121" s="789"/>
      <c r="BN121" s="789"/>
      <c r="BO121" s="789"/>
      <c r="BP121" s="790"/>
      <c r="BQ121" s="791" t="s">
        <v>201</v>
      </c>
      <c r="BR121" s="792"/>
      <c r="BS121" s="792"/>
      <c r="BT121" s="792"/>
      <c r="BU121" s="792"/>
      <c r="BV121" s="792" t="s">
        <v>201</v>
      </c>
      <c r="BW121" s="792"/>
      <c r="BX121" s="792"/>
      <c r="BY121" s="792"/>
      <c r="BZ121" s="792"/>
      <c r="CA121" s="792">
        <v>394</v>
      </c>
      <c r="CB121" s="792"/>
      <c r="CC121" s="792"/>
      <c r="CD121" s="792"/>
      <c r="CE121" s="792"/>
      <c r="CF121" s="793">
        <v>0</v>
      </c>
      <c r="CG121" s="794"/>
      <c r="CH121" s="794"/>
      <c r="CI121" s="794"/>
      <c r="CJ121" s="794"/>
      <c r="CK121" s="960"/>
      <c r="CL121" s="961"/>
      <c r="CM121" s="961"/>
      <c r="CN121" s="961"/>
      <c r="CO121" s="962"/>
      <c r="CP121" s="830" t="s">
        <v>460</v>
      </c>
      <c r="CQ121" s="831"/>
      <c r="CR121" s="831"/>
      <c r="CS121" s="831"/>
      <c r="CT121" s="831"/>
      <c r="CU121" s="831"/>
      <c r="CV121" s="831"/>
      <c r="CW121" s="831"/>
      <c r="CX121" s="831"/>
      <c r="CY121" s="831"/>
      <c r="CZ121" s="831"/>
      <c r="DA121" s="831"/>
      <c r="DB121" s="831"/>
      <c r="DC121" s="831"/>
      <c r="DD121" s="831"/>
      <c r="DE121" s="831"/>
      <c r="DF121" s="832"/>
      <c r="DG121" s="791" t="s">
        <v>201</v>
      </c>
      <c r="DH121" s="792"/>
      <c r="DI121" s="792"/>
      <c r="DJ121" s="792"/>
      <c r="DK121" s="792"/>
      <c r="DL121" s="792" t="s">
        <v>201</v>
      </c>
      <c r="DM121" s="792"/>
      <c r="DN121" s="792"/>
      <c r="DO121" s="792"/>
      <c r="DP121" s="792"/>
      <c r="DQ121" s="792" t="s">
        <v>201</v>
      </c>
      <c r="DR121" s="792"/>
      <c r="DS121" s="792"/>
      <c r="DT121" s="792"/>
      <c r="DU121" s="792"/>
      <c r="DV121" s="795" t="s">
        <v>201</v>
      </c>
      <c r="DW121" s="795"/>
      <c r="DX121" s="795"/>
      <c r="DY121" s="795"/>
      <c r="DZ121" s="796"/>
    </row>
    <row r="122" spans="1:130" s="48" customFormat="1" ht="26.25" customHeight="1" x14ac:dyDescent="0.15">
      <c r="A122" s="987"/>
      <c r="B122" s="983"/>
      <c r="C122" s="788" t="s">
        <v>478</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201</v>
      </c>
      <c r="AB122" s="782"/>
      <c r="AC122" s="782"/>
      <c r="AD122" s="782"/>
      <c r="AE122" s="783"/>
      <c r="AF122" s="784" t="s">
        <v>201</v>
      </c>
      <c r="AG122" s="782"/>
      <c r="AH122" s="782"/>
      <c r="AI122" s="782"/>
      <c r="AJ122" s="783"/>
      <c r="AK122" s="784" t="s">
        <v>201</v>
      </c>
      <c r="AL122" s="782"/>
      <c r="AM122" s="782"/>
      <c r="AN122" s="782"/>
      <c r="AO122" s="783"/>
      <c r="AP122" s="785" t="s">
        <v>201</v>
      </c>
      <c r="AQ122" s="786"/>
      <c r="AR122" s="786"/>
      <c r="AS122" s="786"/>
      <c r="AT122" s="787"/>
      <c r="AU122" s="952"/>
      <c r="AV122" s="953"/>
      <c r="AW122" s="953"/>
      <c r="AX122" s="953"/>
      <c r="AY122" s="954"/>
      <c r="AZ122" s="813" t="s">
        <v>485</v>
      </c>
      <c r="BA122" s="797"/>
      <c r="BB122" s="797"/>
      <c r="BC122" s="797"/>
      <c r="BD122" s="797"/>
      <c r="BE122" s="797"/>
      <c r="BF122" s="797"/>
      <c r="BG122" s="797"/>
      <c r="BH122" s="797"/>
      <c r="BI122" s="797"/>
      <c r="BJ122" s="797"/>
      <c r="BK122" s="797"/>
      <c r="BL122" s="797"/>
      <c r="BM122" s="797"/>
      <c r="BN122" s="797"/>
      <c r="BO122" s="797"/>
      <c r="BP122" s="798"/>
      <c r="BQ122" s="814">
        <v>7520383</v>
      </c>
      <c r="BR122" s="815"/>
      <c r="BS122" s="815"/>
      <c r="BT122" s="815"/>
      <c r="BU122" s="815"/>
      <c r="BV122" s="815">
        <v>7556353</v>
      </c>
      <c r="BW122" s="815"/>
      <c r="BX122" s="815"/>
      <c r="BY122" s="815"/>
      <c r="BZ122" s="815"/>
      <c r="CA122" s="815">
        <v>7685466</v>
      </c>
      <c r="CB122" s="815"/>
      <c r="CC122" s="815"/>
      <c r="CD122" s="815"/>
      <c r="CE122" s="815"/>
      <c r="CF122" s="833">
        <v>179.1</v>
      </c>
      <c r="CG122" s="834"/>
      <c r="CH122" s="834"/>
      <c r="CI122" s="834"/>
      <c r="CJ122" s="834"/>
      <c r="CK122" s="960"/>
      <c r="CL122" s="961"/>
      <c r="CM122" s="961"/>
      <c r="CN122" s="961"/>
      <c r="CO122" s="962"/>
      <c r="CP122" s="830"/>
      <c r="CQ122" s="831"/>
      <c r="CR122" s="831"/>
      <c r="CS122" s="831"/>
      <c r="CT122" s="831"/>
      <c r="CU122" s="831"/>
      <c r="CV122" s="831"/>
      <c r="CW122" s="831"/>
      <c r="CX122" s="831"/>
      <c r="CY122" s="831"/>
      <c r="CZ122" s="831"/>
      <c r="DA122" s="831"/>
      <c r="DB122" s="831"/>
      <c r="DC122" s="831"/>
      <c r="DD122" s="831"/>
      <c r="DE122" s="831"/>
      <c r="DF122" s="832"/>
      <c r="DG122" s="791"/>
      <c r="DH122" s="792"/>
      <c r="DI122" s="792"/>
      <c r="DJ122" s="792"/>
      <c r="DK122" s="792"/>
      <c r="DL122" s="792"/>
      <c r="DM122" s="792"/>
      <c r="DN122" s="792"/>
      <c r="DO122" s="792"/>
      <c r="DP122" s="792"/>
      <c r="DQ122" s="792"/>
      <c r="DR122" s="792"/>
      <c r="DS122" s="792"/>
      <c r="DT122" s="792"/>
      <c r="DU122" s="792"/>
      <c r="DV122" s="795"/>
      <c r="DW122" s="795"/>
      <c r="DX122" s="795"/>
      <c r="DY122" s="795"/>
      <c r="DZ122" s="796"/>
    </row>
    <row r="123" spans="1:130" s="48" customFormat="1" ht="26.25" customHeight="1" x14ac:dyDescent="0.15">
      <c r="A123" s="987"/>
      <c r="B123" s="983"/>
      <c r="C123" s="788" t="s">
        <v>11</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201</v>
      </c>
      <c r="AB123" s="782"/>
      <c r="AC123" s="782"/>
      <c r="AD123" s="782"/>
      <c r="AE123" s="783"/>
      <c r="AF123" s="784" t="s">
        <v>201</v>
      </c>
      <c r="AG123" s="782"/>
      <c r="AH123" s="782"/>
      <c r="AI123" s="782"/>
      <c r="AJ123" s="783"/>
      <c r="AK123" s="784" t="s">
        <v>201</v>
      </c>
      <c r="AL123" s="782"/>
      <c r="AM123" s="782"/>
      <c r="AN123" s="782"/>
      <c r="AO123" s="783"/>
      <c r="AP123" s="785" t="s">
        <v>201</v>
      </c>
      <c r="AQ123" s="786"/>
      <c r="AR123" s="786"/>
      <c r="AS123" s="786"/>
      <c r="AT123" s="787"/>
      <c r="AU123" s="955"/>
      <c r="AV123" s="956"/>
      <c r="AW123" s="956"/>
      <c r="AX123" s="956"/>
      <c r="AY123" s="956"/>
      <c r="AZ123" s="69" t="s">
        <v>279</v>
      </c>
      <c r="BA123" s="69"/>
      <c r="BB123" s="69"/>
      <c r="BC123" s="69"/>
      <c r="BD123" s="69"/>
      <c r="BE123" s="69"/>
      <c r="BF123" s="69"/>
      <c r="BG123" s="69"/>
      <c r="BH123" s="69"/>
      <c r="BI123" s="69"/>
      <c r="BJ123" s="69"/>
      <c r="BK123" s="69"/>
      <c r="BL123" s="69"/>
      <c r="BM123" s="69"/>
      <c r="BN123" s="69"/>
      <c r="BO123" s="802" t="s">
        <v>486</v>
      </c>
      <c r="BP123" s="816"/>
      <c r="BQ123" s="835">
        <v>10700416</v>
      </c>
      <c r="BR123" s="836"/>
      <c r="BS123" s="836"/>
      <c r="BT123" s="836"/>
      <c r="BU123" s="836"/>
      <c r="BV123" s="836">
        <v>11048653</v>
      </c>
      <c r="BW123" s="836"/>
      <c r="BX123" s="836"/>
      <c r="BY123" s="836"/>
      <c r="BZ123" s="836"/>
      <c r="CA123" s="836">
        <v>11490853</v>
      </c>
      <c r="CB123" s="836"/>
      <c r="CC123" s="836"/>
      <c r="CD123" s="836"/>
      <c r="CE123" s="836"/>
      <c r="CF123" s="817"/>
      <c r="CG123" s="818"/>
      <c r="CH123" s="818"/>
      <c r="CI123" s="818"/>
      <c r="CJ123" s="819"/>
      <c r="CK123" s="960"/>
      <c r="CL123" s="961"/>
      <c r="CM123" s="961"/>
      <c r="CN123" s="961"/>
      <c r="CO123" s="962"/>
      <c r="CP123" s="830"/>
      <c r="CQ123" s="831"/>
      <c r="CR123" s="831"/>
      <c r="CS123" s="831"/>
      <c r="CT123" s="831"/>
      <c r="CU123" s="831"/>
      <c r="CV123" s="831"/>
      <c r="CW123" s="831"/>
      <c r="CX123" s="831"/>
      <c r="CY123" s="831"/>
      <c r="CZ123" s="831"/>
      <c r="DA123" s="831"/>
      <c r="DB123" s="831"/>
      <c r="DC123" s="831"/>
      <c r="DD123" s="831"/>
      <c r="DE123" s="831"/>
      <c r="DF123" s="832"/>
      <c r="DG123" s="781"/>
      <c r="DH123" s="782"/>
      <c r="DI123" s="782"/>
      <c r="DJ123" s="782"/>
      <c r="DK123" s="783"/>
      <c r="DL123" s="784"/>
      <c r="DM123" s="782"/>
      <c r="DN123" s="782"/>
      <c r="DO123" s="782"/>
      <c r="DP123" s="783"/>
      <c r="DQ123" s="784"/>
      <c r="DR123" s="782"/>
      <c r="DS123" s="782"/>
      <c r="DT123" s="782"/>
      <c r="DU123" s="783"/>
      <c r="DV123" s="785"/>
      <c r="DW123" s="786"/>
      <c r="DX123" s="786"/>
      <c r="DY123" s="786"/>
      <c r="DZ123" s="787"/>
    </row>
    <row r="124" spans="1:130" s="48" customFormat="1" ht="26.25" customHeight="1" x14ac:dyDescent="0.15">
      <c r="A124" s="987"/>
      <c r="B124" s="983"/>
      <c r="C124" s="788" t="s">
        <v>341</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201</v>
      </c>
      <c r="AB124" s="782"/>
      <c r="AC124" s="782"/>
      <c r="AD124" s="782"/>
      <c r="AE124" s="783"/>
      <c r="AF124" s="784" t="s">
        <v>201</v>
      </c>
      <c r="AG124" s="782"/>
      <c r="AH124" s="782"/>
      <c r="AI124" s="782"/>
      <c r="AJ124" s="783"/>
      <c r="AK124" s="784" t="s">
        <v>201</v>
      </c>
      <c r="AL124" s="782"/>
      <c r="AM124" s="782"/>
      <c r="AN124" s="782"/>
      <c r="AO124" s="783"/>
      <c r="AP124" s="785" t="s">
        <v>201</v>
      </c>
      <c r="AQ124" s="786"/>
      <c r="AR124" s="786"/>
      <c r="AS124" s="786"/>
      <c r="AT124" s="787"/>
      <c r="AU124" s="837" t="s">
        <v>487</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39.700000000000003</v>
      </c>
      <c r="BR124" s="841"/>
      <c r="BS124" s="841"/>
      <c r="BT124" s="841"/>
      <c r="BU124" s="841"/>
      <c r="BV124" s="841">
        <v>32.200000000000003</v>
      </c>
      <c r="BW124" s="841"/>
      <c r="BX124" s="841"/>
      <c r="BY124" s="841"/>
      <c r="BZ124" s="841"/>
      <c r="CA124" s="841">
        <v>34.9</v>
      </c>
      <c r="CB124" s="841"/>
      <c r="CC124" s="841"/>
      <c r="CD124" s="841"/>
      <c r="CE124" s="841"/>
      <c r="CF124" s="842"/>
      <c r="CG124" s="843"/>
      <c r="CH124" s="843"/>
      <c r="CI124" s="843"/>
      <c r="CJ124" s="844"/>
      <c r="CK124" s="963"/>
      <c r="CL124" s="963"/>
      <c r="CM124" s="963"/>
      <c r="CN124" s="963"/>
      <c r="CO124" s="964"/>
      <c r="CP124" s="830" t="s">
        <v>488</v>
      </c>
      <c r="CQ124" s="831"/>
      <c r="CR124" s="831"/>
      <c r="CS124" s="831"/>
      <c r="CT124" s="831"/>
      <c r="CU124" s="831"/>
      <c r="CV124" s="831"/>
      <c r="CW124" s="831"/>
      <c r="CX124" s="831"/>
      <c r="CY124" s="831"/>
      <c r="CZ124" s="831"/>
      <c r="DA124" s="831"/>
      <c r="DB124" s="831"/>
      <c r="DC124" s="831"/>
      <c r="DD124" s="831"/>
      <c r="DE124" s="831"/>
      <c r="DF124" s="832"/>
      <c r="DG124" s="820" t="s">
        <v>201</v>
      </c>
      <c r="DH124" s="821"/>
      <c r="DI124" s="821"/>
      <c r="DJ124" s="821"/>
      <c r="DK124" s="822"/>
      <c r="DL124" s="823" t="s">
        <v>201</v>
      </c>
      <c r="DM124" s="821"/>
      <c r="DN124" s="821"/>
      <c r="DO124" s="821"/>
      <c r="DP124" s="822"/>
      <c r="DQ124" s="823" t="s">
        <v>201</v>
      </c>
      <c r="DR124" s="821"/>
      <c r="DS124" s="821"/>
      <c r="DT124" s="821"/>
      <c r="DU124" s="822"/>
      <c r="DV124" s="824" t="s">
        <v>201</v>
      </c>
      <c r="DW124" s="825"/>
      <c r="DX124" s="825"/>
      <c r="DY124" s="825"/>
      <c r="DZ124" s="826"/>
    </row>
    <row r="125" spans="1:130" s="48" customFormat="1" ht="26.25" customHeight="1" x14ac:dyDescent="0.15">
      <c r="A125" s="987"/>
      <c r="B125" s="983"/>
      <c r="C125" s="788" t="s">
        <v>481</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201</v>
      </c>
      <c r="AB125" s="782"/>
      <c r="AC125" s="782"/>
      <c r="AD125" s="782"/>
      <c r="AE125" s="783"/>
      <c r="AF125" s="784" t="s">
        <v>201</v>
      </c>
      <c r="AG125" s="782"/>
      <c r="AH125" s="782"/>
      <c r="AI125" s="782"/>
      <c r="AJ125" s="783"/>
      <c r="AK125" s="784" t="s">
        <v>201</v>
      </c>
      <c r="AL125" s="782"/>
      <c r="AM125" s="782"/>
      <c r="AN125" s="782"/>
      <c r="AO125" s="783"/>
      <c r="AP125" s="785" t="s">
        <v>201</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491</v>
      </c>
      <c r="CL125" s="958"/>
      <c r="CM125" s="958"/>
      <c r="CN125" s="958"/>
      <c r="CO125" s="959"/>
      <c r="CP125" s="772" t="s">
        <v>142</v>
      </c>
      <c r="CQ125" s="763"/>
      <c r="CR125" s="763"/>
      <c r="CS125" s="763"/>
      <c r="CT125" s="763"/>
      <c r="CU125" s="763"/>
      <c r="CV125" s="763"/>
      <c r="CW125" s="763"/>
      <c r="CX125" s="763"/>
      <c r="CY125" s="763"/>
      <c r="CZ125" s="763"/>
      <c r="DA125" s="763"/>
      <c r="DB125" s="763"/>
      <c r="DC125" s="763"/>
      <c r="DD125" s="763"/>
      <c r="DE125" s="763"/>
      <c r="DF125" s="764"/>
      <c r="DG125" s="773" t="s">
        <v>201</v>
      </c>
      <c r="DH125" s="774"/>
      <c r="DI125" s="774"/>
      <c r="DJ125" s="774"/>
      <c r="DK125" s="774"/>
      <c r="DL125" s="774" t="s">
        <v>201</v>
      </c>
      <c r="DM125" s="774"/>
      <c r="DN125" s="774"/>
      <c r="DO125" s="774"/>
      <c r="DP125" s="774"/>
      <c r="DQ125" s="774" t="s">
        <v>201</v>
      </c>
      <c r="DR125" s="774"/>
      <c r="DS125" s="774"/>
      <c r="DT125" s="774"/>
      <c r="DU125" s="774"/>
      <c r="DV125" s="777" t="s">
        <v>201</v>
      </c>
      <c r="DW125" s="777"/>
      <c r="DX125" s="777"/>
      <c r="DY125" s="777"/>
      <c r="DZ125" s="778"/>
    </row>
    <row r="126" spans="1:130" s="48" customFormat="1" ht="26.25" customHeight="1" x14ac:dyDescent="0.15">
      <c r="A126" s="987"/>
      <c r="B126" s="983"/>
      <c r="C126" s="788" t="s">
        <v>482</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v>12561</v>
      </c>
      <c r="AB126" s="782"/>
      <c r="AC126" s="782"/>
      <c r="AD126" s="782"/>
      <c r="AE126" s="783"/>
      <c r="AF126" s="784">
        <v>15232</v>
      </c>
      <c r="AG126" s="782"/>
      <c r="AH126" s="782"/>
      <c r="AI126" s="782"/>
      <c r="AJ126" s="783"/>
      <c r="AK126" s="784">
        <v>15613</v>
      </c>
      <c r="AL126" s="782"/>
      <c r="AM126" s="782"/>
      <c r="AN126" s="782"/>
      <c r="AO126" s="783"/>
      <c r="AP126" s="785">
        <v>0.4</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419</v>
      </c>
      <c r="CQ126" s="789"/>
      <c r="CR126" s="789"/>
      <c r="CS126" s="789"/>
      <c r="CT126" s="789"/>
      <c r="CU126" s="789"/>
      <c r="CV126" s="789"/>
      <c r="CW126" s="789"/>
      <c r="CX126" s="789"/>
      <c r="CY126" s="789"/>
      <c r="CZ126" s="789"/>
      <c r="DA126" s="789"/>
      <c r="DB126" s="789"/>
      <c r="DC126" s="789"/>
      <c r="DD126" s="789"/>
      <c r="DE126" s="789"/>
      <c r="DF126" s="790"/>
      <c r="DG126" s="791" t="s">
        <v>201</v>
      </c>
      <c r="DH126" s="792"/>
      <c r="DI126" s="792"/>
      <c r="DJ126" s="792"/>
      <c r="DK126" s="792"/>
      <c r="DL126" s="792" t="s">
        <v>201</v>
      </c>
      <c r="DM126" s="792"/>
      <c r="DN126" s="792"/>
      <c r="DO126" s="792"/>
      <c r="DP126" s="792"/>
      <c r="DQ126" s="792" t="s">
        <v>201</v>
      </c>
      <c r="DR126" s="792"/>
      <c r="DS126" s="792"/>
      <c r="DT126" s="792"/>
      <c r="DU126" s="792"/>
      <c r="DV126" s="795" t="s">
        <v>201</v>
      </c>
      <c r="DW126" s="795"/>
      <c r="DX126" s="795"/>
      <c r="DY126" s="795"/>
      <c r="DZ126" s="796"/>
    </row>
    <row r="127" spans="1:130" s="48" customFormat="1" ht="26.25" customHeight="1" x14ac:dyDescent="0.15">
      <c r="A127" s="988"/>
      <c r="B127" s="985"/>
      <c r="C127" s="813" t="s">
        <v>81</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201</v>
      </c>
      <c r="AB127" s="782"/>
      <c r="AC127" s="782"/>
      <c r="AD127" s="782"/>
      <c r="AE127" s="783"/>
      <c r="AF127" s="784" t="s">
        <v>201</v>
      </c>
      <c r="AG127" s="782"/>
      <c r="AH127" s="782"/>
      <c r="AI127" s="782"/>
      <c r="AJ127" s="783"/>
      <c r="AK127" s="784" t="s">
        <v>201</v>
      </c>
      <c r="AL127" s="782"/>
      <c r="AM127" s="782"/>
      <c r="AN127" s="782"/>
      <c r="AO127" s="783"/>
      <c r="AP127" s="785" t="s">
        <v>201</v>
      </c>
      <c r="AQ127" s="786"/>
      <c r="AR127" s="786"/>
      <c r="AS127" s="786"/>
      <c r="AT127" s="787"/>
      <c r="AU127" s="56"/>
      <c r="AV127" s="56"/>
      <c r="AW127" s="56"/>
      <c r="AX127" s="845" t="s">
        <v>492</v>
      </c>
      <c r="AY127" s="846"/>
      <c r="AZ127" s="846"/>
      <c r="BA127" s="846"/>
      <c r="BB127" s="846"/>
      <c r="BC127" s="846"/>
      <c r="BD127" s="846"/>
      <c r="BE127" s="847"/>
      <c r="BF127" s="848" t="s">
        <v>122</v>
      </c>
      <c r="BG127" s="846"/>
      <c r="BH127" s="846"/>
      <c r="BI127" s="846"/>
      <c r="BJ127" s="846"/>
      <c r="BK127" s="846"/>
      <c r="BL127" s="847"/>
      <c r="BM127" s="848" t="s">
        <v>420</v>
      </c>
      <c r="BN127" s="846"/>
      <c r="BO127" s="846"/>
      <c r="BP127" s="846"/>
      <c r="BQ127" s="846"/>
      <c r="BR127" s="846"/>
      <c r="BS127" s="847"/>
      <c r="BT127" s="848" t="s">
        <v>408</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412</v>
      </c>
      <c r="CQ127" s="789"/>
      <c r="CR127" s="789"/>
      <c r="CS127" s="789"/>
      <c r="CT127" s="789"/>
      <c r="CU127" s="789"/>
      <c r="CV127" s="789"/>
      <c r="CW127" s="789"/>
      <c r="CX127" s="789"/>
      <c r="CY127" s="789"/>
      <c r="CZ127" s="789"/>
      <c r="DA127" s="789"/>
      <c r="DB127" s="789"/>
      <c r="DC127" s="789"/>
      <c r="DD127" s="789"/>
      <c r="DE127" s="789"/>
      <c r="DF127" s="790"/>
      <c r="DG127" s="791" t="s">
        <v>201</v>
      </c>
      <c r="DH127" s="792"/>
      <c r="DI127" s="792"/>
      <c r="DJ127" s="792"/>
      <c r="DK127" s="792"/>
      <c r="DL127" s="792" t="s">
        <v>201</v>
      </c>
      <c r="DM127" s="792"/>
      <c r="DN127" s="792"/>
      <c r="DO127" s="792"/>
      <c r="DP127" s="792"/>
      <c r="DQ127" s="792" t="s">
        <v>201</v>
      </c>
      <c r="DR127" s="792"/>
      <c r="DS127" s="792"/>
      <c r="DT127" s="792"/>
      <c r="DU127" s="792"/>
      <c r="DV127" s="795" t="s">
        <v>201</v>
      </c>
      <c r="DW127" s="795"/>
      <c r="DX127" s="795"/>
      <c r="DY127" s="795"/>
      <c r="DZ127" s="796"/>
    </row>
    <row r="128" spans="1:130" s="48" customFormat="1" ht="26.25" customHeight="1" x14ac:dyDescent="0.15">
      <c r="A128" s="850" t="s">
        <v>493</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5</v>
      </c>
      <c r="X128" s="852"/>
      <c r="Y128" s="852"/>
      <c r="Z128" s="853"/>
      <c r="AA128" s="765">
        <v>953</v>
      </c>
      <c r="AB128" s="766"/>
      <c r="AC128" s="766"/>
      <c r="AD128" s="766"/>
      <c r="AE128" s="767"/>
      <c r="AF128" s="768" t="s">
        <v>201</v>
      </c>
      <c r="AG128" s="766"/>
      <c r="AH128" s="766"/>
      <c r="AI128" s="766"/>
      <c r="AJ128" s="767"/>
      <c r="AK128" s="768">
        <v>239</v>
      </c>
      <c r="AL128" s="766"/>
      <c r="AM128" s="766"/>
      <c r="AN128" s="766"/>
      <c r="AO128" s="767"/>
      <c r="AP128" s="854"/>
      <c r="AQ128" s="855"/>
      <c r="AR128" s="855"/>
      <c r="AS128" s="855"/>
      <c r="AT128" s="856"/>
      <c r="AU128" s="56"/>
      <c r="AV128" s="56"/>
      <c r="AW128" s="56"/>
      <c r="AX128" s="762" t="s">
        <v>233</v>
      </c>
      <c r="AY128" s="763"/>
      <c r="AZ128" s="763"/>
      <c r="BA128" s="763"/>
      <c r="BB128" s="763"/>
      <c r="BC128" s="763"/>
      <c r="BD128" s="763"/>
      <c r="BE128" s="764"/>
      <c r="BF128" s="857" t="s">
        <v>201</v>
      </c>
      <c r="BG128" s="858"/>
      <c r="BH128" s="858"/>
      <c r="BI128" s="858"/>
      <c r="BJ128" s="858"/>
      <c r="BK128" s="858"/>
      <c r="BL128" s="859"/>
      <c r="BM128" s="857">
        <v>15</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400</v>
      </c>
      <c r="CQ128" s="656"/>
      <c r="CR128" s="656"/>
      <c r="CS128" s="656"/>
      <c r="CT128" s="656"/>
      <c r="CU128" s="656"/>
      <c r="CV128" s="656"/>
      <c r="CW128" s="656"/>
      <c r="CX128" s="656"/>
      <c r="CY128" s="656"/>
      <c r="CZ128" s="656"/>
      <c r="DA128" s="656"/>
      <c r="DB128" s="656"/>
      <c r="DC128" s="656"/>
      <c r="DD128" s="656"/>
      <c r="DE128" s="656"/>
      <c r="DF128" s="862"/>
      <c r="DG128" s="863" t="s">
        <v>201</v>
      </c>
      <c r="DH128" s="864"/>
      <c r="DI128" s="864"/>
      <c r="DJ128" s="864"/>
      <c r="DK128" s="864"/>
      <c r="DL128" s="864" t="s">
        <v>201</v>
      </c>
      <c r="DM128" s="864"/>
      <c r="DN128" s="864"/>
      <c r="DO128" s="864"/>
      <c r="DP128" s="864"/>
      <c r="DQ128" s="864" t="s">
        <v>201</v>
      </c>
      <c r="DR128" s="864"/>
      <c r="DS128" s="864"/>
      <c r="DT128" s="864"/>
      <c r="DU128" s="864"/>
      <c r="DV128" s="865" t="s">
        <v>201</v>
      </c>
      <c r="DW128" s="865"/>
      <c r="DX128" s="865"/>
      <c r="DY128" s="865"/>
      <c r="DZ128" s="866"/>
    </row>
    <row r="129" spans="1:131" s="48" customFormat="1" ht="26.25" customHeight="1" x14ac:dyDescent="0.15">
      <c r="A129" s="779" t="s">
        <v>174</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242</v>
      </c>
      <c r="X129" s="868"/>
      <c r="Y129" s="868"/>
      <c r="Z129" s="869"/>
      <c r="AA129" s="781">
        <v>4680561</v>
      </c>
      <c r="AB129" s="782"/>
      <c r="AC129" s="782"/>
      <c r="AD129" s="782"/>
      <c r="AE129" s="783"/>
      <c r="AF129" s="784">
        <v>4949283</v>
      </c>
      <c r="AG129" s="782"/>
      <c r="AH129" s="782"/>
      <c r="AI129" s="782"/>
      <c r="AJ129" s="783"/>
      <c r="AK129" s="784">
        <v>4878709</v>
      </c>
      <c r="AL129" s="782"/>
      <c r="AM129" s="782"/>
      <c r="AN129" s="782"/>
      <c r="AO129" s="783"/>
      <c r="AP129" s="870"/>
      <c r="AQ129" s="871"/>
      <c r="AR129" s="871"/>
      <c r="AS129" s="871"/>
      <c r="AT129" s="872"/>
      <c r="AU129" s="67"/>
      <c r="AV129" s="67"/>
      <c r="AW129" s="67"/>
      <c r="AX129" s="873" t="s">
        <v>114</v>
      </c>
      <c r="AY129" s="789"/>
      <c r="AZ129" s="789"/>
      <c r="BA129" s="789"/>
      <c r="BB129" s="789"/>
      <c r="BC129" s="789"/>
      <c r="BD129" s="789"/>
      <c r="BE129" s="790"/>
      <c r="BF129" s="874" t="s">
        <v>201</v>
      </c>
      <c r="BG129" s="875"/>
      <c r="BH129" s="875"/>
      <c r="BI129" s="875"/>
      <c r="BJ129" s="875"/>
      <c r="BK129" s="875"/>
      <c r="BL129" s="876"/>
      <c r="BM129" s="874">
        <v>20</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494</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495</v>
      </c>
      <c r="X130" s="868"/>
      <c r="Y130" s="868"/>
      <c r="Z130" s="869"/>
      <c r="AA130" s="781">
        <v>593059</v>
      </c>
      <c r="AB130" s="782"/>
      <c r="AC130" s="782"/>
      <c r="AD130" s="782"/>
      <c r="AE130" s="783"/>
      <c r="AF130" s="784">
        <v>593635</v>
      </c>
      <c r="AG130" s="782"/>
      <c r="AH130" s="782"/>
      <c r="AI130" s="782"/>
      <c r="AJ130" s="783"/>
      <c r="AK130" s="784">
        <v>588631</v>
      </c>
      <c r="AL130" s="782"/>
      <c r="AM130" s="782"/>
      <c r="AN130" s="782"/>
      <c r="AO130" s="783"/>
      <c r="AP130" s="870"/>
      <c r="AQ130" s="871"/>
      <c r="AR130" s="871"/>
      <c r="AS130" s="871"/>
      <c r="AT130" s="872"/>
      <c r="AU130" s="67"/>
      <c r="AV130" s="67"/>
      <c r="AW130" s="67"/>
      <c r="AX130" s="873" t="s">
        <v>435</v>
      </c>
      <c r="AY130" s="789"/>
      <c r="AZ130" s="789"/>
      <c r="BA130" s="789"/>
      <c r="BB130" s="789"/>
      <c r="BC130" s="789"/>
      <c r="BD130" s="789"/>
      <c r="BE130" s="790"/>
      <c r="BF130" s="878">
        <v>8.4</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176</v>
      </c>
      <c r="X131" s="885"/>
      <c r="Y131" s="885"/>
      <c r="Z131" s="886"/>
      <c r="AA131" s="820">
        <v>4087502</v>
      </c>
      <c r="AB131" s="821"/>
      <c r="AC131" s="821"/>
      <c r="AD131" s="821"/>
      <c r="AE131" s="822"/>
      <c r="AF131" s="823">
        <v>4355648</v>
      </c>
      <c r="AG131" s="821"/>
      <c r="AH131" s="821"/>
      <c r="AI131" s="821"/>
      <c r="AJ131" s="822"/>
      <c r="AK131" s="823">
        <v>4290078</v>
      </c>
      <c r="AL131" s="821"/>
      <c r="AM131" s="821"/>
      <c r="AN131" s="821"/>
      <c r="AO131" s="822"/>
      <c r="AP131" s="887"/>
      <c r="AQ131" s="888"/>
      <c r="AR131" s="888"/>
      <c r="AS131" s="888"/>
      <c r="AT131" s="889"/>
      <c r="AU131" s="67"/>
      <c r="AV131" s="67"/>
      <c r="AW131" s="67"/>
      <c r="AX131" s="890" t="s">
        <v>63</v>
      </c>
      <c r="AY131" s="656"/>
      <c r="AZ131" s="656"/>
      <c r="BA131" s="656"/>
      <c r="BB131" s="656"/>
      <c r="BC131" s="656"/>
      <c r="BD131" s="656"/>
      <c r="BE131" s="862"/>
      <c r="BF131" s="891">
        <v>34.9</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117</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496</v>
      </c>
      <c r="W132" s="897"/>
      <c r="X132" s="897"/>
      <c r="Y132" s="897"/>
      <c r="Z132" s="898"/>
      <c r="AA132" s="899">
        <v>8.4033231050000001</v>
      </c>
      <c r="AB132" s="900"/>
      <c r="AC132" s="900"/>
      <c r="AD132" s="900"/>
      <c r="AE132" s="901"/>
      <c r="AF132" s="902">
        <v>8.4201019000000006</v>
      </c>
      <c r="AG132" s="900"/>
      <c r="AH132" s="900"/>
      <c r="AI132" s="900"/>
      <c r="AJ132" s="901"/>
      <c r="AK132" s="902">
        <v>8.439077331</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60</v>
      </c>
      <c r="W133" s="904"/>
      <c r="X133" s="904"/>
      <c r="Y133" s="904"/>
      <c r="Z133" s="905"/>
      <c r="AA133" s="906">
        <v>8.1</v>
      </c>
      <c r="AB133" s="907"/>
      <c r="AC133" s="907"/>
      <c r="AD133" s="907"/>
      <c r="AE133" s="908"/>
      <c r="AF133" s="906">
        <v>8.4</v>
      </c>
      <c r="AG133" s="907"/>
      <c r="AH133" s="907"/>
      <c r="AI133" s="907"/>
      <c r="AJ133" s="908"/>
      <c r="AK133" s="906">
        <v>8.4</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4433EW7iJs7EhN7HHG2bL5lQwRuDm6R6IcGYVEdCWtEjG0KScJ/vtJ+rWfwljnts/LlJ3XolxuM4WAgz6mUQbA==" saltValue="ZQiXP/8CLXBA5iCzG86nA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3" zoomScaleNormal="85" zoomScaleSheetLayoutView="93"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4RP7W11Vf4ubly2TYPx/EugjeQIXGSF1FiV+xdDf3GIStZLs7hTiJ256M4pm+TvG4t/dnwuPc4hK7r6lw5Fqqg==" saltValue="C55+9kDwn2zYGKnK9ceiK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Wrf/bMIVB1Y2Hm+IVp66ESi+pGH9Wk3sWurQLogXotRExDbQ/R3F/GRRI6cFU1pA5xjUG44WCJAQcksbhO0kHg==" saltValue="zM+1BbCxd/bsPDTFyZpOa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334</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84</v>
      </c>
      <c r="AP7" s="127"/>
      <c r="AQ7" s="138" t="s">
        <v>498</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500</v>
      </c>
      <c r="AQ8" s="139" t="s">
        <v>501</v>
      </c>
      <c r="AR8" s="153" t="s">
        <v>502</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503</v>
      </c>
      <c r="AL9" s="990"/>
      <c r="AM9" s="990"/>
      <c r="AN9" s="991"/>
      <c r="AO9" s="117">
        <v>1070862</v>
      </c>
      <c r="AP9" s="117">
        <v>55296</v>
      </c>
      <c r="AQ9" s="140">
        <v>91991</v>
      </c>
      <c r="AR9" s="154">
        <v>-39.9</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209</v>
      </c>
      <c r="AL10" s="990"/>
      <c r="AM10" s="990"/>
      <c r="AN10" s="991"/>
      <c r="AO10" s="118">
        <v>231903</v>
      </c>
      <c r="AP10" s="118">
        <v>11975</v>
      </c>
      <c r="AQ10" s="141">
        <v>12405</v>
      </c>
      <c r="AR10" s="155">
        <v>-3.5</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398</v>
      </c>
      <c r="AL11" s="990"/>
      <c r="AM11" s="990"/>
      <c r="AN11" s="991"/>
      <c r="AO11" s="118">
        <v>14063</v>
      </c>
      <c r="AP11" s="118">
        <v>726</v>
      </c>
      <c r="AQ11" s="141">
        <v>395</v>
      </c>
      <c r="AR11" s="155">
        <v>83.8</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241</v>
      </c>
      <c r="AL12" s="990"/>
      <c r="AM12" s="990"/>
      <c r="AN12" s="991"/>
      <c r="AO12" s="118">
        <v>185</v>
      </c>
      <c r="AP12" s="118">
        <v>10</v>
      </c>
      <c r="AQ12" s="141">
        <v>19</v>
      </c>
      <c r="AR12" s="155">
        <v>-47.4</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504</v>
      </c>
      <c r="AL13" s="990"/>
      <c r="AM13" s="990"/>
      <c r="AN13" s="991"/>
      <c r="AO13" s="118">
        <v>37312</v>
      </c>
      <c r="AP13" s="118">
        <v>1927</v>
      </c>
      <c r="AQ13" s="141">
        <v>3751</v>
      </c>
      <c r="AR13" s="155">
        <v>-48.6</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505</v>
      </c>
      <c r="AL14" s="990"/>
      <c r="AM14" s="990"/>
      <c r="AN14" s="991"/>
      <c r="AO14" s="118">
        <v>33730</v>
      </c>
      <c r="AP14" s="118">
        <v>1742</v>
      </c>
      <c r="AQ14" s="141">
        <v>1672</v>
      </c>
      <c r="AR14" s="155">
        <v>4.2</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313</v>
      </c>
      <c r="AL15" s="993"/>
      <c r="AM15" s="993"/>
      <c r="AN15" s="994"/>
      <c r="AO15" s="118">
        <v>-50875</v>
      </c>
      <c r="AP15" s="118">
        <v>-2627</v>
      </c>
      <c r="AQ15" s="141">
        <v>-6358</v>
      </c>
      <c r="AR15" s="155">
        <v>-58.7</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279</v>
      </c>
      <c r="AL16" s="993"/>
      <c r="AM16" s="993"/>
      <c r="AN16" s="994"/>
      <c r="AO16" s="118">
        <v>1337180</v>
      </c>
      <c r="AP16" s="118">
        <v>69048</v>
      </c>
      <c r="AQ16" s="141">
        <v>103876</v>
      </c>
      <c r="AR16" s="155">
        <v>-33.5</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210</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506</v>
      </c>
      <c r="AP20" s="129" t="s">
        <v>338</v>
      </c>
      <c r="AQ20" s="142" t="s">
        <v>42</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507</v>
      </c>
      <c r="AL21" s="996"/>
      <c r="AM21" s="996"/>
      <c r="AN21" s="997"/>
      <c r="AO21" s="120">
        <v>5.63</v>
      </c>
      <c r="AP21" s="130">
        <v>9.2899999999999991</v>
      </c>
      <c r="AQ21" s="143">
        <v>-3.66</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508</v>
      </c>
      <c r="AL22" s="996"/>
      <c r="AM22" s="996"/>
      <c r="AN22" s="997"/>
      <c r="AO22" s="121">
        <v>98.1</v>
      </c>
      <c r="AP22" s="131">
        <v>96.9</v>
      </c>
      <c r="AQ22" s="144">
        <v>1.2</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509</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269</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84</v>
      </c>
      <c r="AP30" s="127"/>
      <c r="AQ30" s="138" t="s">
        <v>498</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500</v>
      </c>
      <c r="AQ31" s="139" t="s">
        <v>501</v>
      </c>
      <c r="AR31" s="153" t="s">
        <v>502</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510</v>
      </c>
      <c r="AL32" s="1000"/>
      <c r="AM32" s="1000"/>
      <c r="AN32" s="1001"/>
      <c r="AO32" s="118">
        <v>705659</v>
      </c>
      <c r="AP32" s="118">
        <v>36438</v>
      </c>
      <c r="AQ32" s="145">
        <v>51927</v>
      </c>
      <c r="AR32" s="155">
        <v>-29.8</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511</v>
      </c>
      <c r="AL33" s="1000"/>
      <c r="AM33" s="1000"/>
      <c r="AN33" s="1001"/>
      <c r="AO33" s="118" t="s">
        <v>201</v>
      </c>
      <c r="AP33" s="118" t="s">
        <v>201</v>
      </c>
      <c r="AQ33" s="145" t="s">
        <v>201</v>
      </c>
      <c r="AR33" s="155"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512</v>
      </c>
      <c r="AL34" s="1000"/>
      <c r="AM34" s="1000"/>
      <c r="AN34" s="1001"/>
      <c r="AO34" s="118" t="s">
        <v>201</v>
      </c>
      <c r="AP34" s="118" t="s">
        <v>201</v>
      </c>
      <c r="AQ34" s="145" t="s">
        <v>201</v>
      </c>
      <c r="AR34" s="155" t="s">
        <v>201</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513</v>
      </c>
      <c r="AL35" s="1000"/>
      <c r="AM35" s="1000"/>
      <c r="AN35" s="1001"/>
      <c r="AO35" s="118">
        <v>123658</v>
      </c>
      <c r="AP35" s="118">
        <v>6385</v>
      </c>
      <c r="AQ35" s="145">
        <v>15337</v>
      </c>
      <c r="AR35" s="155">
        <v>-58.4</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37</v>
      </c>
      <c r="AL36" s="1000"/>
      <c r="AM36" s="1000"/>
      <c r="AN36" s="1001"/>
      <c r="AO36" s="118">
        <v>105983</v>
      </c>
      <c r="AP36" s="118">
        <v>5473</v>
      </c>
      <c r="AQ36" s="145">
        <v>2347</v>
      </c>
      <c r="AR36" s="155">
        <v>133.19999999999999</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351</v>
      </c>
      <c r="AL37" s="1000"/>
      <c r="AM37" s="1000"/>
      <c r="AN37" s="1001"/>
      <c r="AO37" s="118">
        <v>15613</v>
      </c>
      <c r="AP37" s="118">
        <v>806</v>
      </c>
      <c r="AQ37" s="145">
        <v>463</v>
      </c>
      <c r="AR37" s="155">
        <v>74.099999999999994</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514</v>
      </c>
      <c r="AL38" s="1003"/>
      <c r="AM38" s="1003"/>
      <c r="AN38" s="1004"/>
      <c r="AO38" s="122" t="s">
        <v>201</v>
      </c>
      <c r="AP38" s="122" t="s">
        <v>201</v>
      </c>
      <c r="AQ38" s="146">
        <v>1</v>
      </c>
      <c r="AR38" s="144" t="s">
        <v>201</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58</v>
      </c>
      <c r="AL39" s="1003"/>
      <c r="AM39" s="1003"/>
      <c r="AN39" s="1004"/>
      <c r="AO39" s="118">
        <v>-239</v>
      </c>
      <c r="AP39" s="118">
        <v>-12</v>
      </c>
      <c r="AQ39" s="145">
        <v>-3326</v>
      </c>
      <c r="AR39" s="155">
        <v>-99.6</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515</v>
      </c>
      <c r="AL40" s="1000"/>
      <c r="AM40" s="1000"/>
      <c r="AN40" s="1001"/>
      <c r="AO40" s="118">
        <v>-588631</v>
      </c>
      <c r="AP40" s="118">
        <v>-30395</v>
      </c>
      <c r="AQ40" s="145">
        <v>-45680</v>
      </c>
      <c r="AR40" s="155">
        <v>-33.5</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387</v>
      </c>
      <c r="AL41" s="1006"/>
      <c r="AM41" s="1006"/>
      <c r="AN41" s="1007"/>
      <c r="AO41" s="118">
        <v>362043</v>
      </c>
      <c r="AP41" s="118">
        <v>18695</v>
      </c>
      <c r="AQ41" s="145">
        <v>21069</v>
      </c>
      <c r="AR41" s="155">
        <v>-11.3</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516</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518</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84</v>
      </c>
      <c r="AN49" s="1008" t="s">
        <v>444</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489</v>
      </c>
      <c r="AO50" s="124" t="s">
        <v>490</v>
      </c>
      <c r="AP50" s="135" t="s">
        <v>519</v>
      </c>
      <c r="AQ50" s="148" t="s">
        <v>382</v>
      </c>
      <c r="AR50" s="158" t="s">
        <v>520</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499</v>
      </c>
      <c r="AL51" s="103"/>
      <c r="AM51" s="108">
        <v>703754</v>
      </c>
      <c r="AN51" s="115">
        <v>35778</v>
      </c>
      <c r="AO51" s="125">
        <v>-41.2</v>
      </c>
      <c r="AP51" s="136">
        <v>47387</v>
      </c>
      <c r="AQ51" s="149">
        <v>-9.1999999999999993</v>
      </c>
      <c r="AR51" s="159">
        <v>-32</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281</v>
      </c>
      <c r="AM52" s="109">
        <v>463967</v>
      </c>
      <c r="AN52" s="116">
        <v>23588</v>
      </c>
      <c r="AO52" s="126">
        <v>-17.7</v>
      </c>
      <c r="AP52" s="137">
        <v>24928</v>
      </c>
      <c r="AQ52" s="150">
        <v>0.3</v>
      </c>
      <c r="AR52" s="160">
        <v>-18</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521</v>
      </c>
      <c r="AL53" s="103"/>
      <c r="AM53" s="108">
        <v>1162374</v>
      </c>
      <c r="AN53" s="115">
        <v>59151</v>
      </c>
      <c r="AO53" s="125">
        <v>65.3</v>
      </c>
      <c r="AP53" s="136">
        <v>51264</v>
      </c>
      <c r="AQ53" s="149">
        <v>8.1999999999999993</v>
      </c>
      <c r="AR53" s="159">
        <v>57.1</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281</v>
      </c>
      <c r="AM54" s="109">
        <v>717483</v>
      </c>
      <c r="AN54" s="116">
        <v>36511</v>
      </c>
      <c r="AO54" s="126">
        <v>54.8</v>
      </c>
      <c r="AP54" s="137">
        <v>26040</v>
      </c>
      <c r="AQ54" s="150">
        <v>4.5</v>
      </c>
      <c r="AR54" s="160">
        <v>50.3</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1824805</v>
      </c>
      <c r="AN55" s="115">
        <v>93326</v>
      </c>
      <c r="AO55" s="125">
        <v>57.8</v>
      </c>
      <c r="AP55" s="136">
        <v>96248</v>
      </c>
      <c r="AQ55" s="149">
        <v>87.7</v>
      </c>
      <c r="AR55" s="159">
        <v>-29.9</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281</v>
      </c>
      <c r="AM56" s="109">
        <v>1428363</v>
      </c>
      <c r="AN56" s="116">
        <v>73051</v>
      </c>
      <c r="AO56" s="126">
        <v>100.1</v>
      </c>
      <c r="AP56" s="137">
        <v>55768</v>
      </c>
      <c r="AQ56" s="150">
        <v>114.2</v>
      </c>
      <c r="AR56" s="160">
        <v>-14.1</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522</v>
      </c>
      <c r="AL57" s="103"/>
      <c r="AM57" s="108">
        <v>1110876</v>
      </c>
      <c r="AN57" s="115">
        <v>57197</v>
      </c>
      <c r="AO57" s="125">
        <v>-38.700000000000003</v>
      </c>
      <c r="AP57" s="136">
        <v>76413</v>
      </c>
      <c r="AQ57" s="149">
        <v>-20.6</v>
      </c>
      <c r="AR57" s="159">
        <v>-18.100000000000001</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281</v>
      </c>
      <c r="AM58" s="109">
        <v>717164</v>
      </c>
      <c r="AN58" s="116">
        <v>36925</v>
      </c>
      <c r="AO58" s="126">
        <v>-49.5</v>
      </c>
      <c r="AP58" s="137">
        <v>39658</v>
      </c>
      <c r="AQ58" s="150">
        <v>-28.9</v>
      </c>
      <c r="AR58" s="160">
        <v>-20.6</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2082108</v>
      </c>
      <c r="AN59" s="115">
        <v>107514</v>
      </c>
      <c r="AO59" s="125">
        <v>88</v>
      </c>
      <c r="AP59" s="136">
        <v>66481</v>
      </c>
      <c r="AQ59" s="149">
        <v>-13</v>
      </c>
      <c r="AR59" s="159">
        <v>101</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281</v>
      </c>
      <c r="AM60" s="109">
        <v>1628965</v>
      </c>
      <c r="AN60" s="116">
        <v>84115</v>
      </c>
      <c r="AO60" s="126">
        <v>127.8</v>
      </c>
      <c r="AP60" s="137">
        <v>36120</v>
      </c>
      <c r="AQ60" s="150">
        <v>-8.9</v>
      </c>
      <c r="AR60" s="160">
        <v>136.69999999999999</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523</v>
      </c>
      <c r="AL61" s="106"/>
      <c r="AM61" s="108">
        <v>1376783</v>
      </c>
      <c r="AN61" s="115">
        <v>70593</v>
      </c>
      <c r="AO61" s="125">
        <v>26.2</v>
      </c>
      <c r="AP61" s="136">
        <v>67559</v>
      </c>
      <c r="AQ61" s="151">
        <v>10.6</v>
      </c>
      <c r="AR61" s="159">
        <v>15.6</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281</v>
      </c>
      <c r="AM62" s="109">
        <v>991188</v>
      </c>
      <c r="AN62" s="116">
        <v>50838</v>
      </c>
      <c r="AO62" s="126">
        <v>43.1</v>
      </c>
      <c r="AP62" s="137">
        <v>36503</v>
      </c>
      <c r="AQ62" s="150">
        <v>16.2</v>
      </c>
      <c r="AR62" s="160">
        <v>26.9</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BCMPVNKHz/TgUYjQjZns1rXyk4f1K9CN27KjnEwgPBJLQg/j4PB+wjx2M2aN1HUE4RbB5HmrndSjAKVzi5i89g==" saltValue="SvD7ADav2T3tQpTb0r7fT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96</v>
      </c>
    </row>
    <row r="120" spans="125:125" ht="13.5" hidden="1" customHeight="1" x14ac:dyDescent="0.15"/>
    <row r="121" spans="125:125" ht="13.5" hidden="1" customHeight="1" x14ac:dyDescent="0.15">
      <c r="DU121" s="78"/>
    </row>
  </sheetData>
  <sheetProtection algorithmName="SHA-512" hashValue="6WJHvUBNsFhKx+eeAUjE5iP+jAjPDJpBFeE8DSJFh4cAKJ49C5UDG4Eh7sunJ9GkYITQSJM8BEZKtnKiay9Yuw==" saltValue="E93fwnpvwoqzdaScL/2MY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96</v>
      </c>
    </row>
  </sheetData>
  <sheetProtection algorithmName="SHA-512" hashValue="+sMzGG3lbKUkmL1gAefIW4C7Ory5sACeHPv4gea9eL/sD/+KvKRPkE5AENJWaTDf5n0jtMB5gFNWMkbTbR5GKg==" saltValue="zn0ToZgAVCld4G+4gwrSu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7</v>
      </c>
      <c r="C46" s="171"/>
      <c r="D46" s="171"/>
      <c r="E46" s="172" t="s">
        <v>16</v>
      </c>
      <c r="F46" s="173" t="s">
        <v>525</v>
      </c>
      <c r="G46" s="177" t="s">
        <v>527</v>
      </c>
      <c r="H46" s="177" t="s">
        <v>529</v>
      </c>
      <c r="I46" s="177" t="s">
        <v>530</v>
      </c>
      <c r="J46" s="182" t="s">
        <v>531</v>
      </c>
    </row>
    <row r="47" spans="2:10" ht="57.75" customHeight="1" x14ac:dyDescent="0.15">
      <c r="B47" s="168"/>
      <c r="C47" s="1015" t="s">
        <v>3</v>
      </c>
      <c r="D47" s="1015"/>
      <c r="E47" s="1016"/>
      <c r="F47" s="174">
        <v>41.17</v>
      </c>
      <c r="G47" s="178">
        <v>39.380000000000003</v>
      </c>
      <c r="H47" s="178">
        <v>34.15</v>
      </c>
      <c r="I47" s="178">
        <v>32.78</v>
      </c>
      <c r="J47" s="183">
        <v>36.49</v>
      </c>
    </row>
    <row r="48" spans="2:10" ht="57.75" customHeight="1" x14ac:dyDescent="0.15">
      <c r="B48" s="169"/>
      <c r="C48" s="1017" t="s">
        <v>9</v>
      </c>
      <c r="D48" s="1017"/>
      <c r="E48" s="1018"/>
      <c r="F48" s="175">
        <v>4.22</v>
      </c>
      <c r="G48" s="179">
        <v>2.1800000000000002</v>
      </c>
      <c r="H48" s="179">
        <v>3.74</v>
      </c>
      <c r="I48" s="179">
        <v>9.6300000000000008</v>
      </c>
      <c r="J48" s="184">
        <v>7.98</v>
      </c>
    </row>
    <row r="49" spans="2:10" ht="57.75" customHeight="1" x14ac:dyDescent="0.15">
      <c r="B49" s="170"/>
      <c r="C49" s="1019" t="s">
        <v>15</v>
      </c>
      <c r="D49" s="1019"/>
      <c r="E49" s="1020"/>
      <c r="F49" s="176" t="s">
        <v>532</v>
      </c>
      <c r="G49" s="180" t="s">
        <v>426</v>
      </c>
      <c r="H49" s="180" t="s">
        <v>533</v>
      </c>
      <c r="I49" s="180">
        <v>6.22</v>
      </c>
      <c r="J49" s="185">
        <v>0.47</v>
      </c>
    </row>
    <row r="50" spans="2:10" x14ac:dyDescent="0.15"/>
  </sheetData>
  <sheetProtection algorithmName="SHA-512" hashValue="fZbZrdMRMRR8SDryLafKQ48flPs9sKGGa8ZvebY59nGB7flS9Go8wvtq0c+nD20ESpn+ti9qdWdiBxccwIMjSg==" saltValue="pmyHpbaX1f53vDWc2TbU3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2024-02-05T03:26:15Z</dcterms:created>
  <dcterms:modified xsi:type="dcterms:W3CDTF">2024-03-28T11:26:25Z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2024-03-28T05:10:40Z</vt:filetime>
  </property>
</Properties>
</file>