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4　令和４年度財政状況資料集の作成・公表について\05　修正後データ\"/>
    </mc:Choice>
  </mc:AlternateContent>
  <bookViews>
    <workbookView xWindow="20370" yWindow="-120" windowWidth="18510" windowHeight="15600" tabRatio="916"/>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C37" i="10"/>
  <c r="BE36" i="10"/>
  <c r="C36" i="10"/>
  <c r="BE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s="1"/>
  <c r="AM35" i="10" s="1"/>
  <c r="AM36" i="10" s="1"/>
  <c r="AM37" i="10" s="1"/>
  <c r="BE34" i="10" l="1"/>
  <c r="CO34" i="10" s="1"/>
  <c r="CO35" i="10" s="1"/>
  <c r="CO36" i="10" s="1"/>
  <c r="CO37" i="10" s="1"/>
  <c r="BW34" i="10"/>
  <c r="BW35" i="10" s="1"/>
  <c r="BW36" i="10" s="1"/>
  <c r="BW37" i="10" s="1"/>
  <c r="BW38" i="10" s="1"/>
  <c r="BW39" i="10" s="1"/>
  <c r="BW40" i="10" s="1"/>
  <c r="BW41" i="10" s="1"/>
  <c r="BW42" i="10" s="1"/>
  <c r="BW43" i="10" s="1"/>
</calcChain>
</file>

<file path=xl/sharedStrings.xml><?xml version="1.0" encoding="utf-8"?>
<sst xmlns="http://schemas.openxmlformats.org/spreadsheetml/2006/main" count="1123" uniqueCount="616">
  <si>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</si>
  <si>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</si>
  <si>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</si>
  <si>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</si>
  <si>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</si>
  <si>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</si>
  <si>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</si>
  <si>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</si>
  <si>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</si>
  <si>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</si>
  <si>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</si>
  <si>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</si>
  <si>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</si>
  <si>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</si>
  <si>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</si>
  <si>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</si>
  <si>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</si>
  <si>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</si>
  <si>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</si>
  <si>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</si>
  <si>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</si>
  <si>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</si>
  <si>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</si>
  <si>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</si>
  <si>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</si>
  <si>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</si>
  <si>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</si>
  <si>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</si>
  <si>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</si>
  <si>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</si>
  <si>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</si>
  <si>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</si>
  <si>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</si>
  <si>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</si>
  <si>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</si>
  <si>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</si>
  <si>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</si>
  <si>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</si>
  <si>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</si>
  <si>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</si>
  <si>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</si>
  <si>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</si>
  <si>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</si>
  <si>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</si>
  <si>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</si>
  <si>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</si>
  <si>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</si>
  <si>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</si>
  <si>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</si>
  <si>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</si>
  <si>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</si>
  <si>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</si>
  <si>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</si>
  <si>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</si>
  <si>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</si>
  <si>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</si>
  <si>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</si>
  <si>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</si>
  <si>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</si>
  <si>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</si>
  <si>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</si>
  <si>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</si>
  <si>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</si>
  <si>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</si>
  <si>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</si>
  <si>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</si>
  <si>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</si>
  <si>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</si>
  <si>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</si>
  <si>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</si>
  <si>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</si>
  <si>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</si>
  <si>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</si>
  <si>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</si>
  <si>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</si>
  <si>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</si>
  <si>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</si>
  <si>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</si>
  <si>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</si>
  <si>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</si>
  <si>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</si>
  <si>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</si>
  <si>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</si>
  <si>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</si>
  <si>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</si>
  <si>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</si>
  <si>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</si>
  <si>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</si>
  <si>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</si>
  <si>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</si>
  <si>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</si>
  <si>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</si>
  <si>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</si>
  <si>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</si>
  <si>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</si>
  <si>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</si>
  <si>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</si>
  <si>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</si>
  <si>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</si>
  <si>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</si>
  <si>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朝倉市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</si>
  <si>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</si>
  <si>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</si>
  <si>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</si>
  <si>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</si>
  <si>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</si>
  <si>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</si>
  <si>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</si>
  <si>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</si>
  <si>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</si>
  <si>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</si>
  <si>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</si>
  <si>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</si>
  <si>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</si>
  <si>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</si>
  <si>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</si>
  <si>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</si>
  <si>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</si>
  <si>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</si>
  <si>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</si>
  <si>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</si>
  <si>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</si>
  <si>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</si>
  <si>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</si>
  <si>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</si>
  <si>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</si>
  <si>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</si>
  <si>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</si>
  <si>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</si>
  <si>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</si>
  <si>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</si>
  <si>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</si>
  <si>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</si>
  <si>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</si>
  <si>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</si>
  <si>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</si>
  <si>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</si>
  <si>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</si>
  <si>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</si>
  <si>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</si>
  <si>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</si>
  <si>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</si>
  <si>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</si>
  <si>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</si>
  <si>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</si>
  <si>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</si>
  <si>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</si>
  <si>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</si>
  <si>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</si>
  <si>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</si>
  <si>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</si>
  <si>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</si>
  <si>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</si>
  <si>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</si>
  <si>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</si>
  <si>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</si>
  <si>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</si>
  <si>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</si>
  <si>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</si>
  <si>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</si>
  <si>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</si>
  <si>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</si>
  <si>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</si>
  <si>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</si>
  <si>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</si>
  <si>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</si>
  <si>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</si>
  <si>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</si>
  <si>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</si>
  <si>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</si>
  <si>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</si>
  <si>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</si>
  <si>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</si>
  <si>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</si>
  <si>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</si>
  <si>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</si>
  <si>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</si>
  <si>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</si>
  <si>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</si>
  <si>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</si>
  <si>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</si>
  <si>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</si>
  <si>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</si>
  <si>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</si>
  <si>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</si>
  <si>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</si>
  <si>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</si>
  <si>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</si>
  <si>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</si>
  <si>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</si>
  <si>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</si>
  <si>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</si>
  <si>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</si>
  <si>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</si>
  <si>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</si>
  <si>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</si>
  <si>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</si>
  <si>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</si>
  <si>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</si>
  <si>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</si>
  <si>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</si>
  <si>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</si>
  <si>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</si>
  <si>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</si>
  <si>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</si>
  <si>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</si>
  <si>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</si>
  <si>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</si>
  <si>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</si>
  <si>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</si>
  <si>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</si>
  <si>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</si>
  <si>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</si>
  <si>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</si>
  <si>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</si>
  <si>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</si>
  <si>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</si>
  <si>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</si>
  <si>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</si>
  <si>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福岡県朝倉市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</si>
  <si>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</si>
  <si>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</si>
  <si>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</si>
  <si>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</si>
  <si>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</si>
  <si>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</si>
  <si>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</si>
  <si>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</si>
  <si>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</si>
  <si>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</si>
  <si>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</si>
  <si>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</si>
  <si>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</si>
  <si>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</si>
  <si>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</si>
  <si>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</si>
  <si>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</si>
  <si>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</si>
  <si>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</si>
  <si>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</si>
  <si>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</si>
  <si>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</si>
  <si>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</si>
  <si>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</si>
  <si>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</si>
  <si>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</si>
  <si>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</si>
  <si>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</si>
  <si>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</si>
  <si>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</si>
  <si>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</si>
  <si>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</si>
  <si>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</si>
  <si>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</si>
  <si>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</si>
  <si>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</si>
  <si>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</si>
  <si>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</si>
  <si>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</si>
  <si>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</si>
  <si>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</si>
  <si>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</si>
  <si>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</si>
  <si>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</si>
  <si>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</si>
  <si>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t>
    <phoneticPr fontId="5"/>
  </si>
  <si>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</si>
  <si>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</si>
  <si>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</si>
  <si>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</si>
  <si>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</si>
  <si>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</si>
  <si>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</si>
  <si>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</si>
  <si>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</si>
  <si>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</si>
  <si>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</si>
  <si>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</si>
  <si>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</si>
  <si>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</si>
  <si>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</si>
  <si>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</si>
  <si>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</si>
  <si>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</si>
  <si>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</si>
  <si>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</si>
  <si>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</si>
  <si>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</si>
  <si>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</si>
  <si>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</si>
  <si>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</si>
  <si>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</si>
  <si>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</si>
  <si>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</si>
  <si>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</si>
  <si>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</si>
  <si>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</si>
  <si>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</si>
  <si>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</si>
  <si>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</si>
  <si>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</si>
  <si>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</si>
  <si>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</si>
  <si>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</si>
  <si>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</si>
  <si>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</si>
  <si>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</si>
  <si>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</si>
  <si>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</si>
  <si>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</si>
  <si>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</si>
  <si>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</si>
  <si>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</si>
  <si>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</si>
  <si>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</si>
  <si>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</si>
  <si>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</si>
  <si>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</si>
  <si>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</si>
  <si>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</si>
  <si>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</si>
  <si>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</si>
  <si>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</si>
  <si>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</si>
  <si>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</si>
  <si>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</si>
  <si>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</si>
  <si>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</si>
  <si>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</si>
  <si>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</si>
  <si>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</si>
  <si>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</si>
  <si>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</si>
  <si>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</si>
  <si>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</si>
  <si>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</si>
  <si>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</si>
  <si>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</si>
  <si>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</si>
  <si>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</si>
  <si>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</si>
  <si>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</si>
  <si>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</si>
  <si>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</si>
  <si>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</si>
  <si>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</si>
  <si>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簡易水道</t>
    <phoneticPr fontId="5"/>
  </si>
  <si>
    <t>被保険者数(人)</t>
  </si>
  <si>
    <t>　積立金</t>
    <phoneticPr fontId="5"/>
  </si>
  <si>
    <t>　うち臨時財政対策債</t>
    <phoneticPr fontId="5"/>
  </si>
  <si>
    <t>宅地造成</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</si>
  <si>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</si>
  <si>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</si>
  <si>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</si>
  <si>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</si>
  <si>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</si>
  <si>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</si>
  <si>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</si>
  <si>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</si>
  <si>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</si>
  <si>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</si>
  <si>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</si>
  <si>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</si>
  <si>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</si>
  <si>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</si>
  <si>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</si>
  <si>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</si>
  <si>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</si>
  <si>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</si>
  <si>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</si>
  <si>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</si>
  <si>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</si>
  <si>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</si>
  <si>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福岡県朝倉市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</si>
  <si>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</si>
  <si>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</si>
  <si>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</si>
  <si>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</si>
  <si>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</si>
  <si>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</si>
  <si>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</si>
  <si>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</si>
  <si>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</si>
  <si>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</si>
  <si>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</si>
  <si>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</si>
  <si>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</si>
  <si>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</si>
  <si>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</si>
  <si>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</si>
  <si>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</si>
  <si>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</si>
  <si>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</si>
  <si>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</si>
  <si>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</si>
  <si>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</si>
  <si>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</si>
  <si>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</si>
  <si>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</si>
  <si>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</si>
  <si>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</si>
  <si>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</si>
  <si>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</si>
  <si>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</si>
  <si>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</si>
  <si>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</si>
  <si>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</si>
  <si>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</si>
  <si>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</si>
  <si>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</si>
  <si>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後期高齢者医療特別会計</t>
    <phoneticPr fontId="5"/>
  </si>
  <si>
    <t>介護保険特別会計（保険事業勘定）</t>
    <phoneticPr fontId="5"/>
  </si>
  <si>
    <t>水道事業会計</t>
    <phoneticPr fontId="5"/>
  </si>
  <si>
    <t>法適用企業</t>
    <phoneticPr fontId="5"/>
  </si>
  <si>
    <t>工業用水道事業会計</t>
    <phoneticPr fontId="5"/>
  </si>
  <si>
    <t>下水道事業会計</t>
    <phoneticPr fontId="5"/>
  </si>
  <si>
    <t>法適用企業</t>
    <phoneticPr fontId="5"/>
  </si>
  <si>
    <t>簡易水道事業会計</t>
    <phoneticPr fontId="5"/>
  </si>
  <si>
    <t>工業用地造成事業特別会計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</si>
  <si>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</si>
  <si>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</si>
  <si>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</si>
  <si>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</si>
  <si>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</si>
  <si>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</si>
  <si>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</si>
  <si>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</si>
  <si>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</si>
  <si>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</si>
  <si>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</si>
  <si>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</si>
  <si>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</si>
  <si>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</si>
  <si>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</si>
  <si>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</si>
  <si>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</si>
  <si>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</si>
  <si>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</si>
  <si>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</si>
  <si>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</si>
  <si>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</si>
  <si>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</si>
  <si>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</si>
  <si>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</si>
  <si>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</si>
  <si>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</si>
  <si>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</si>
  <si>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</si>
  <si>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</si>
  <si>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</si>
  <si>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</si>
  <si>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</si>
  <si>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</si>
  <si>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</si>
  <si>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</si>
  <si>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</si>
  <si>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</si>
  <si>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</si>
  <si>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</si>
  <si>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</si>
  <si>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</si>
  <si>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</si>
  <si>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</si>
  <si>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</si>
  <si>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</si>
  <si>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</si>
  <si>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</si>
  <si>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</si>
  <si>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</si>
  <si>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</si>
  <si>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</si>
  <si>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</si>
  <si>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</si>
  <si>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</si>
  <si>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</si>
  <si>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</si>
  <si>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</si>
  <si>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</si>
  <si>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</si>
  <si>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</si>
  <si>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</si>
  <si>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</si>
  <si>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</si>
  <si>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簡易水道事業会計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</si>
  <si>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</si>
  <si>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</si>
  <si>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</si>
  <si>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</si>
  <si>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</si>
  <si>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</si>
  <si>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</si>
  <si>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</si>
  <si>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</si>
  <si>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</si>
  <si>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</si>
  <si>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</si>
  <si>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</si>
  <si>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</si>
  <si>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</si>
  <si>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</si>
  <si>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</si>
  <si>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</si>
  <si>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</si>
  <si>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</si>
  <si>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</si>
  <si>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</si>
  <si>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</si>
  <si>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</si>
  <si>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</si>
  <si>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</si>
  <si>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</si>
  <si>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</si>
  <si>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</si>
  <si>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</si>
  <si>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</si>
  <si>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</si>
  <si>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</si>
  <si>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</si>
  <si>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</si>
  <si>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</si>
  <si>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</si>
  <si>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</si>
  <si>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</si>
  <si>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</si>
  <si>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</si>
  <si>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</si>
  <si>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</si>
  <si>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</si>
  <si>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</si>
  <si>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</si>
  <si>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</si>
  <si>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</si>
  <si>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</si>
  <si>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</si>
  <si>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</si>
  <si>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</si>
  <si>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</si>
  <si>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</si>
  <si>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</si>
  <si>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</si>
  <si>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</si>
  <si>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</si>
  <si>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</si>
  <si>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</si>
  <si>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</si>
  <si>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</si>
  <si>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</si>
  <si>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</si>
  <si>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</si>
  <si>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</si>
  <si>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</si>
  <si>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</si>
  <si>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</si>
  <si>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</si>
  <si>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</si>
  <si>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</si>
  <si>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</si>
  <si>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</si>
  <si>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</si>
  <si>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</si>
  <si>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</si>
  <si>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</si>
  <si>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</si>
  <si>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</si>
  <si>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</si>
  <si>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</si>
  <si>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</si>
  <si>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</si>
  <si>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</si>
  <si>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</si>
  <si>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2.06</t>
  </si>
  <si>
    <t>水道事業会計</t>
  </si>
  <si>
    <t>一般会計</t>
  </si>
  <si>
    <t>工業用水道事業会計</t>
  </si>
  <si>
    <t>下水道事業会計</t>
  </si>
  <si>
    <t>介護保険特別会計（保険事業勘定）</t>
  </si>
  <si>
    <t>国民健康保険特別会計（事業勘定）</t>
  </si>
  <si>
    <t>▲ 1.31</t>
  </si>
  <si>
    <t>▲ 0.01</t>
  </si>
  <si>
    <t>後期高齢者医療特別会計</t>
  </si>
  <si>
    <t>国民健康保険特別会計（直営診療施設勘定）</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</si>
  <si>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</si>
  <si>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</si>
  <si>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</si>
  <si>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</si>
  <si>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</si>
  <si>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</si>
  <si>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</si>
  <si>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</si>
  <si>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</si>
  <si>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久留米市外三市町高等学校組合</t>
    <rPh sb="0" eb="4">
      <t>クルメシ</t>
    </rPh>
    <rPh sb="4" eb="5">
      <t>ホカ</t>
    </rPh>
    <rPh sb="5" eb="8">
      <t>サンシチョウ</t>
    </rPh>
    <rPh sb="8" eb="14">
      <t>コウトウガッコウクミアイ</t>
    </rPh>
    <phoneticPr fontId="2"/>
  </si>
  <si>
    <t>福岡県市町村消防団員等公務災害補償組合</t>
    <rPh sb="0" eb="10">
      <t>フクオカケンシチョウソンショウボウダンイン</t>
    </rPh>
    <rPh sb="10" eb="11">
      <t>トウ</t>
    </rPh>
    <rPh sb="11" eb="15">
      <t>コウムサイガイ</t>
    </rPh>
    <rPh sb="15" eb="19">
      <t>ホショウクミアイ</t>
    </rPh>
    <phoneticPr fontId="2"/>
  </si>
  <si>
    <t>福岡県市町村職員退職手当組合（一般会計）</t>
    <rPh sb="0" eb="8">
      <t>フクオカケンシチョウソンショクイン</t>
    </rPh>
    <rPh sb="8" eb="12">
      <t>タイショクテアテ</t>
    </rPh>
    <rPh sb="12" eb="14">
      <t>クミアイ</t>
    </rPh>
    <rPh sb="15" eb="19">
      <t>イッパンカイケイ</t>
    </rPh>
    <phoneticPr fontId="2"/>
  </si>
  <si>
    <t>福岡県市町村職員退職手当組合（基金特別会計）</t>
    <rPh sb="0" eb="14">
      <t>フクオカケンシチョウソンショクインタイショクテアテクミアイ</t>
    </rPh>
    <rPh sb="15" eb="21">
      <t>キキントクベツカイケイ</t>
    </rPh>
    <phoneticPr fontId="2"/>
  </si>
  <si>
    <t>福岡県南広域水道企業団</t>
    <rPh sb="0" eb="4">
      <t>フクオカケンナン</t>
    </rPh>
    <rPh sb="4" eb="6">
      <t>コウイキ</t>
    </rPh>
    <rPh sb="6" eb="11">
      <t>スイドウキギョウダン</t>
    </rPh>
    <phoneticPr fontId="2"/>
  </si>
  <si>
    <t>甘木・朝倉広域市町村圏事務組合（一般会計）</t>
    <rPh sb="0" eb="2">
      <t>アマギ</t>
    </rPh>
    <rPh sb="3" eb="5">
      <t>アサクラ</t>
    </rPh>
    <rPh sb="5" eb="7">
      <t>コウイキ</t>
    </rPh>
    <rPh sb="7" eb="10">
      <t>シチョウソン</t>
    </rPh>
    <rPh sb="10" eb="11">
      <t>ケン</t>
    </rPh>
    <rPh sb="11" eb="13">
      <t>ジム</t>
    </rPh>
    <rPh sb="13" eb="15">
      <t>クミアイ</t>
    </rPh>
    <rPh sb="16" eb="18">
      <t>イッパン</t>
    </rPh>
    <rPh sb="18" eb="20">
      <t>カイケイ</t>
    </rPh>
    <phoneticPr fontId="2"/>
  </si>
  <si>
    <t>甘木・朝倉広域市町村圏事務組合（消防特別会計）</t>
    <rPh sb="0" eb="2">
      <t>アマギ</t>
    </rPh>
    <rPh sb="3" eb="5">
      <t>アサクラ</t>
    </rPh>
    <rPh sb="5" eb="7">
      <t>コウイキ</t>
    </rPh>
    <rPh sb="7" eb="10">
      <t>シチョウソン</t>
    </rPh>
    <rPh sb="10" eb="11">
      <t>ケン</t>
    </rPh>
    <rPh sb="11" eb="13">
      <t>ジム</t>
    </rPh>
    <rPh sb="13" eb="15">
      <t>クミアイ</t>
    </rPh>
    <rPh sb="16" eb="22">
      <t>ショウボウトクベツカイケイ</t>
    </rPh>
    <phoneticPr fontId="2"/>
  </si>
  <si>
    <t>甘木・朝倉・三井環境施設組合</t>
    <rPh sb="0" eb="2">
      <t>アマギ</t>
    </rPh>
    <rPh sb="3" eb="5">
      <t>アサクラ</t>
    </rPh>
    <rPh sb="6" eb="8">
      <t>ミイ</t>
    </rPh>
    <rPh sb="8" eb="12">
      <t>カンキョウシセツ</t>
    </rPh>
    <rPh sb="12" eb="14">
      <t>クミアイ</t>
    </rPh>
    <phoneticPr fontId="2"/>
  </si>
  <si>
    <t>福岡県自治振興組合（一般会計）</t>
    <rPh sb="0" eb="9">
      <t>フクオカケンジチシンコウクミアイ</t>
    </rPh>
    <rPh sb="10" eb="14">
      <t>イッパンカイケイ</t>
    </rPh>
    <phoneticPr fontId="2"/>
  </si>
  <si>
    <t>福岡県後期高齢者医療広域連合（一般会計）</t>
    <rPh sb="0" eb="14">
      <t>フクオカケンコウキコウレイシャイリョウコウイキレンゴウ</t>
    </rPh>
    <rPh sb="15" eb="19">
      <t>イッパンカイケイ</t>
    </rPh>
    <phoneticPr fontId="2"/>
  </si>
  <si>
    <t>法適用企業</t>
    <rPh sb="0" eb="5">
      <t>ホウテキヨウキギョウ</t>
    </rPh>
    <phoneticPr fontId="2"/>
  </si>
  <si>
    <t>甘木鉄道</t>
    <rPh sb="0" eb="2">
      <t>アマギ</t>
    </rPh>
    <rPh sb="2" eb="4">
      <t>テツドウ</t>
    </rPh>
    <phoneticPr fontId="2"/>
  </si>
  <si>
    <t>あまぎ水の文化村</t>
    <rPh sb="3" eb="4">
      <t>ミズ</t>
    </rPh>
    <rPh sb="5" eb="8">
      <t>ブンカムラ</t>
    </rPh>
    <phoneticPr fontId="2"/>
  </si>
  <si>
    <t>ガマダス</t>
  </si>
  <si>
    <t>三連水車の里あさくら</t>
    <rPh sb="0" eb="2">
      <t>サンレン</t>
    </rPh>
    <rPh sb="2" eb="4">
      <t>スイシャ</t>
    </rPh>
    <rPh sb="5" eb="6">
      <t>サト</t>
    </rPh>
    <phoneticPr fontId="2"/>
  </si>
  <si>
    <t>地域振興基金</t>
    <rPh sb="0" eb="6">
      <t>チイキシンコウキキン</t>
    </rPh>
    <phoneticPr fontId="5"/>
  </si>
  <si>
    <t>公共施設等整備基金</t>
    <phoneticPr fontId="5"/>
  </si>
  <si>
    <t>-</t>
    <phoneticPr fontId="2"/>
  </si>
  <si>
    <t>-</t>
    <phoneticPr fontId="2"/>
  </si>
  <si>
    <t>-</t>
    <phoneticPr fontId="2"/>
  </si>
  <si>
    <t>福岡県自治振興組合（公文書館事業特別会計）</t>
    <rPh sb="0" eb="9">
      <t>フクオカケンジチシンコウクミアイ</t>
    </rPh>
    <phoneticPr fontId="2"/>
  </si>
  <si>
    <t>-</t>
    <phoneticPr fontId="2"/>
  </si>
  <si>
    <t>福岡県後期高齢者医療広域連合（後期高齢者医療特別会計）</t>
    <rPh sb="0" eb="14">
      <t>フクオカケンコウキコウレイシャイリョウコウイキレンゴウ</t>
    </rPh>
    <rPh sb="15" eb="17">
      <t>コウキ</t>
    </rPh>
    <rPh sb="17" eb="20">
      <t>コウレイシャ</t>
    </rPh>
    <rPh sb="20" eb="22">
      <t>イリョウ</t>
    </rPh>
    <rPh sb="22" eb="24">
      <t>トクベツ</t>
    </rPh>
    <rPh sb="24" eb="26">
      <t>カイケイ</t>
    </rPh>
    <phoneticPr fontId="2"/>
  </si>
  <si>
    <t>まちづくり振興基金</t>
    <rPh sb="5" eb="7">
      <t>シンコウ</t>
    </rPh>
    <rPh sb="7" eb="9">
      <t>キキン</t>
    </rPh>
    <phoneticPr fontId="2"/>
  </si>
  <si>
    <t>水源かん養基金</t>
    <phoneticPr fontId="2"/>
  </si>
  <si>
    <t>地域交通体系整備基金</t>
    <rPh sb="0" eb="2">
      <t>チイキ</t>
    </rPh>
    <rPh sb="2" eb="4">
      <t>コウツウ</t>
    </rPh>
    <rPh sb="4" eb="6">
      <t>タイケイ</t>
    </rPh>
    <rPh sb="6" eb="8">
      <t>セイビ</t>
    </rPh>
    <rPh sb="8" eb="10">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</si>
</sst>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7" xfId="12" applyFont="1" applyBorder="1" applyAlignment="1" applyProtection="1">
      <alignment horizontal="left" vertical="center" shrinkToFit="1"/>
      <protection locked="0"/>
    </xf>
    <xf numFmtId="0" fontId="34" fillId="0" borderId="119" xfId="12" applyFont="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69185</c:v>
                </c:pt>
                <c:pt idx="1">
                  <c:v>70166</c:v>
                </c:pt>
                <c:pt idx="2">
                  <c:v>70329</c:v>
                </c:pt>
                <c:pt idx="3">
                  <c:v>71871</c:v>
                </c:pt>
                <c:pt idx="4">
                  <c:v>71807</c:v>
                </c:pt>
              </c:numCache>
            </c:numRef>
          </c:val>
          <c:smooth val="0"/>
          <c:extLst xmlns:c16r2="http://schemas.microsoft.com/office/drawing/2015/06/chart">
            <c:ext xmlns:c16="http://schemas.microsoft.com/office/drawing/2014/chart" uri="{C3380CC4-5D6E-409C-BE32-E72D297353CC}">
              <c16:uniqueId val="{00000000-4AE5-4F93-8CB6-A0B21B02724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81798</c:v>
                </c:pt>
                <c:pt idx="1">
                  <c:v>82868</c:v>
                </c:pt>
                <c:pt idx="2">
                  <c:v>80524</c:v>
                </c:pt>
                <c:pt idx="3">
                  <c:v>75044</c:v>
                </c:pt>
                <c:pt idx="4">
                  <c:v>65591</c:v>
                </c:pt>
              </c:numCache>
            </c:numRef>
          </c:val>
          <c:smooth val="0"/>
          <c:extLst xmlns:c16r2="http://schemas.microsoft.com/office/drawing/2015/06/chart">
            <c:ext xmlns:c16="http://schemas.microsoft.com/office/drawing/2014/chart" uri="{C3380CC4-5D6E-409C-BE32-E72D297353CC}">
              <c16:uniqueId val="{00000001-4AE5-4F93-8CB6-A0B21B02724B}"/>
            </c:ext>
          </c:extLst>
        </c:ser>
        <c:dLbls>
          <c:showLegendKey val="0"/>
          <c:showVal val="0"/>
          <c:showCatName val="0"/>
          <c:showSerName val="0"/>
          <c:showPercent val="0"/>
          <c:showBubbleSize val="0"/>
        </c:dLbls>
        <c:marker val="1"/>
        <c:smooth val="0"/>
        <c:axId val="412628240"/>
        <c:axId val="500678016"/>
      </c:lineChart>
      <c:catAx>
        <c:axId val="4126282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0678016"/>
        <c:crosses val="autoZero"/>
        <c:auto val="1"/>
        <c:lblAlgn val="ctr"/>
        <c:lblOffset val="100"/>
        <c:tickLblSkip val="1"/>
        <c:tickMarkSkip val="1"/>
        <c:noMultiLvlLbl val="0"/>
      </c:catAx>
      <c:valAx>
        <c:axId val="50067801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26282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6.68</c:v>
                </c:pt>
                <c:pt idx="1">
                  <c:v>6.66</c:v>
                </c:pt>
                <c:pt idx="2">
                  <c:v>6.22</c:v>
                </c:pt>
                <c:pt idx="3">
                  <c:v>5.97</c:v>
                </c:pt>
                <c:pt idx="4">
                  <c:v>6.66</c:v>
                </c:pt>
              </c:numCache>
            </c:numRef>
          </c:val>
          <c:extLst xmlns:c16r2="http://schemas.microsoft.com/office/drawing/2015/06/chart">
            <c:ext xmlns:c16="http://schemas.microsoft.com/office/drawing/2014/chart" uri="{C3380CC4-5D6E-409C-BE32-E72D297353CC}">
              <c16:uniqueId val="{00000000-F023-465E-AC7E-9D38B723A0B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26.71</c:v>
                </c:pt>
                <c:pt idx="1">
                  <c:v>27.3</c:v>
                </c:pt>
                <c:pt idx="2">
                  <c:v>27.85</c:v>
                </c:pt>
                <c:pt idx="3">
                  <c:v>27.02</c:v>
                </c:pt>
                <c:pt idx="4">
                  <c:v>28.01</c:v>
                </c:pt>
              </c:numCache>
            </c:numRef>
          </c:val>
          <c:extLst xmlns:c16r2="http://schemas.microsoft.com/office/drawing/2015/06/chart">
            <c:ext xmlns:c16="http://schemas.microsoft.com/office/drawing/2014/chart" uri="{C3380CC4-5D6E-409C-BE32-E72D297353CC}">
              <c16:uniqueId val="{00000001-F023-465E-AC7E-9D38B723A0B7}"/>
            </c:ext>
          </c:extLst>
        </c:ser>
        <c:dLbls>
          <c:showLegendKey val="0"/>
          <c:showVal val="0"/>
          <c:showCatName val="0"/>
          <c:showSerName val="0"/>
          <c:showPercent val="0"/>
          <c:showBubbleSize val="0"/>
        </c:dLbls>
        <c:gapWidth val="250"/>
        <c:overlap val="100"/>
        <c:axId val="500920336"/>
        <c:axId val="5112167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-2.06</c:v>
                </c:pt>
                <c:pt idx="1">
                  <c:v>3.03</c:v>
                </c:pt>
                <c:pt idx="2">
                  <c:v>7.95</c:v>
                </c:pt>
                <c:pt idx="3">
                  <c:v>9.35</c:v>
                </c:pt>
                <c:pt idx="4">
                  <c:v>9.7799999999999994</c:v>
                </c:pt>
              </c:numCache>
            </c:numRef>
          </c:val>
          <c:smooth val="0"/>
          <c:extLst xmlns:c16r2="http://schemas.microsoft.com/office/drawing/2015/06/chart">
            <c:ext xmlns:c16="http://schemas.microsoft.com/office/drawing/2014/chart" uri="{C3380CC4-5D6E-409C-BE32-E72D297353CC}">
              <c16:uniqueId val="{00000002-F023-465E-AC7E-9D38B723A0B7}"/>
            </c:ext>
          </c:extLst>
        </c:ser>
        <c:dLbls>
          <c:showLegendKey val="0"/>
          <c:showVal val="0"/>
          <c:showCatName val="0"/>
          <c:showSerName val="0"/>
          <c:showPercent val="0"/>
          <c:showBubbleSize val="0"/>
        </c:dLbls>
        <c:marker val="1"/>
        <c:smooth val="0"/>
        <c:axId val="500920336"/>
        <c:axId val="511216784"/>
      </c:lineChart>
      <c:catAx>
        <c:axId val="500920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11216784"/>
        <c:crosses val="autoZero"/>
        <c:auto val="1"/>
        <c:lblAlgn val="ctr"/>
        <c:lblOffset val="100"/>
        <c:tickLblSkip val="1"/>
        <c:tickMarkSkip val="1"/>
        <c:noMultiLvlLbl val="0"/>
      </c:catAx>
      <c:valAx>
        <c:axId val="511216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0920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1B55-4A40-90F0-C515255605D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B55-4A40-90F0-C515255605DB}"/>
            </c:ext>
          </c:extLst>
        </c:ser>
        <c:ser>
          <c:idx val="2"/>
          <c:order val="2"/>
          <c:tx>
            <c:strRef>
              <c:f>データシート!$A$29</c:f>
              <c:strCache>
                <c:ptCount val="1"/>
                <c:pt idx="0">
                  <c:v>国民健康保険特別会計（直営診療施設勘定）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0.08</c:v>
                </c:pt>
                <c:pt idx="2">
                  <c:v>#N/A</c:v>
                </c:pt>
                <c:pt idx="3">
                  <c:v>0.04</c:v>
                </c:pt>
                <c:pt idx="4">
                  <c:v>#N/A</c:v>
                </c:pt>
                <c:pt idx="5">
                  <c:v>0.05</c:v>
                </c:pt>
                <c:pt idx="6">
                  <c:v>#N/A</c:v>
                </c:pt>
                <c:pt idx="7">
                  <c:v>0.13</c:v>
                </c:pt>
                <c:pt idx="8">
                  <c:v>#N/A</c:v>
                </c:pt>
                <c:pt idx="9">
                  <c:v>0.14000000000000001</c:v>
                </c:pt>
              </c:numCache>
            </c:numRef>
          </c:val>
          <c:extLst xmlns:c16r2="http://schemas.microsoft.com/office/drawing/2015/06/chart">
            <c:ext xmlns:c16="http://schemas.microsoft.com/office/drawing/2014/chart" uri="{C3380CC4-5D6E-409C-BE32-E72D297353CC}">
              <c16:uniqueId val="{00000002-1B55-4A40-90F0-C515255605DB}"/>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0.17</c:v>
                </c:pt>
                <c:pt idx="2">
                  <c:v>#N/A</c:v>
                </c:pt>
                <c:pt idx="3">
                  <c:v>0.18</c:v>
                </c:pt>
                <c:pt idx="4">
                  <c:v>#N/A</c:v>
                </c:pt>
                <c:pt idx="5">
                  <c:v>0.16</c:v>
                </c:pt>
                <c:pt idx="6">
                  <c:v>#N/A</c:v>
                </c:pt>
                <c:pt idx="7">
                  <c:v>0.17</c:v>
                </c:pt>
                <c:pt idx="8">
                  <c:v>#N/A</c:v>
                </c:pt>
                <c:pt idx="9">
                  <c:v>0.2</c:v>
                </c:pt>
              </c:numCache>
            </c:numRef>
          </c:val>
          <c:extLst xmlns:c16r2="http://schemas.microsoft.com/office/drawing/2015/06/chart">
            <c:ext xmlns:c16="http://schemas.microsoft.com/office/drawing/2014/chart" uri="{C3380CC4-5D6E-409C-BE32-E72D297353CC}">
              <c16:uniqueId val="{00000003-1B55-4A40-90F0-C515255605DB}"/>
            </c:ext>
          </c:extLst>
        </c:ser>
        <c:ser>
          <c:idx val="4"/>
          <c:order val="4"/>
          <c:tx>
            <c:strRef>
              <c:f>データシート!$A$31</c:f>
              <c:strCache>
                <c:ptCount val="1"/>
                <c:pt idx="0">
                  <c:v>国民健康保険特別会計（事業勘定）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1.31</c:v>
                </c:pt>
                <c:pt idx="1">
                  <c:v>#N/A</c:v>
                </c:pt>
                <c:pt idx="2">
                  <c:v>0.01</c:v>
                </c:pt>
                <c:pt idx="3">
                  <c:v>#N/A</c:v>
                </c:pt>
                <c:pt idx="4">
                  <c:v>#N/A</c:v>
                </c:pt>
                <c:pt idx="5">
                  <c:v>0.47</c:v>
                </c:pt>
                <c:pt idx="6">
                  <c:v>#N/A</c:v>
                </c:pt>
                <c:pt idx="7">
                  <c:v>1.08</c:v>
                </c:pt>
                <c:pt idx="8">
                  <c:v>#N/A</c:v>
                </c:pt>
                <c:pt idx="9">
                  <c:v>0.34</c:v>
                </c:pt>
              </c:numCache>
            </c:numRef>
          </c:val>
          <c:extLst xmlns:c16r2="http://schemas.microsoft.com/office/drawing/2015/06/chart">
            <c:ext xmlns:c16="http://schemas.microsoft.com/office/drawing/2014/chart" uri="{C3380CC4-5D6E-409C-BE32-E72D297353CC}">
              <c16:uniqueId val="{00000004-1B55-4A40-90F0-C515255605DB}"/>
            </c:ext>
          </c:extLst>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0.76</c:v>
                </c:pt>
                <c:pt idx="2">
                  <c:v>#N/A</c:v>
                </c:pt>
                <c:pt idx="3">
                  <c:v>0.78</c:v>
                </c:pt>
                <c:pt idx="4">
                  <c:v>#N/A</c:v>
                </c:pt>
                <c:pt idx="5">
                  <c:v>0.73</c:v>
                </c:pt>
                <c:pt idx="6">
                  <c:v>#N/A</c:v>
                </c:pt>
                <c:pt idx="7">
                  <c:v>1.25</c:v>
                </c:pt>
                <c:pt idx="8">
                  <c:v>#N/A</c:v>
                </c:pt>
                <c:pt idx="9">
                  <c:v>1.34</c:v>
                </c:pt>
              </c:numCache>
            </c:numRef>
          </c:val>
          <c:extLst xmlns:c16r2="http://schemas.microsoft.com/office/drawing/2015/06/chart">
            <c:ext xmlns:c16="http://schemas.microsoft.com/office/drawing/2014/chart" uri="{C3380CC4-5D6E-409C-BE32-E72D297353CC}">
              <c16:uniqueId val="{00000005-1B55-4A40-90F0-C515255605DB}"/>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0.78</c:v>
                </c:pt>
                <c:pt idx="2">
                  <c:v>#N/A</c:v>
                </c:pt>
                <c:pt idx="3">
                  <c:v>0.69</c:v>
                </c:pt>
                <c:pt idx="4">
                  <c:v>#N/A</c:v>
                </c:pt>
                <c:pt idx="5">
                  <c:v>0.86</c:v>
                </c:pt>
                <c:pt idx="6">
                  <c:v>#N/A</c:v>
                </c:pt>
                <c:pt idx="7">
                  <c:v>1.18</c:v>
                </c:pt>
                <c:pt idx="8">
                  <c:v>#N/A</c:v>
                </c:pt>
                <c:pt idx="9">
                  <c:v>1.94</c:v>
                </c:pt>
              </c:numCache>
            </c:numRef>
          </c:val>
          <c:extLst xmlns:c16r2="http://schemas.microsoft.com/office/drawing/2015/06/chart">
            <c:ext xmlns:c16="http://schemas.microsoft.com/office/drawing/2014/chart" uri="{C3380CC4-5D6E-409C-BE32-E72D297353CC}">
              <c16:uniqueId val="{00000006-1B55-4A40-90F0-C515255605DB}"/>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4.91</c:v>
                </c:pt>
                <c:pt idx="2">
                  <c:v>#N/A</c:v>
                </c:pt>
                <c:pt idx="3">
                  <c:v>4.5</c:v>
                </c:pt>
                <c:pt idx="4">
                  <c:v>#N/A</c:v>
                </c:pt>
                <c:pt idx="5">
                  <c:v>4.3099999999999996</c:v>
                </c:pt>
                <c:pt idx="6">
                  <c:v>#N/A</c:v>
                </c:pt>
                <c:pt idx="7">
                  <c:v>4.2300000000000004</c:v>
                </c:pt>
                <c:pt idx="8">
                  <c:v>#N/A</c:v>
                </c:pt>
                <c:pt idx="9">
                  <c:v>4.53</c:v>
                </c:pt>
              </c:numCache>
            </c:numRef>
          </c:val>
          <c:extLst xmlns:c16r2="http://schemas.microsoft.com/office/drawing/2015/06/chart">
            <c:ext xmlns:c16="http://schemas.microsoft.com/office/drawing/2014/chart" uri="{C3380CC4-5D6E-409C-BE32-E72D297353CC}">
              <c16:uniqueId val="{00000007-1B55-4A40-90F0-C515255605D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6.67</c:v>
                </c:pt>
                <c:pt idx="2">
                  <c:v>#N/A</c:v>
                </c:pt>
                <c:pt idx="3">
                  <c:v>6.65</c:v>
                </c:pt>
                <c:pt idx="4">
                  <c:v>#N/A</c:v>
                </c:pt>
                <c:pt idx="5">
                  <c:v>6.21</c:v>
                </c:pt>
                <c:pt idx="6">
                  <c:v>#N/A</c:v>
                </c:pt>
                <c:pt idx="7">
                  <c:v>5.97</c:v>
                </c:pt>
                <c:pt idx="8">
                  <c:v>#N/A</c:v>
                </c:pt>
                <c:pt idx="9">
                  <c:v>6.65</c:v>
                </c:pt>
              </c:numCache>
            </c:numRef>
          </c:val>
          <c:extLst xmlns:c16r2="http://schemas.microsoft.com/office/drawing/2015/06/chart">
            <c:ext xmlns:c16="http://schemas.microsoft.com/office/drawing/2014/chart" uri="{C3380CC4-5D6E-409C-BE32-E72D297353CC}">
              <c16:uniqueId val="{00000008-1B55-4A40-90F0-C515255605D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8.4600000000000009</c:v>
                </c:pt>
                <c:pt idx="2">
                  <c:v>#N/A</c:v>
                </c:pt>
                <c:pt idx="3">
                  <c:v>9.15</c:v>
                </c:pt>
                <c:pt idx="4">
                  <c:v>#N/A</c:v>
                </c:pt>
                <c:pt idx="5">
                  <c:v>8.84</c:v>
                </c:pt>
                <c:pt idx="6">
                  <c:v>#N/A</c:v>
                </c:pt>
                <c:pt idx="7">
                  <c:v>8.65</c:v>
                </c:pt>
                <c:pt idx="8">
                  <c:v>#N/A</c:v>
                </c:pt>
                <c:pt idx="9">
                  <c:v>8.7799999999999994</c:v>
                </c:pt>
              </c:numCache>
            </c:numRef>
          </c:val>
          <c:extLst xmlns:c16r2="http://schemas.microsoft.com/office/drawing/2015/06/chart">
            <c:ext xmlns:c16="http://schemas.microsoft.com/office/drawing/2014/chart" uri="{C3380CC4-5D6E-409C-BE32-E72D297353CC}">
              <c16:uniqueId val="{00000009-1B55-4A40-90F0-C515255605DB}"/>
            </c:ext>
          </c:extLst>
        </c:ser>
        <c:dLbls>
          <c:showLegendKey val="0"/>
          <c:showVal val="0"/>
          <c:showCatName val="0"/>
          <c:showSerName val="0"/>
          <c:showPercent val="0"/>
          <c:showBubbleSize val="0"/>
        </c:dLbls>
        <c:gapWidth val="150"/>
        <c:overlap val="100"/>
        <c:axId val="512362480"/>
        <c:axId val="512362864"/>
      </c:barChart>
      <c:catAx>
        <c:axId val="512362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2362864"/>
        <c:crosses val="autoZero"/>
        <c:auto val="1"/>
        <c:lblAlgn val="ctr"/>
        <c:lblOffset val="100"/>
        <c:tickLblSkip val="1"/>
        <c:tickMarkSkip val="1"/>
        <c:noMultiLvlLbl val="0"/>
      </c:catAx>
      <c:valAx>
        <c:axId val="512362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23624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2688</c:v>
                </c:pt>
                <c:pt idx="5">
                  <c:v>2647</c:v>
                </c:pt>
                <c:pt idx="8">
                  <c:v>2952</c:v>
                </c:pt>
                <c:pt idx="11">
                  <c:v>3095</c:v>
                </c:pt>
                <c:pt idx="14">
                  <c:v>3105</c:v>
                </c:pt>
              </c:numCache>
            </c:numRef>
          </c:val>
          <c:extLst xmlns:c16r2="http://schemas.microsoft.com/office/drawing/2015/06/chart">
            <c:ext xmlns:c16="http://schemas.microsoft.com/office/drawing/2014/chart" uri="{C3380CC4-5D6E-409C-BE32-E72D297353CC}">
              <c16:uniqueId val="{00000000-608D-4F49-9E00-F8EA63D1E66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08D-4F49-9E00-F8EA63D1E66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82</c:v>
                </c:pt>
                <c:pt idx="3">
                  <c:v>116</c:v>
                </c:pt>
                <c:pt idx="6">
                  <c:v>155</c:v>
                </c:pt>
                <c:pt idx="9">
                  <c:v>169</c:v>
                </c:pt>
                <c:pt idx="12">
                  <c:v>193</c:v>
                </c:pt>
              </c:numCache>
            </c:numRef>
          </c:val>
          <c:extLst xmlns:c16r2="http://schemas.microsoft.com/office/drawing/2015/06/chart">
            <c:ext xmlns:c16="http://schemas.microsoft.com/office/drawing/2014/chart" uri="{C3380CC4-5D6E-409C-BE32-E72D297353CC}">
              <c16:uniqueId val="{00000002-608D-4F49-9E00-F8EA63D1E66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3-608D-4F49-9E00-F8EA63D1E66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945</c:v>
                </c:pt>
                <c:pt idx="3">
                  <c:v>906</c:v>
                </c:pt>
                <c:pt idx="6">
                  <c:v>908</c:v>
                </c:pt>
                <c:pt idx="9">
                  <c:v>958</c:v>
                </c:pt>
                <c:pt idx="12">
                  <c:v>987</c:v>
                </c:pt>
              </c:numCache>
            </c:numRef>
          </c:val>
          <c:extLst xmlns:c16r2="http://schemas.microsoft.com/office/drawing/2015/06/chart">
            <c:ext xmlns:c16="http://schemas.microsoft.com/office/drawing/2014/chart" uri="{C3380CC4-5D6E-409C-BE32-E72D297353CC}">
              <c16:uniqueId val="{00000004-608D-4F49-9E00-F8EA63D1E66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08D-4F49-9E00-F8EA63D1E66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08D-4F49-9E00-F8EA63D1E66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2714</c:v>
                </c:pt>
                <c:pt idx="3">
                  <c:v>2899</c:v>
                </c:pt>
                <c:pt idx="6">
                  <c:v>3050</c:v>
                </c:pt>
                <c:pt idx="9">
                  <c:v>2991</c:v>
                </c:pt>
                <c:pt idx="12">
                  <c:v>3036</c:v>
                </c:pt>
              </c:numCache>
            </c:numRef>
          </c:val>
          <c:extLst xmlns:c16r2="http://schemas.microsoft.com/office/drawing/2015/06/chart">
            <c:ext xmlns:c16="http://schemas.microsoft.com/office/drawing/2014/chart" uri="{C3380CC4-5D6E-409C-BE32-E72D297353CC}">
              <c16:uniqueId val="{00000007-608D-4F49-9E00-F8EA63D1E66A}"/>
            </c:ext>
          </c:extLst>
        </c:ser>
        <c:dLbls>
          <c:showLegendKey val="0"/>
          <c:showVal val="0"/>
          <c:showCatName val="0"/>
          <c:showSerName val="0"/>
          <c:showPercent val="0"/>
          <c:showBubbleSize val="0"/>
        </c:dLbls>
        <c:gapWidth val="100"/>
        <c:overlap val="100"/>
        <c:axId val="512305544"/>
        <c:axId val="5119077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1053</c:v>
                </c:pt>
                <c:pt idx="2">
                  <c:v>#N/A</c:v>
                </c:pt>
                <c:pt idx="3">
                  <c:v>#N/A</c:v>
                </c:pt>
                <c:pt idx="4">
                  <c:v>1275</c:v>
                </c:pt>
                <c:pt idx="5">
                  <c:v>#N/A</c:v>
                </c:pt>
                <c:pt idx="6">
                  <c:v>#N/A</c:v>
                </c:pt>
                <c:pt idx="7">
                  <c:v>1162</c:v>
                </c:pt>
                <c:pt idx="8">
                  <c:v>#N/A</c:v>
                </c:pt>
                <c:pt idx="9">
                  <c:v>#N/A</c:v>
                </c:pt>
                <c:pt idx="10">
                  <c:v>1024</c:v>
                </c:pt>
                <c:pt idx="11">
                  <c:v>#N/A</c:v>
                </c:pt>
                <c:pt idx="12">
                  <c:v>#N/A</c:v>
                </c:pt>
                <c:pt idx="13">
                  <c:v>1112</c:v>
                </c:pt>
                <c:pt idx="14">
                  <c:v>#N/A</c:v>
                </c:pt>
              </c:numCache>
            </c:numRef>
          </c:val>
          <c:smooth val="0"/>
          <c:extLst xmlns:c16r2="http://schemas.microsoft.com/office/drawing/2015/06/chart">
            <c:ext xmlns:c16="http://schemas.microsoft.com/office/drawing/2014/chart" uri="{C3380CC4-5D6E-409C-BE32-E72D297353CC}">
              <c16:uniqueId val="{00000008-608D-4F49-9E00-F8EA63D1E66A}"/>
            </c:ext>
          </c:extLst>
        </c:ser>
        <c:dLbls>
          <c:showLegendKey val="0"/>
          <c:showVal val="0"/>
          <c:showCatName val="0"/>
          <c:showSerName val="0"/>
          <c:showPercent val="0"/>
          <c:showBubbleSize val="0"/>
        </c:dLbls>
        <c:marker val="1"/>
        <c:smooth val="0"/>
        <c:axId val="512305544"/>
        <c:axId val="511907720"/>
      </c:lineChart>
      <c:catAx>
        <c:axId val="512305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1907720"/>
        <c:crosses val="autoZero"/>
        <c:auto val="1"/>
        <c:lblAlgn val="ctr"/>
        <c:lblOffset val="100"/>
        <c:tickLblSkip val="1"/>
        <c:tickMarkSkip val="1"/>
        <c:noMultiLvlLbl val="0"/>
      </c:catAx>
      <c:valAx>
        <c:axId val="511907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2305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31591</c:v>
                </c:pt>
                <c:pt idx="5">
                  <c:v>32461</c:v>
                </c:pt>
                <c:pt idx="8">
                  <c:v>33590</c:v>
                </c:pt>
                <c:pt idx="11">
                  <c:v>33672</c:v>
                </c:pt>
                <c:pt idx="14">
                  <c:v>33035</c:v>
                </c:pt>
              </c:numCache>
            </c:numRef>
          </c:val>
          <c:extLst xmlns:c16r2="http://schemas.microsoft.com/office/drawing/2015/06/chart">
            <c:ext xmlns:c16="http://schemas.microsoft.com/office/drawing/2014/chart" uri="{C3380CC4-5D6E-409C-BE32-E72D297353CC}">
              <c16:uniqueId val="{00000000-50A7-46D2-8B49-E592A7A87FA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111</c:v>
                </c:pt>
                <c:pt idx="5">
                  <c:v>172</c:v>
                </c:pt>
                <c:pt idx="8">
                  <c:v>316</c:v>
                </c:pt>
                <c:pt idx="11">
                  <c:v>296</c:v>
                </c:pt>
                <c:pt idx="14">
                  <c:v>268</c:v>
                </c:pt>
              </c:numCache>
            </c:numRef>
          </c:val>
          <c:extLst xmlns:c16r2="http://schemas.microsoft.com/office/drawing/2015/06/chart">
            <c:ext xmlns:c16="http://schemas.microsoft.com/office/drawing/2014/chart" uri="{C3380CC4-5D6E-409C-BE32-E72D297353CC}">
              <c16:uniqueId val="{00000001-50A7-46D2-8B49-E592A7A87FA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14431</c:v>
                </c:pt>
                <c:pt idx="5">
                  <c:v>15562</c:v>
                </c:pt>
                <c:pt idx="8">
                  <c:v>16480</c:v>
                </c:pt>
                <c:pt idx="11">
                  <c:v>17189</c:v>
                </c:pt>
                <c:pt idx="14">
                  <c:v>17218</c:v>
                </c:pt>
              </c:numCache>
            </c:numRef>
          </c:val>
          <c:extLst xmlns:c16r2="http://schemas.microsoft.com/office/drawing/2015/06/chart">
            <c:ext xmlns:c16="http://schemas.microsoft.com/office/drawing/2014/chart" uri="{C3380CC4-5D6E-409C-BE32-E72D297353CC}">
              <c16:uniqueId val="{00000002-50A7-46D2-8B49-E592A7A87FA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0A7-46D2-8B49-E592A7A87FA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0A7-46D2-8B49-E592A7A87FA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0A7-46D2-8B49-E592A7A87FA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3208</c:v>
                </c:pt>
                <c:pt idx="3">
                  <c:v>2819</c:v>
                </c:pt>
                <c:pt idx="6">
                  <c:v>2611</c:v>
                </c:pt>
                <c:pt idx="9">
                  <c:v>2386</c:v>
                </c:pt>
                <c:pt idx="12">
                  <c:v>2364</c:v>
                </c:pt>
              </c:numCache>
            </c:numRef>
          </c:val>
          <c:extLst xmlns:c16r2="http://schemas.microsoft.com/office/drawing/2015/06/chart">
            <c:ext xmlns:c16="http://schemas.microsoft.com/office/drawing/2014/chart" uri="{C3380CC4-5D6E-409C-BE32-E72D297353CC}">
              <c16:uniqueId val="{00000006-50A7-46D2-8B49-E592A7A87FA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754</c:v>
                </c:pt>
                <c:pt idx="3">
                  <c:v>1061</c:v>
                </c:pt>
                <c:pt idx="6">
                  <c:v>1204</c:v>
                </c:pt>
                <c:pt idx="9">
                  <c:v>1053</c:v>
                </c:pt>
                <c:pt idx="12">
                  <c:v>847</c:v>
                </c:pt>
              </c:numCache>
            </c:numRef>
          </c:val>
          <c:extLst xmlns:c16r2="http://schemas.microsoft.com/office/drawing/2015/06/chart">
            <c:ext xmlns:c16="http://schemas.microsoft.com/office/drawing/2014/chart" uri="{C3380CC4-5D6E-409C-BE32-E72D297353CC}">
              <c16:uniqueId val="{00000007-50A7-46D2-8B49-E592A7A87FA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12576</c:v>
                </c:pt>
                <c:pt idx="3">
                  <c:v>12124</c:v>
                </c:pt>
                <c:pt idx="6">
                  <c:v>12172</c:v>
                </c:pt>
                <c:pt idx="9">
                  <c:v>11872</c:v>
                </c:pt>
                <c:pt idx="12">
                  <c:v>11758</c:v>
                </c:pt>
              </c:numCache>
            </c:numRef>
          </c:val>
          <c:extLst xmlns:c16r2="http://schemas.microsoft.com/office/drawing/2015/06/chart">
            <c:ext xmlns:c16="http://schemas.microsoft.com/office/drawing/2014/chart" uri="{C3380CC4-5D6E-409C-BE32-E72D297353CC}">
              <c16:uniqueId val="{00000008-50A7-46D2-8B49-E592A7A87FA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50A7-46D2-8B49-E592A7A87FA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31192</c:v>
                </c:pt>
                <c:pt idx="3">
                  <c:v>31459</c:v>
                </c:pt>
                <c:pt idx="6">
                  <c:v>31428</c:v>
                </c:pt>
                <c:pt idx="9">
                  <c:v>30794</c:v>
                </c:pt>
                <c:pt idx="12">
                  <c:v>28746</c:v>
                </c:pt>
              </c:numCache>
            </c:numRef>
          </c:val>
          <c:extLst xmlns:c16r2="http://schemas.microsoft.com/office/drawing/2015/06/chart">
            <c:ext xmlns:c16="http://schemas.microsoft.com/office/drawing/2014/chart" uri="{C3380CC4-5D6E-409C-BE32-E72D297353CC}">
              <c16:uniqueId val="{0000000A-50A7-46D2-8B49-E592A7A87FA8}"/>
            </c:ext>
          </c:extLst>
        </c:ser>
        <c:dLbls>
          <c:showLegendKey val="0"/>
          <c:showVal val="0"/>
          <c:showCatName val="0"/>
          <c:showSerName val="0"/>
          <c:showPercent val="0"/>
          <c:showBubbleSize val="0"/>
        </c:dLbls>
        <c:gapWidth val="100"/>
        <c:overlap val="100"/>
        <c:axId val="498258520"/>
        <c:axId val="5124303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1599</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50A7-46D2-8B49-E592A7A87FA8}"/>
            </c:ext>
          </c:extLst>
        </c:ser>
        <c:dLbls>
          <c:showLegendKey val="0"/>
          <c:showVal val="0"/>
          <c:showCatName val="0"/>
          <c:showSerName val="0"/>
          <c:showPercent val="0"/>
          <c:showBubbleSize val="0"/>
        </c:dLbls>
        <c:marker val="1"/>
        <c:smooth val="0"/>
        <c:axId val="498258520"/>
        <c:axId val="512430336"/>
      </c:lineChart>
      <c:catAx>
        <c:axId val="498258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12430336"/>
        <c:crosses val="autoZero"/>
        <c:auto val="1"/>
        <c:lblAlgn val="ctr"/>
        <c:lblOffset val="100"/>
        <c:tickLblSkip val="1"/>
        <c:tickMarkSkip val="1"/>
        <c:noMultiLvlLbl val="0"/>
      </c:catAx>
      <c:valAx>
        <c:axId val="512430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8258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4312</c:v>
                </c:pt>
                <c:pt idx="1">
                  <c:v>4336</c:v>
                </c:pt>
                <c:pt idx="2">
                  <c:v>4359</c:v>
                </c:pt>
              </c:numCache>
            </c:numRef>
          </c:val>
          <c:extLst xmlns:c16r2="http://schemas.microsoft.com/office/drawing/2015/06/chart">
            <c:ext xmlns:c16="http://schemas.microsoft.com/office/drawing/2014/chart" uri="{C3380CC4-5D6E-409C-BE32-E72D297353CC}">
              <c16:uniqueId val="{00000000-2D86-463D-B22B-C3E1194A8C0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2802</c:v>
                </c:pt>
                <c:pt idx="1">
                  <c:v>2569</c:v>
                </c:pt>
                <c:pt idx="2">
                  <c:v>2076</c:v>
                </c:pt>
              </c:numCache>
            </c:numRef>
          </c:val>
          <c:extLst xmlns:c16r2="http://schemas.microsoft.com/office/drawing/2015/06/chart">
            <c:ext xmlns:c16="http://schemas.microsoft.com/office/drawing/2014/chart" uri="{C3380CC4-5D6E-409C-BE32-E72D297353CC}">
              <c16:uniqueId val="{00000001-2D86-463D-B22B-C3E1194A8C0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10781</c:v>
                </c:pt>
                <c:pt idx="1">
                  <c:v>11651</c:v>
                </c:pt>
                <c:pt idx="2">
                  <c:v>12057</c:v>
                </c:pt>
              </c:numCache>
            </c:numRef>
          </c:val>
          <c:extLst xmlns:c16r2="http://schemas.microsoft.com/office/drawing/2015/06/chart">
            <c:ext xmlns:c16="http://schemas.microsoft.com/office/drawing/2014/chart" uri="{C3380CC4-5D6E-409C-BE32-E72D297353CC}">
              <c16:uniqueId val="{00000002-2D86-463D-B22B-C3E1194A8C08}"/>
            </c:ext>
          </c:extLst>
        </c:ser>
        <c:dLbls>
          <c:showLegendKey val="0"/>
          <c:showVal val="0"/>
          <c:showCatName val="0"/>
          <c:showSerName val="0"/>
          <c:showPercent val="0"/>
          <c:showBubbleSize val="0"/>
        </c:dLbls>
        <c:gapWidth val="120"/>
        <c:overlap val="100"/>
        <c:axId val="512264104"/>
        <c:axId val="498252216"/>
      </c:barChart>
      <c:catAx>
        <c:axId val="512264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8252216"/>
        <c:crosses val="autoZero"/>
        <c:auto val="1"/>
        <c:lblAlgn val="ctr"/>
        <c:lblOffset val="100"/>
        <c:tickLblSkip val="1"/>
        <c:tickMarkSkip val="1"/>
        <c:noMultiLvlLbl val="0"/>
      </c:catAx>
      <c:valAx>
        <c:axId val="4982522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12264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福岡県朝倉市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一般会計の元利償還金は、</a:t>
          </a:r>
          <a:r>
            <a:rPr kumimoji="1" lang="ja-JP" altLang="en-US" sz="1100">
              <a:solidFill>
                <a:schemeClr val="dk1"/>
              </a:solidFill>
              <a:effectLst/>
              <a:latin typeface="+mn-lt"/>
              <a:ea typeface="+mn-ea"/>
              <a:cs typeface="+mn-cs"/>
            </a:rPr>
            <a:t>緊急防災減災事業債や過疎債の償還</a:t>
          </a:r>
          <a:r>
            <a:rPr kumimoji="1" lang="ja-JP" altLang="ja-JP" sz="1100">
              <a:solidFill>
                <a:schemeClr val="dk1"/>
              </a:solidFill>
              <a:effectLst/>
              <a:latin typeface="+mn-lt"/>
              <a:ea typeface="+mn-ea"/>
              <a:cs typeface="+mn-cs"/>
            </a:rPr>
            <a:t>の影響等により前年度に比べ</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となっている。今後は令和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年度以降に借り入れた災害復旧事業債の償還が開始されることから、高水準で推移すると予想される。　</a:t>
          </a:r>
          <a:endParaRPr lang="ja-JP" altLang="ja-JP" sz="1400">
            <a:effectLst/>
          </a:endParaRPr>
        </a:p>
        <a:p>
          <a:r>
            <a:rPr kumimoji="1" lang="ja-JP" altLang="ja-JP" sz="1100">
              <a:solidFill>
                <a:schemeClr val="dk1"/>
              </a:solidFill>
              <a:effectLst/>
              <a:latin typeface="+mn-lt"/>
              <a:ea typeface="+mn-ea"/>
              <a:cs typeface="+mn-cs"/>
            </a:rPr>
            <a:t>　公営企業における地方債の償還に対する繰入金は水道事業</a:t>
          </a:r>
          <a:r>
            <a:rPr kumimoji="1" lang="ja-JP" altLang="en-US" sz="1100">
              <a:solidFill>
                <a:schemeClr val="dk1"/>
              </a:solidFill>
              <a:effectLst/>
              <a:latin typeface="+mn-lt"/>
              <a:ea typeface="+mn-ea"/>
              <a:cs typeface="+mn-cs"/>
            </a:rPr>
            <a:t>は減となっているものの、</a:t>
          </a:r>
          <a:r>
            <a:rPr kumimoji="1" lang="ja-JP" altLang="ja-JP" sz="1100">
              <a:solidFill>
                <a:schemeClr val="dk1"/>
              </a:solidFill>
              <a:effectLst/>
              <a:latin typeface="+mn-lt"/>
              <a:ea typeface="+mn-ea"/>
              <a:cs typeface="+mn-cs"/>
            </a:rPr>
            <a:t>下水道事業</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増となっており、全体としては、</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百万円の増となっている。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現在行っている災害復旧事業に伴い、償還額の増による数値の悪化は避けられない状況であるため、今後は事業の選択をするとともに、交付税措置のある起債の活用に努める。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当該数値無し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福岡県朝倉市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一般会計等に係る地方債の現在高は、緊急自然災害防止対策事業債等が増加したものの、災害復旧事業債や臨時財政対策債を繰上償還したことにより</a:t>
          </a:r>
          <a:r>
            <a:rPr kumimoji="1" lang="en-US" altLang="ja-JP" sz="1100">
              <a:solidFill>
                <a:schemeClr val="dk1"/>
              </a:solidFill>
              <a:effectLst/>
              <a:latin typeface="+mn-lt"/>
              <a:ea typeface="+mn-ea"/>
              <a:cs typeface="+mn-cs"/>
            </a:rPr>
            <a:t>2,048</a:t>
          </a:r>
          <a:r>
            <a:rPr kumimoji="1" lang="ja-JP" altLang="ja-JP" sz="1100">
              <a:solidFill>
                <a:schemeClr val="dk1"/>
              </a:solidFill>
              <a:effectLst/>
              <a:latin typeface="+mn-lt"/>
              <a:ea typeface="+mn-ea"/>
              <a:cs typeface="+mn-cs"/>
            </a:rPr>
            <a:t>百万円減となった。その他についても前年度より減となっており、将来負担額は</a:t>
          </a:r>
          <a:r>
            <a:rPr kumimoji="1" lang="en-US" altLang="ja-JP" sz="1100">
              <a:solidFill>
                <a:schemeClr val="dk1"/>
              </a:solidFill>
              <a:effectLst/>
              <a:latin typeface="+mn-lt"/>
              <a:ea typeface="+mn-ea"/>
              <a:cs typeface="+mn-cs"/>
            </a:rPr>
            <a:t>2,390</a:t>
          </a:r>
          <a:r>
            <a:rPr kumimoji="1" lang="ja-JP" altLang="ja-JP" sz="1100">
              <a:solidFill>
                <a:schemeClr val="dk1"/>
              </a:solidFill>
              <a:effectLst/>
              <a:latin typeface="+mn-lt"/>
              <a:ea typeface="+mn-ea"/>
              <a:cs typeface="+mn-cs"/>
            </a:rPr>
            <a:t>百万円減少している。</a:t>
          </a:r>
          <a:endParaRPr lang="ja-JP" altLang="ja-JP" sz="1400">
            <a:effectLst/>
          </a:endParaRPr>
        </a:p>
        <a:p>
          <a:r>
            <a:rPr kumimoji="1" lang="ja-JP" altLang="ja-JP" sz="1100">
              <a:solidFill>
                <a:schemeClr val="dk1"/>
              </a:solidFill>
              <a:effectLst/>
              <a:latin typeface="+mn-lt"/>
              <a:ea typeface="+mn-ea"/>
              <a:cs typeface="+mn-cs"/>
            </a:rPr>
            <a:t>　充当可能基金はふるさと応援寄付金による地域振興基金の積立増等により、</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百万円増と</a:t>
          </a:r>
          <a:r>
            <a:rPr kumimoji="1" lang="ja-JP" altLang="en-US" sz="1100">
              <a:solidFill>
                <a:schemeClr val="dk1"/>
              </a:solidFill>
              <a:effectLst/>
              <a:latin typeface="+mn-lt"/>
              <a:ea typeface="+mn-ea"/>
              <a:cs typeface="+mn-cs"/>
            </a:rPr>
            <a:t>なったものの、基準財政需要額算入見込み額は地方債現在高に対する今後の交付税算入見込額</a:t>
          </a:r>
          <a:r>
            <a:rPr kumimoji="1" lang="ja-JP" altLang="ja-JP" sz="1100">
              <a:solidFill>
                <a:schemeClr val="dk1"/>
              </a:solidFill>
              <a:effectLst/>
              <a:latin typeface="+mn-lt"/>
              <a:ea typeface="+mn-ea"/>
              <a:cs typeface="+mn-cs"/>
            </a:rPr>
            <a:t>等</a:t>
          </a:r>
          <a:r>
            <a:rPr kumimoji="1" lang="ja-JP" altLang="en-US" sz="1100">
              <a:solidFill>
                <a:schemeClr val="dk1"/>
              </a:solidFill>
              <a:effectLst/>
              <a:latin typeface="+mn-lt"/>
              <a:ea typeface="+mn-ea"/>
              <a:cs typeface="+mn-cs"/>
            </a:rPr>
            <a:t>の減により</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637</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今後は災害復旧事業債の借入に伴い、将来負担比率の増が見込まれるため、その他の事業については投資事業を厳密に精査し、起債額の抑制に努めつつ、基金の適切な一括運用の運用益により減債基金への積立等を行い後年度の償還に備え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福岡県朝倉市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en-US" sz="1100">
              <a:solidFill>
                <a:schemeClr val="dk1"/>
              </a:solidFill>
              <a:effectLst/>
              <a:latin typeface="+mn-lt"/>
              <a:ea typeface="+mn-ea"/>
              <a:cs typeface="+mn-cs"/>
            </a:rPr>
            <a:t>　ふるさと納税寄附金等を地域振興基金に積み立てほか、森林整備のための譲与税を森林環境譲与税基金へ積み立てたことによる増があるものの、繰上償還の財源として減債基金を取り崩したほか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庁舎建設事業等に活用するため公共施設等整備基金を取り崩したことが基金全体の減の主な要因である。</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災害からの復旧・復興は今後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程度かかることが予想され、その間多額の一般財源が必要となる見込みである。また、復旧が終息に向かえば現在凍結している大型事業の再開も予定している。よって、今後基金の取崩しが増加することが考えられる。</a:t>
          </a:r>
          <a:endParaRPr lang="ja-JP" altLang="ja-JP" sz="1400">
            <a:effectLst/>
          </a:endParaRPr>
        </a:p>
        <a:p>
          <a:r>
            <a:rPr kumimoji="1" lang="ja-JP" altLang="ja-JP" sz="1100">
              <a:solidFill>
                <a:schemeClr val="dk1"/>
              </a:solidFill>
              <a:effectLst/>
              <a:latin typeface="+mn-lt"/>
              <a:ea typeface="+mn-ea"/>
              <a:cs typeface="+mn-cs"/>
            </a:rPr>
            <a:t>　ふるさと応援寄附金への取り組みや、交付税措置のある起債の活用等、可能な限り財源の確保に努めるとともに、最小限の支出となるように事業を精査していく。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・地域振興基金　　　　　</a:t>
          </a:r>
          <a:r>
            <a:rPr lang="ja-JP" altLang="ja-JP" sz="1100">
              <a:solidFill>
                <a:schemeClr val="dk1"/>
              </a:solidFill>
              <a:effectLst/>
              <a:latin typeface="+mn-lt"/>
              <a:ea typeface="+mn-ea"/>
              <a:cs typeface="+mn-cs"/>
            </a:rPr>
            <a:t>地域振興の促進と事業の円滑な実施を図るため</a:t>
          </a:r>
          <a:endParaRPr lang="ja-JP" altLang="ja-JP" sz="1400">
            <a:effectLst/>
          </a:endParaRPr>
        </a:p>
        <a:p>
          <a:r>
            <a:rPr kumimoji="1" lang="ja-JP" altLang="ja-JP" sz="1100">
              <a:solidFill>
                <a:schemeClr val="dk1"/>
              </a:solidFill>
              <a:effectLst/>
              <a:latin typeface="+mn-lt"/>
              <a:ea typeface="+mn-ea"/>
              <a:cs typeface="+mn-cs"/>
            </a:rPr>
            <a:t>　・公共施設等整備基金　　</a:t>
          </a:r>
          <a:r>
            <a:rPr lang="ja-JP" altLang="ja-JP" sz="1100">
              <a:solidFill>
                <a:schemeClr val="dk1"/>
              </a:solidFill>
              <a:effectLst/>
              <a:latin typeface="+mn-lt"/>
              <a:ea typeface="+mn-ea"/>
              <a:cs typeface="+mn-cs"/>
            </a:rPr>
            <a:t>朝倉市における教育施設、庁舎施設、福祉施設その他公共施設の整備に資するため</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・まちづくり振興基金　　</a:t>
          </a:r>
          <a:r>
            <a:rPr lang="ja-JP" altLang="en-US" sz="1100">
              <a:effectLst/>
              <a:latin typeface="游ゴシック 本文"/>
            </a:rPr>
            <a:t>市民の連帯の強化及び市民主体による地域振興を図り、明るく豊かなまちづくりに資するため</a:t>
          </a:r>
          <a:endParaRPr lang="ja-JP" altLang="ja-JP" sz="1100">
            <a:effectLst/>
            <a:latin typeface="游ゴシック 本文"/>
          </a:endParaRPr>
        </a:p>
        <a:p>
          <a:r>
            <a:rPr kumimoji="1" lang="ja-JP" altLang="ja-JP" sz="1100">
              <a:solidFill>
                <a:schemeClr val="dk1"/>
              </a:solidFill>
              <a:effectLst/>
              <a:latin typeface="+mn-lt"/>
              <a:ea typeface="+mn-ea"/>
              <a:cs typeface="+mn-cs"/>
            </a:rPr>
            <a:t>　・</a:t>
          </a:r>
          <a:r>
            <a:rPr lang="ja-JP" altLang="en-US">
              <a:effectLst/>
            </a:rPr>
            <a:t>水源かん養基金</a:t>
          </a:r>
          <a:r>
            <a:rPr kumimoji="1" lang="ja-JP" altLang="ja-JP" sz="1100">
              <a:solidFill>
                <a:schemeClr val="dk1"/>
              </a:solidFill>
              <a:effectLst/>
              <a:latin typeface="+mn-lt"/>
              <a:ea typeface="+mn-ea"/>
              <a:cs typeface="+mn-cs"/>
            </a:rPr>
            <a:t>　</a:t>
          </a:r>
          <a:r>
            <a:rPr lang="ja-JP" altLang="en-US" sz="1100">
              <a:effectLst/>
              <a:latin typeface="游ゴシック 本文"/>
            </a:rPr>
            <a:t>水源地域における水源かん養機能の向上及び水質保全を図る事業に要する経費に充てるため</a:t>
          </a:r>
          <a:endParaRPr lang="ja-JP" altLang="ja-JP" sz="1100">
            <a:effectLst/>
            <a:latin typeface="游ゴシック 本文"/>
          </a:endParaRPr>
        </a:p>
        <a:p>
          <a:r>
            <a:rPr lang="ja-JP" altLang="ja-JP" sz="1100">
              <a:solidFill>
                <a:schemeClr val="dk1"/>
              </a:solidFill>
              <a:effectLst/>
              <a:latin typeface="+mn-lt"/>
              <a:ea typeface="+mn-ea"/>
              <a:cs typeface="+mn-cs"/>
            </a:rPr>
            <a:t>　・</a:t>
          </a:r>
          <a:r>
            <a:rPr lang="ja-JP" altLang="en-US">
              <a:effectLst/>
            </a:rPr>
            <a:t>地域交通体系整備基金　地域交通体系の整備と、第</a:t>
          </a:r>
          <a:r>
            <a:rPr lang="en-US" altLang="ja-JP">
              <a:effectLst/>
            </a:rPr>
            <a:t>3</a:t>
          </a:r>
          <a:r>
            <a:rPr lang="ja-JP" altLang="en-US">
              <a:effectLst/>
            </a:rPr>
            <a:t>セクターによる甘木鉄道の経営に資するため</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・地域振興基金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年度に受け入れたふるさと応援寄附金を地方創生等の事業や返礼品等の経費に充当するため約</a:t>
          </a:r>
          <a:r>
            <a:rPr kumimoji="1" lang="en-US" altLang="ja-JP" sz="1100">
              <a:solidFill>
                <a:schemeClr val="dk1"/>
              </a:solidFill>
              <a:effectLst/>
              <a:latin typeface="+mn-lt"/>
              <a:ea typeface="+mn-ea"/>
              <a:cs typeface="+mn-cs"/>
            </a:rPr>
            <a:t>23.2</a:t>
          </a:r>
          <a:r>
            <a:rPr kumimoji="1" lang="ja-JP" altLang="ja-JP" sz="1100">
              <a:solidFill>
                <a:schemeClr val="dk1"/>
              </a:solidFill>
              <a:effectLst/>
              <a:latin typeface="+mn-lt"/>
              <a:ea typeface="+mn-ea"/>
              <a:cs typeface="+mn-cs"/>
            </a:rPr>
            <a:t>億円を取り崩した一方で、令</a:t>
          </a:r>
          <a:endParaRPr lang="ja-JP" altLang="ja-JP" sz="1400">
            <a:effectLst/>
          </a:endParaRPr>
        </a:p>
        <a:p>
          <a:r>
            <a:rPr kumimoji="1" lang="ja-JP" altLang="ja-JP" sz="1100">
              <a:solidFill>
                <a:schemeClr val="dk1"/>
              </a:solidFill>
              <a:effectLst/>
              <a:latin typeface="+mn-lt"/>
              <a:ea typeface="+mn-ea"/>
              <a:cs typeface="+mn-cs"/>
            </a:rPr>
            <a:t>　　　　　　　　　　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年度のふるさと応援寄附金等約</a:t>
          </a:r>
          <a:r>
            <a:rPr kumimoji="1" lang="en-US" altLang="ja-JP" sz="1100">
              <a:solidFill>
                <a:schemeClr val="dk1"/>
              </a:solidFill>
              <a:effectLst/>
              <a:latin typeface="+mn-lt"/>
              <a:ea typeface="+mn-ea"/>
              <a:cs typeface="+mn-cs"/>
            </a:rPr>
            <a:t>29.3</a:t>
          </a:r>
          <a:r>
            <a:rPr kumimoji="1" lang="ja-JP" altLang="ja-JP" sz="1100">
              <a:solidFill>
                <a:schemeClr val="dk1"/>
              </a:solidFill>
              <a:effectLst/>
              <a:latin typeface="+mn-lt"/>
              <a:ea typeface="+mn-ea"/>
              <a:cs typeface="+mn-cs"/>
            </a:rPr>
            <a:t>億円を積み立てたことにより増加している。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・公共施設等整備基金　　今後の職員用</a:t>
          </a:r>
          <a:r>
            <a:rPr kumimoji="1" lang="en-US" altLang="ja-JP" sz="1100">
              <a:solidFill>
                <a:schemeClr val="dk1"/>
              </a:solidFill>
              <a:effectLst/>
              <a:latin typeface="+mn-lt"/>
              <a:ea typeface="+mn-ea"/>
              <a:cs typeface="+mn-cs"/>
            </a:rPr>
            <a:t>PC</a:t>
          </a:r>
          <a:r>
            <a:rPr kumimoji="1" lang="ja-JP" altLang="ja-JP" sz="1100">
              <a:solidFill>
                <a:schemeClr val="dk1"/>
              </a:solidFill>
              <a:effectLst/>
              <a:latin typeface="+mn-lt"/>
              <a:ea typeface="+mn-ea"/>
              <a:cs typeface="+mn-cs"/>
            </a:rPr>
            <a:t>の更新</a:t>
          </a:r>
          <a:r>
            <a:rPr kumimoji="1" lang="ja-JP" altLang="en-US" sz="1100">
              <a:solidFill>
                <a:schemeClr val="dk1"/>
              </a:solidFill>
              <a:effectLst/>
              <a:latin typeface="+mn-lt"/>
              <a:ea typeface="+mn-ea"/>
              <a:cs typeface="+mn-cs"/>
            </a:rPr>
            <a:t>等のため約</a:t>
          </a:r>
          <a:r>
            <a:rPr kumimoji="1" lang="en-US" altLang="ja-JP" sz="1100">
              <a:solidFill>
                <a:schemeClr val="dk1"/>
              </a:solidFill>
              <a:effectLst/>
              <a:latin typeface="+mn-lt"/>
              <a:ea typeface="+mn-ea"/>
              <a:cs typeface="+mn-cs"/>
            </a:rPr>
            <a:t>0.9</a:t>
          </a:r>
          <a:r>
            <a:rPr kumimoji="1" lang="ja-JP" altLang="en-US" sz="1100">
              <a:solidFill>
                <a:schemeClr val="dk1"/>
              </a:solidFill>
              <a:effectLst/>
              <a:latin typeface="+mn-lt"/>
              <a:ea typeface="+mn-ea"/>
              <a:cs typeface="+mn-cs"/>
            </a:rPr>
            <a:t>億円積み立てたものの、庁舎建設事業等に活用するため</a:t>
          </a:r>
          <a:r>
            <a:rPr kumimoji="1" lang="ja-JP" altLang="ja-JP"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億円の</a:t>
          </a:r>
          <a:r>
            <a:rPr kumimoji="1" lang="ja-JP" altLang="en-US" sz="1100">
              <a:solidFill>
                <a:schemeClr val="dk1"/>
              </a:solidFill>
              <a:effectLst/>
              <a:latin typeface="+mn-lt"/>
              <a:ea typeface="+mn-ea"/>
              <a:cs typeface="+mn-cs"/>
            </a:rPr>
            <a:t>取崩</a:t>
          </a:r>
          <a:r>
            <a:rPr kumimoji="1" lang="ja-JP" altLang="ja-JP" sz="1100">
              <a:solidFill>
                <a:schemeClr val="dk1"/>
              </a:solidFill>
              <a:effectLst/>
              <a:latin typeface="+mn-lt"/>
              <a:ea typeface="+mn-ea"/>
              <a:cs typeface="+mn-cs"/>
            </a:rPr>
            <a:t>を行ったため</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・地域振興基金　　多様化する地域のニーズに対応するための各種事業に必要な財源として、計画的に積立を行う。</a:t>
          </a:r>
          <a:endParaRPr lang="ja-JP" altLang="ja-JP" sz="1400">
            <a:effectLst/>
          </a:endParaRPr>
        </a:p>
        <a:p>
          <a:r>
            <a:rPr kumimoji="1" lang="ja-JP" altLang="ja-JP" sz="1100">
              <a:solidFill>
                <a:schemeClr val="dk1"/>
              </a:solidFill>
              <a:effectLst/>
              <a:latin typeface="+mn-lt"/>
              <a:ea typeface="+mn-ea"/>
              <a:cs typeface="+mn-cs"/>
            </a:rPr>
            <a:t>　・公共施設等整備基金　　施設の老朽化対応に加え、概ね５年に１度のＰＣ更新や、情報システムの更新に多額の費用を要するため、計画的に積立を行う。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取崩しが不要であったことに加えて、災害寄附金等を積み立てたことにより前年度と比較して増となった。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も災害復旧事業を行う必要があるが、特別交付税や寄付金等の財源確保が難しいことから、財源として財政調整基金に依存することが想定される。歳出の抑制や新たな財源の確保に努め、財政調整基金の取崩しを最低限に抑え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u="sng">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繰上償還の財源として取崩しを実施したため前年度と比較して減となった。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今後災害復旧事業債</a:t>
          </a:r>
          <a:r>
            <a:rPr kumimoji="1" lang="ja-JP" altLang="en-US" sz="1100">
              <a:solidFill>
                <a:schemeClr val="dk1"/>
              </a:solidFill>
              <a:effectLst/>
              <a:latin typeface="+mn-lt"/>
              <a:ea typeface="+mn-ea"/>
              <a:cs typeface="+mn-cs"/>
            </a:rPr>
            <a:t>や庁舎建設</a:t>
          </a:r>
          <a:r>
            <a:rPr kumimoji="1" lang="ja-JP" altLang="ja-JP" sz="1100">
              <a:solidFill>
                <a:schemeClr val="dk1"/>
              </a:solidFill>
              <a:effectLst/>
              <a:latin typeface="+mn-lt"/>
              <a:ea typeface="+mn-ea"/>
              <a:cs typeface="+mn-cs"/>
            </a:rPr>
            <a:t>等の</a:t>
          </a:r>
          <a:r>
            <a:rPr kumimoji="1" lang="ja-JP" altLang="en-US" sz="1100">
              <a:solidFill>
                <a:schemeClr val="dk1"/>
              </a:solidFill>
              <a:effectLst/>
              <a:latin typeface="+mn-lt"/>
              <a:ea typeface="+mn-ea"/>
              <a:cs typeface="+mn-cs"/>
            </a:rPr>
            <a:t>大型事業が予定されており</a:t>
          </a:r>
          <a:r>
            <a:rPr kumimoji="1" lang="ja-JP" altLang="ja-JP" sz="1100">
              <a:solidFill>
                <a:schemeClr val="dk1"/>
              </a:solidFill>
              <a:effectLst/>
              <a:latin typeface="+mn-lt"/>
              <a:ea typeface="+mn-ea"/>
              <a:cs typeface="+mn-cs"/>
            </a:rPr>
            <a:t>起債の償還が増加するため、将来負担を少しでも削減できるよう計画的に繰上償還等を行うための財源として活用する。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福岡県朝倉市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50,903
50,056
246.71
38,660,000
37,319,467
1,036,347
15,561,287
28,745,639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財政力指数は</a:t>
          </a:r>
          <a:r>
            <a:rPr kumimoji="1" lang="en-US" altLang="ja-JP" sz="1100" b="0" i="0" u="none" strike="noStrike" kern="0" cap="none" spc="0" normalizeH="0" baseline="0" noProof="0">
              <a:ln>
                <a:noFill/>
              </a:ln>
              <a:solidFill>
                <a:prstClr val="black"/>
              </a:solidFill>
              <a:effectLst/>
              <a:uLnTx/>
              <a:uFillTx/>
              <a:latin typeface="+mn-lt"/>
              <a:ea typeface="+mn-ea"/>
              <a:cs typeface="+mn-cs"/>
            </a:rPr>
            <a:t>0.51</a:t>
          </a:r>
          <a:r>
            <a:rPr kumimoji="1" lang="ja-JP" altLang="ja-JP" sz="1100" b="0" i="0" u="none" strike="noStrike" kern="0" cap="none" spc="0" normalizeH="0" baseline="0" noProof="0">
              <a:ln>
                <a:noFill/>
              </a:ln>
              <a:solidFill>
                <a:prstClr val="black"/>
              </a:solidFill>
              <a:effectLst/>
              <a:uLnTx/>
              <a:uFillTx/>
              <a:latin typeface="+mn-lt"/>
              <a:ea typeface="+mn-ea"/>
              <a:cs typeface="+mn-cs"/>
            </a:rPr>
            <a:t>で、昨年と変わらず類似団体と全国平均を上回っているが、決して高い数値ではなく依然として財政状況は弱い状況である。今後、企業誘致の推進などによる法人市民税、固定資産税、個人市民税の増収を図り、併せて徴収率の強化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xmlns=""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xmlns=""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xmlns=""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flipV="1">
          <a:off x="4953000" y="6330043"/>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xmlns=""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a:extLst>
            <a:ext uri="{FF2B5EF4-FFF2-40B4-BE49-F238E27FC236}">
              <a16:creationId xmlns:a16="http://schemas.microsoft.com/office/drawing/2014/main" xmlns="" id="{00000000-0008-0000-0300-000045000000}"/>
            </a:ext>
          </a:extLst>
        </xdr:cNvPr>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57150</xdr:rowOff>
    </xdr:from>
    <xdr:to>
      <xdr:col>23</xdr:col>
      <xdr:colOff>133350</xdr:colOff>
      <xdr:row>39</xdr:row>
      <xdr:rowOff>91622</xdr:rowOff>
    </xdr:to>
    <xdr:cxnSp macro="">
      <xdr:nvCxnSpPr>
        <xdr:cNvPr id="71" name="直線コネクタ 70">
          <a:extLst>
            <a:ext uri="{FF2B5EF4-FFF2-40B4-BE49-F238E27FC236}">
              <a16:creationId xmlns:a16="http://schemas.microsoft.com/office/drawing/2014/main" xmlns="" id="{00000000-0008-0000-0300-000047000000}"/>
            </a:ext>
          </a:extLst>
        </xdr:cNvPr>
        <xdr:cNvCxnSpPr/>
      </xdr:nvCxnSpPr>
      <xdr:spPr>
        <a:xfrm>
          <a:off x="4114800" y="6743700"/>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72" name="財政力平均値テキスト">
          <a:extLst>
            <a:ext uri="{FF2B5EF4-FFF2-40B4-BE49-F238E27FC236}">
              <a16:creationId xmlns:a16="http://schemas.microsoft.com/office/drawing/2014/main" xmlns="" id="{00000000-0008-0000-0300-000048000000}"/>
            </a:ext>
          </a:extLst>
        </xdr:cNvPr>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159657</xdr:rowOff>
    </xdr:from>
    <xdr:to>
      <xdr:col>19</xdr:col>
      <xdr:colOff>133350</xdr:colOff>
      <xdr:row>39</xdr:row>
      <xdr:rowOff>57150</xdr:rowOff>
    </xdr:to>
    <xdr:cxnSp macro="">
      <xdr:nvCxnSpPr>
        <xdr:cNvPr id="74" name="直線コネクタ 73">
          <a:extLst>
            <a:ext uri="{FF2B5EF4-FFF2-40B4-BE49-F238E27FC236}">
              <a16:creationId xmlns:a16="http://schemas.microsoft.com/office/drawing/2014/main" xmlns="" id="{00000000-0008-0000-0300-00004A000000}"/>
            </a:ext>
          </a:extLst>
        </xdr:cNvPr>
        <xdr:cNvCxnSpPr/>
      </xdr:nvCxnSpPr>
      <xdr:spPr>
        <a:xfrm>
          <a:off x="3225800" y="66747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110672</xdr:rowOff>
    </xdr:from>
    <xdr:to>
      <xdr:col>19</xdr:col>
      <xdr:colOff>184150</xdr:colOff>
      <xdr:row>41</xdr:row>
      <xdr:rowOff>40822</xdr:rowOff>
    </xdr:to>
    <xdr:sp macro="" textlink="">
      <xdr:nvSpPr>
        <xdr:cNvPr id="75" name="フローチャート: 判断 74">
          <a:extLst>
            <a:ext uri="{FF2B5EF4-FFF2-40B4-BE49-F238E27FC236}">
              <a16:creationId xmlns:a16="http://schemas.microsoft.com/office/drawing/2014/main" xmlns="" id="{00000000-0008-0000-0300-00004B000000}"/>
            </a:ext>
          </a:extLst>
        </xdr:cNvPr>
        <xdr:cNvSpPr/>
      </xdr:nvSpPr>
      <xdr:spPr>
        <a:xfrm>
          <a:off x="4064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25599</xdr:rowOff>
    </xdr:from>
    <xdr:ext cx="736600" cy="259045"/>
    <xdr:sp macro="" textlink="">
      <xdr:nvSpPr>
        <xdr:cNvPr id="76" name="テキスト ボックス 75">
          <a:extLst>
            <a:ext uri="{FF2B5EF4-FFF2-40B4-BE49-F238E27FC236}">
              <a16:creationId xmlns:a16="http://schemas.microsoft.com/office/drawing/2014/main" xmlns="" id="{00000000-0008-0000-0300-00004C000000}"/>
            </a:ext>
          </a:extLst>
        </xdr:cNvPr>
        <xdr:cNvSpPr txBox="1"/>
      </xdr:nvSpPr>
      <xdr:spPr>
        <a:xfrm>
          <a:off x="3733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159657</xdr:rowOff>
    </xdr:from>
    <xdr:to>
      <xdr:col>15</xdr:col>
      <xdr:colOff>82550</xdr:colOff>
      <xdr:row>38</xdr:row>
      <xdr:rowOff>159657</xdr:rowOff>
    </xdr:to>
    <xdr:cxnSp macro="">
      <xdr:nvCxnSpPr>
        <xdr:cNvPr id="77" name="直線コネクタ 76">
          <a:extLst>
            <a:ext uri="{FF2B5EF4-FFF2-40B4-BE49-F238E27FC236}">
              <a16:creationId xmlns:a16="http://schemas.microsoft.com/office/drawing/2014/main" xmlns="" id="{00000000-0008-0000-0300-00004D000000}"/>
            </a:ext>
          </a:extLst>
        </xdr:cNvPr>
        <xdr:cNvCxnSpPr/>
      </xdr:nvCxnSpPr>
      <xdr:spPr>
        <a:xfrm>
          <a:off x="2336800" y="6674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38</xdr:row>
      <xdr:rowOff>143328</xdr:rowOff>
    </xdr:from>
    <xdr:to>
      <xdr:col>15</xdr:col>
      <xdr:colOff>133350</xdr:colOff>
      <xdr:row>39</xdr:row>
      <xdr:rowOff>73478</xdr:rowOff>
    </xdr:to>
    <xdr:sp macro="" textlink="">
      <xdr:nvSpPr>
        <xdr:cNvPr id="78" name="フローチャート: 判断 77">
          <a:extLst>
            <a:ext uri="{FF2B5EF4-FFF2-40B4-BE49-F238E27FC236}">
              <a16:creationId xmlns:a16="http://schemas.microsoft.com/office/drawing/2014/main" xmlns="" id="{00000000-0008-0000-0300-00004E000000}"/>
            </a:ext>
          </a:extLst>
        </xdr:cNvPr>
        <xdr:cNvSpPr/>
      </xdr:nvSpPr>
      <xdr:spPr>
        <a:xfrm>
          <a:off x="3175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58255</xdr:rowOff>
    </xdr:from>
    <xdr:ext cx="762000" cy="259045"/>
    <xdr:sp macro="" textlink="">
      <xdr:nvSpPr>
        <xdr:cNvPr id="79" name="テキスト ボックス 78">
          <a:extLst>
            <a:ext uri="{FF2B5EF4-FFF2-40B4-BE49-F238E27FC236}">
              <a16:creationId xmlns:a16="http://schemas.microsoft.com/office/drawing/2014/main" xmlns="" id="{00000000-0008-0000-0300-00004F000000}"/>
            </a:ext>
          </a:extLst>
        </xdr:cNvPr>
        <xdr:cNvSpPr txBox="1"/>
      </xdr:nvSpPr>
      <xdr:spPr>
        <a:xfrm>
          <a:off x="2844800" y="674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159657</xdr:rowOff>
    </xdr:from>
    <xdr:to>
      <xdr:col>11</xdr:col>
      <xdr:colOff>31750</xdr:colOff>
      <xdr:row>38</xdr:row>
      <xdr:rowOff>159657</xdr:rowOff>
    </xdr:to>
    <xdr:cxnSp macro="">
      <xdr:nvCxnSpPr>
        <xdr:cNvPr id="80" name="直線コネクタ 79">
          <a:extLst>
            <a:ext uri="{FF2B5EF4-FFF2-40B4-BE49-F238E27FC236}">
              <a16:creationId xmlns:a16="http://schemas.microsoft.com/office/drawing/2014/main" xmlns="" id="{00000000-0008-0000-0300-000050000000}"/>
            </a:ext>
          </a:extLst>
        </xdr:cNvPr>
        <xdr:cNvCxnSpPr/>
      </xdr:nvCxnSpPr>
      <xdr:spPr>
        <a:xfrm>
          <a:off x="1447800" y="6674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2286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92727</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955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40822</xdr:rowOff>
    </xdr:from>
    <xdr:to>
      <xdr:col>7</xdr:col>
      <xdr:colOff>31750</xdr:colOff>
      <xdr:row>39</xdr:row>
      <xdr:rowOff>142422</xdr:rowOff>
    </xdr:to>
    <xdr:sp macro="" textlink="">
      <xdr:nvSpPr>
        <xdr:cNvPr id="83" name="フローチャート: 判断 82">
          <a:extLst>
            <a:ext uri="{FF2B5EF4-FFF2-40B4-BE49-F238E27FC236}">
              <a16:creationId xmlns:a16="http://schemas.microsoft.com/office/drawing/2014/main" xmlns="" id="{00000000-0008-0000-0300-000053000000}"/>
            </a:ext>
          </a:extLst>
        </xdr:cNvPr>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127199</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10668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xmlns=""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40822</xdr:rowOff>
    </xdr:from>
    <xdr:to>
      <xdr:col>23</xdr:col>
      <xdr:colOff>184150</xdr:colOff>
      <xdr:row>39</xdr:row>
      <xdr:rowOff>142422</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9022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57349</xdr:rowOff>
    </xdr:from>
    <xdr:ext cx="762000" cy="259045"/>
    <xdr:sp macro="" textlink="">
      <xdr:nvSpPr>
        <xdr:cNvPr id="91" name="財政力該当値テキスト">
          <a:extLst>
            <a:ext uri="{FF2B5EF4-FFF2-40B4-BE49-F238E27FC236}">
              <a16:creationId xmlns:a16="http://schemas.microsoft.com/office/drawing/2014/main" xmlns="" id="{00000000-0008-0000-0300-00005B000000}"/>
            </a:ext>
          </a:extLst>
        </xdr:cNvPr>
        <xdr:cNvSpPr txBox="1"/>
      </xdr:nvSpPr>
      <xdr:spPr>
        <a:xfrm>
          <a:off x="5041900" y="657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6350</xdr:rowOff>
    </xdr:from>
    <xdr:to>
      <xdr:col>19</xdr:col>
      <xdr:colOff>184150</xdr:colOff>
      <xdr:row>39</xdr:row>
      <xdr:rowOff>107950</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4064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118127</xdr:rowOff>
    </xdr:from>
    <xdr:ext cx="7366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3733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108857</xdr:rowOff>
    </xdr:from>
    <xdr:to>
      <xdr:col>15</xdr:col>
      <xdr:colOff>133350</xdr:colOff>
      <xdr:row>39</xdr:row>
      <xdr:rowOff>39007</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3175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49184</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2844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108857</xdr:rowOff>
    </xdr:from>
    <xdr:to>
      <xdr:col>11</xdr:col>
      <xdr:colOff>82550</xdr:colOff>
      <xdr:row>39</xdr:row>
      <xdr:rowOff>39007</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2286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49184</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955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108857</xdr:rowOff>
    </xdr:from>
    <xdr:to>
      <xdr:col>7</xdr:col>
      <xdr:colOff>31750</xdr:colOff>
      <xdr:row>39</xdr:row>
      <xdr:rowOff>39007</xdr:rowOff>
    </xdr:to>
    <xdr:sp macro="" textlink="">
      <xdr:nvSpPr>
        <xdr:cNvPr id="98" name="楕円 97">
          <a:extLst>
            <a:ext uri="{FF2B5EF4-FFF2-40B4-BE49-F238E27FC236}">
              <a16:creationId xmlns:a16="http://schemas.microsoft.com/office/drawing/2014/main" xmlns="" id="{00000000-0008-0000-0300-000062000000}"/>
            </a:ext>
          </a:extLst>
        </xdr:cNvPr>
        <xdr:cNvSpPr/>
      </xdr:nvSpPr>
      <xdr:spPr>
        <a:xfrm>
          <a:off x="1397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49184</xdr:rowOff>
    </xdr:from>
    <xdr:ext cx="762000" cy="259045"/>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066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xmlns=""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xmlns=""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経常収支比率は前年度比</a:t>
          </a:r>
          <a:r>
            <a:rPr kumimoji="1" lang="en-US" altLang="ja-JP" sz="1100" b="0" i="0" u="none" strike="noStrike" kern="0" cap="none" spc="0" normalizeH="0" baseline="0" noProof="0">
              <a:ln>
                <a:noFill/>
              </a:ln>
              <a:solidFill>
                <a:prstClr val="black"/>
              </a:solidFill>
              <a:effectLst/>
              <a:uLnTx/>
              <a:uFillTx/>
              <a:latin typeface="+mn-lt"/>
              <a:ea typeface="+mn-ea"/>
              <a:cs typeface="+mn-cs"/>
            </a:rPr>
            <a:t>5.9</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1100" b="0" i="0" u="none" strike="noStrike" kern="0" cap="none" spc="0" normalizeH="0" baseline="0" noProof="0">
              <a:ln>
                <a:noFill/>
              </a:ln>
              <a:solidFill>
                <a:prstClr val="black"/>
              </a:solidFill>
              <a:effectLst/>
              <a:uLnTx/>
              <a:uFillTx/>
              <a:latin typeface="+mn-lt"/>
              <a:ea typeface="+mn-ea"/>
              <a:cs typeface="+mn-cs"/>
            </a:rPr>
            <a:t>増</a:t>
          </a:r>
          <a:r>
            <a:rPr kumimoji="1" lang="ja-JP" altLang="ja-JP" sz="1100" b="0" i="0" u="none" strike="noStrike" kern="0" cap="none" spc="0" normalizeH="0" baseline="0" noProof="0">
              <a:ln>
                <a:noFill/>
              </a:ln>
              <a:solidFill>
                <a:prstClr val="black"/>
              </a:solidFill>
              <a:effectLst/>
              <a:uLnTx/>
              <a:uFillTx/>
              <a:latin typeface="+mn-lt"/>
              <a:ea typeface="+mn-ea"/>
              <a:cs typeface="+mn-cs"/>
            </a:rPr>
            <a:t>の</a:t>
          </a:r>
          <a:r>
            <a:rPr kumimoji="1" lang="en-US" altLang="ja-JP" sz="1100" b="0" i="0" u="none" strike="noStrike" kern="0" cap="none" spc="0" normalizeH="0" baseline="0" noProof="0">
              <a:ln>
                <a:noFill/>
              </a:ln>
              <a:solidFill>
                <a:prstClr val="black"/>
              </a:solidFill>
              <a:effectLst/>
              <a:uLnTx/>
              <a:uFillTx/>
              <a:latin typeface="+mn-lt"/>
              <a:ea typeface="+mn-ea"/>
              <a:cs typeface="+mn-cs"/>
            </a:rPr>
            <a:t>92.2</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％となった。</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これは、</a:t>
          </a:r>
          <a:r>
            <a:rPr kumimoji="1" lang="ja-JP" altLang="en-US" sz="1100" b="0" i="0" u="none" strike="noStrike" kern="0" cap="none" spc="0" normalizeH="0" baseline="0" noProof="0">
              <a:ln>
                <a:noFill/>
              </a:ln>
              <a:solidFill>
                <a:prstClr val="black"/>
              </a:solidFill>
              <a:effectLst/>
              <a:uLnTx/>
              <a:uFillTx/>
              <a:latin typeface="+mn-lt"/>
              <a:ea typeface="+mn-ea"/>
              <a:cs typeface="+mn-cs"/>
            </a:rPr>
            <a:t>分子（歳出）の物件費や補助費の増加に加え、分母（歳入）の普通交付税や臨時財政対策債の縮小による影響が主な要因となる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今後</a:t>
          </a:r>
          <a:r>
            <a:rPr kumimoji="1" lang="ja-JP" altLang="en-US" sz="1100" b="0" i="0" u="none" strike="noStrike" kern="0" cap="none" spc="0" normalizeH="0" baseline="0" noProof="0">
              <a:ln>
                <a:noFill/>
              </a:ln>
              <a:solidFill>
                <a:prstClr val="black"/>
              </a:solidFill>
              <a:effectLst/>
              <a:uLnTx/>
              <a:uFillTx/>
              <a:latin typeface="+mn-lt"/>
              <a:ea typeface="+mn-ea"/>
              <a:cs typeface="+mn-cs"/>
            </a:rPr>
            <a:t>も</a:t>
          </a:r>
          <a:r>
            <a:rPr kumimoji="1" lang="ja-JP" altLang="ja-JP" sz="1100" b="0" i="0" u="none" strike="noStrike" kern="0" cap="none" spc="0" normalizeH="0" baseline="0" noProof="0">
              <a:ln>
                <a:noFill/>
              </a:ln>
              <a:solidFill>
                <a:prstClr val="black"/>
              </a:solidFill>
              <a:effectLst/>
              <a:uLnTx/>
              <a:uFillTx/>
              <a:latin typeface="+mn-lt"/>
              <a:ea typeface="+mn-ea"/>
              <a:cs typeface="+mn-cs"/>
            </a:rPr>
            <a:t>災害復旧事業</a:t>
          </a:r>
          <a:r>
            <a:rPr kumimoji="1" lang="ja-JP" altLang="en-US" sz="1100" b="0" i="0" u="none" strike="noStrike" kern="0" cap="none" spc="0" normalizeH="0" baseline="0" noProof="0">
              <a:ln>
                <a:noFill/>
              </a:ln>
              <a:solidFill>
                <a:prstClr val="black"/>
              </a:solidFill>
              <a:effectLst/>
              <a:uLnTx/>
              <a:uFillTx/>
              <a:latin typeface="+mn-lt"/>
              <a:ea typeface="+mn-ea"/>
              <a:cs typeface="+mn-cs"/>
            </a:rPr>
            <a:t>債の償還による公債費</a:t>
          </a:r>
          <a:r>
            <a:rPr kumimoji="1" lang="ja-JP" altLang="ja-JP" sz="1100" b="0" i="0" u="none" strike="noStrike" kern="0" cap="none" spc="0" normalizeH="0" baseline="0" noProof="0">
              <a:ln>
                <a:noFill/>
              </a:ln>
              <a:solidFill>
                <a:prstClr val="black"/>
              </a:solidFill>
              <a:effectLst/>
              <a:uLnTx/>
              <a:uFillTx/>
              <a:latin typeface="+mn-lt"/>
              <a:ea typeface="+mn-ea"/>
              <a:cs typeface="+mn-cs"/>
            </a:rPr>
            <a:t>が増えることから、</a:t>
          </a:r>
          <a:r>
            <a:rPr kumimoji="1" lang="ja-JP" altLang="en-US" sz="1100" b="0" i="0" u="none" strike="noStrike" kern="0" cap="none" spc="0" normalizeH="0" baseline="0" noProof="0">
              <a:ln>
                <a:noFill/>
              </a:ln>
              <a:solidFill>
                <a:prstClr val="black"/>
              </a:solidFill>
              <a:effectLst/>
              <a:uLnTx/>
              <a:uFillTx/>
              <a:latin typeface="+mn-lt"/>
              <a:ea typeface="+mn-ea"/>
              <a:cs typeface="+mn-cs"/>
            </a:rPr>
            <a:t>積極的な繰上償還を行うとともに、行政評価による事業の廃止・縮小に取り組む。</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xmlns=""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xmlns=""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xmlns=""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63923</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flipV="1">
          <a:off x="4953000" y="1015957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30" name="財政構造の弾力性最小値テキスト">
          <a:extLst>
            <a:ext uri="{FF2B5EF4-FFF2-40B4-BE49-F238E27FC236}">
              <a16:creationId xmlns:a16="http://schemas.microsoft.com/office/drawing/2014/main" xmlns="" id="{00000000-0008-0000-0300-000082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a:extLst>
            <a:ext uri="{FF2B5EF4-FFF2-40B4-BE49-F238E27FC236}">
              <a16:creationId xmlns:a16="http://schemas.microsoft.com/office/drawing/2014/main" xmlns="" id="{00000000-0008-0000-0300-000084000000}"/>
            </a:ext>
          </a:extLst>
        </xdr:cNvPr>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38946</xdr:rowOff>
    </xdr:from>
    <xdr:to>
      <xdr:col>23</xdr:col>
      <xdr:colOff>133350</xdr:colOff>
      <xdr:row>63</xdr:row>
      <xdr:rowOff>170604</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a:off x="4114800" y="10497396"/>
          <a:ext cx="838200" cy="47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104157</xdr:rowOff>
    </xdr:from>
    <xdr:ext cx="762000" cy="259045"/>
    <xdr:sp macro="" textlink="">
      <xdr:nvSpPr>
        <xdr:cNvPr id="135" name="財政構造の弾力性平均値テキスト">
          <a:extLst>
            <a:ext uri="{FF2B5EF4-FFF2-40B4-BE49-F238E27FC236}">
              <a16:creationId xmlns:a16="http://schemas.microsoft.com/office/drawing/2014/main" xmlns="" id="{00000000-0008-0000-0300-000087000000}"/>
            </a:ext>
          </a:extLst>
        </xdr:cNvPr>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6" name="フローチャート: 判断 135">
          <a:extLst>
            <a:ext uri="{FF2B5EF4-FFF2-40B4-BE49-F238E27FC236}">
              <a16:creationId xmlns:a16="http://schemas.microsoft.com/office/drawing/2014/main" xmlns="" id="{00000000-0008-0000-0300-000088000000}"/>
            </a:ext>
          </a:extLst>
        </xdr:cNvPr>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38946</xdr:rowOff>
    </xdr:from>
    <xdr:to>
      <xdr:col>19</xdr:col>
      <xdr:colOff>133350</xdr:colOff>
      <xdr:row>64</xdr:row>
      <xdr:rowOff>23283</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flipV="1">
          <a:off x="3225800" y="10497396"/>
          <a:ext cx="889000" cy="49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88071</xdr:rowOff>
    </xdr:from>
    <xdr:ext cx="7366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3733800" y="1071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74083</xdr:rowOff>
    </xdr:from>
    <xdr:to>
      <xdr:col>15</xdr:col>
      <xdr:colOff>82550</xdr:colOff>
      <xdr:row>64</xdr:row>
      <xdr:rowOff>23283</xdr:rowOff>
    </xdr:to>
    <xdr:cxnSp macro="">
      <xdr:nvCxnSpPr>
        <xdr:cNvPr id="140" name="直線コネクタ 139">
          <a:extLst>
            <a:ext uri="{FF2B5EF4-FFF2-40B4-BE49-F238E27FC236}">
              <a16:creationId xmlns:a16="http://schemas.microsoft.com/office/drawing/2014/main" xmlns="" id="{00000000-0008-0000-0300-00008C000000}"/>
            </a:ext>
          </a:extLst>
        </xdr:cNvPr>
        <xdr:cNvCxnSpPr/>
      </xdr:nvCxnSpPr>
      <xdr:spPr>
        <a:xfrm>
          <a:off x="2336800" y="1087543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100754</xdr:rowOff>
    </xdr:from>
    <xdr:to>
      <xdr:col>11</xdr:col>
      <xdr:colOff>31750</xdr:colOff>
      <xdr:row>63</xdr:row>
      <xdr:rowOff>74083</xdr:rowOff>
    </xdr:to>
    <xdr:cxnSp macro="">
      <xdr:nvCxnSpPr>
        <xdr:cNvPr id="143" name="直線コネクタ 142">
          <a:extLst>
            <a:ext uri="{FF2B5EF4-FFF2-40B4-BE49-F238E27FC236}">
              <a16:creationId xmlns:a16="http://schemas.microsoft.com/office/drawing/2014/main" xmlns="" id="{00000000-0008-0000-0300-00008F000000}"/>
            </a:ext>
          </a:extLst>
        </xdr:cNvPr>
        <xdr:cNvCxnSpPr/>
      </xdr:nvCxnSpPr>
      <xdr:spPr>
        <a:xfrm>
          <a:off x="1447800" y="10730654"/>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168063</xdr:rowOff>
    </xdr:from>
    <xdr:to>
      <xdr:col>11</xdr:col>
      <xdr:colOff>82550</xdr:colOff>
      <xdr:row>64</xdr:row>
      <xdr:rowOff>98213</xdr:rowOff>
    </xdr:to>
    <xdr:sp macro="" textlink="">
      <xdr:nvSpPr>
        <xdr:cNvPr id="144" name="フローチャート: 判断 143">
          <a:extLst>
            <a:ext uri="{FF2B5EF4-FFF2-40B4-BE49-F238E27FC236}">
              <a16:creationId xmlns:a16="http://schemas.microsoft.com/office/drawing/2014/main" xmlns="" id="{00000000-0008-0000-0300-000090000000}"/>
            </a:ext>
          </a:extLst>
        </xdr:cNvPr>
        <xdr:cNvSpPr/>
      </xdr:nvSpPr>
      <xdr:spPr>
        <a:xfrm>
          <a:off x="2286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82990</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1955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6" name="フローチャート: 判断 145">
          <a:extLst>
            <a:ext uri="{FF2B5EF4-FFF2-40B4-BE49-F238E27FC236}">
              <a16:creationId xmlns:a16="http://schemas.microsoft.com/office/drawing/2014/main" xmlns="" id="{00000000-0008-0000-0300-000092000000}"/>
            </a:ext>
          </a:extLst>
        </xdr:cNvPr>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34731</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1066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49022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91881</xdr:rowOff>
    </xdr:from>
    <xdr:ext cx="762000" cy="259045"/>
    <xdr:sp macro="" textlink="">
      <xdr:nvSpPr>
        <xdr:cNvPr id="154" name="財政構造の弾力性該当値テキスト">
          <a:extLst>
            <a:ext uri="{FF2B5EF4-FFF2-40B4-BE49-F238E27FC236}">
              <a16:creationId xmlns:a16="http://schemas.microsoft.com/office/drawing/2014/main" xmlns="" id="{00000000-0008-0000-0300-00009A000000}"/>
            </a:ext>
          </a:extLst>
        </xdr:cNvPr>
        <xdr:cNvSpPr txBox="1"/>
      </xdr:nvSpPr>
      <xdr:spPr>
        <a:xfrm>
          <a:off x="5041900" y="1089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159596</xdr:rowOff>
    </xdr:from>
    <xdr:to>
      <xdr:col>19</xdr:col>
      <xdr:colOff>184150</xdr:colOff>
      <xdr:row>61</xdr:row>
      <xdr:rowOff>89746</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4064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99923</xdr:rowOff>
    </xdr:from>
    <xdr:ext cx="7366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3733800" y="10215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143933</xdr:rowOff>
    </xdr:from>
    <xdr:to>
      <xdr:col>15</xdr:col>
      <xdr:colOff>133350</xdr:colOff>
      <xdr:row>64</xdr:row>
      <xdr:rowOff>74083</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3175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58860</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2844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23283</xdr:rowOff>
    </xdr:from>
    <xdr:to>
      <xdr:col>11</xdr:col>
      <xdr:colOff>82550</xdr:colOff>
      <xdr:row>63</xdr:row>
      <xdr:rowOff>124883</xdr:rowOff>
    </xdr:to>
    <xdr:sp macro="" textlink="">
      <xdr:nvSpPr>
        <xdr:cNvPr id="159" name="楕円 158">
          <a:extLst>
            <a:ext uri="{FF2B5EF4-FFF2-40B4-BE49-F238E27FC236}">
              <a16:creationId xmlns:a16="http://schemas.microsoft.com/office/drawing/2014/main" xmlns="" id="{00000000-0008-0000-0300-00009F000000}"/>
            </a:ext>
          </a:extLst>
        </xdr:cNvPr>
        <xdr:cNvSpPr/>
      </xdr:nvSpPr>
      <xdr:spPr>
        <a:xfrm>
          <a:off x="2286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135060</xdr:rowOff>
    </xdr:from>
    <xdr:ext cx="762000" cy="259045"/>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1955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49954</xdr:rowOff>
    </xdr:from>
    <xdr:to>
      <xdr:col>7</xdr:col>
      <xdr:colOff>31750</xdr:colOff>
      <xdr:row>62</xdr:row>
      <xdr:rowOff>151554</xdr:rowOff>
    </xdr:to>
    <xdr:sp macro="" textlink="">
      <xdr:nvSpPr>
        <xdr:cNvPr id="161" name="楕円 160">
          <a:extLst>
            <a:ext uri="{FF2B5EF4-FFF2-40B4-BE49-F238E27FC236}">
              <a16:creationId xmlns:a16="http://schemas.microsoft.com/office/drawing/2014/main" xmlns="" id="{00000000-0008-0000-0300-0000A1000000}"/>
            </a:ext>
          </a:extLst>
        </xdr:cNvPr>
        <xdr:cNvSpPr/>
      </xdr:nvSpPr>
      <xdr:spPr>
        <a:xfrm>
          <a:off x="1397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161731</xdr:rowOff>
    </xdr:from>
    <xdr:ext cx="762000" cy="259045"/>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1066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xmlns=""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xmlns=""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[193,329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xmlns=""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xmlns=""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en-US" sz="1100" b="0" i="0" u="none" strike="noStrike" kern="0" cap="none" spc="0" normalizeH="0" baseline="0" noProof="0">
              <a:ln>
                <a:noFill/>
              </a:ln>
              <a:solidFill>
                <a:prstClr val="black"/>
              </a:solidFill>
              <a:effectLst/>
              <a:uLnTx/>
              <a:uFillTx/>
              <a:latin typeface="+mn-lt"/>
              <a:ea typeface="+mn-ea"/>
              <a:cs typeface="+mn-cs"/>
            </a:rPr>
            <a:t>人件費は、</a:t>
          </a:r>
          <a:r>
            <a:rPr kumimoji="1" lang="ja-JP" altLang="ja-JP" sz="1100" b="0" i="0" u="none" strike="noStrike" kern="0" cap="none" spc="0" normalizeH="0" baseline="0" noProof="0">
              <a:ln>
                <a:noFill/>
              </a:ln>
              <a:solidFill>
                <a:prstClr val="black"/>
              </a:solidFill>
              <a:effectLst/>
              <a:uLnTx/>
              <a:uFillTx/>
              <a:latin typeface="+mn-lt"/>
              <a:ea typeface="+mn-ea"/>
              <a:cs typeface="+mn-cs"/>
            </a:rPr>
            <a:t>九州北部豪雨災害等の関連事業対応、</a:t>
          </a:r>
          <a:r>
            <a:rPr kumimoji="1" lang="ja-JP" altLang="en-US" sz="1100" b="0" i="0" u="none" strike="noStrike" kern="0" cap="none" spc="0" normalizeH="0" baseline="0" noProof="0">
              <a:ln>
                <a:noFill/>
              </a:ln>
              <a:solidFill>
                <a:prstClr val="black"/>
              </a:solidFill>
              <a:effectLst/>
              <a:uLnTx/>
              <a:uFillTx/>
              <a:latin typeface="+mn-lt"/>
              <a:ea typeface="+mn-ea"/>
              <a:cs typeface="+mn-cs"/>
            </a:rPr>
            <a:t>会計年度任用職員の処遇改善の影響で増加傾向にある。</a:t>
          </a:r>
          <a:r>
            <a:rPr kumimoji="1" lang="ja-JP" altLang="ja-JP" sz="1100" b="0" i="0" u="none" strike="noStrike" kern="0" cap="none" spc="0" normalizeH="0" baseline="0" noProof="0">
              <a:ln>
                <a:noFill/>
              </a:ln>
              <a:solidFill>
                <a:prstClr val="black"/>
              </a:solidFill>
              <a:effectLst/>
              <a:uLnTx/>
              <a:uFillTx/>
              <a:latin typeface="+mn-lt"/>
              <a:ea typeface="+mn-ea"/>
              <a:cs typeface="+mn-cs"/>
            </a:rPr>
            <a:t>また、物件費においても、</a:t>
          </a:r>
          <a:r>
            <a:rPr kumimoji="1" lang="ja-JP" altLang="en-US" sz="1100" b="0" i="0" u="none" strike="noStrike" kern="0" cap="none" spc="0" normalizeH="0" baseline="0" noProof="0">
              <a:ln>
                <a:noFill/>
              </a:ln>
              <a:solidFill>
                <a:prstClr val="black"/>
              </a:solidFill>
              <a:effectLst/>
              <a:uLnTx/>
              <a:uFillTx/>
              <a:latin typeface="+mn-lt"/>
              <a:ea typeface="+mn-ea"/>
              <a:cs typeface="+mn-cs"/>
            </a:rPr>
            <a:t>システム更新経費</a:t>
          </a:r>
          <a:r>
            <a:rPr kumimoji="1" lang="ja-JP" altLang="ja-JP" sz="1100" b="0" i="0" u="none" strike="noStrike" kern="0" cap="none" spc="0" normalizeH="0" baseline="0" noProof="0">
              <a:ln>
                <a:noFill/>
              </a:ln>
              <a:solidFill>
                <a:prstClr val="black"/>
              </a:solidFill>
              <a:effectLst/>
              <a:uLnTx/>
              <a:uFillTx/>
              <a:latin typeface="+mn-lt"/>
              <a:ea typeface="+mn-ea"/>
              <a:cs typeface="+mn-cs"/>
            </a:rPr>
            <a:t>や令和元年以降のふるさと応援寄付金の増に伴う必要経費の増により平成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29</a:t>
          </a:r>
          <a:r>
            <a:rPr kumimoji="1" lang="ja-JP" altLang="ja-JP" sz="1100" b="0" i="0" u="none" strike="noStrike" kern="0" cap="none" spc="0" normalizeH="0" baseline="0" noProof="0">
              <a:ln>
                <a:noFill/>
              </a:ln>
              <a:solidFill>
                <a:prstClr val="black"/>
              </a:solidFill>
              <a:effectLst/>
              <a:uLnTx/>
              <a:uFillTx/>
              <a:latin typeface="+mn-lt"/>
              <a:ea typeface="+mn-ea"/>
              <a:cs typeface="+mn-cs"/>
            </a:rPr>
            <a:t>年度以降、類似団体平均を上回る数値となっている。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今後も災害復旧事業を継続して行う必要があり、人件費・物件費の大幅な減額は見込まれないものの、職員定数の計画の見直しや災害復旧事業の精査等を行い最大限の適正化を図る。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xmlns=""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xmlns=""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xmlns=""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34865</xdr:rowOff>
    </xdr:from>
    <xdr:to>
      <xdr:col>23</xdr:col>
      <xdr:colOff>133350</xdr:colOff>
      <xdr:row>89</xdr:row>
      <xdr:rowOff>90199</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flipV="1">
          <a:off x="4953000" y="13922315"/>
          <a:ext cx="0" cy="142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62276</xdr:rowOff>
    </xdr:from>
    <xdr:ext cx="762000" cy="259045"/>
    <xdr:sp macro="" textlink="">
      <xdr:nvSpPr>
        <xdr:cNvPr id="193" name="人件費・物件費等の状況最小値テキスト">
          <a:extLst>
            <a:ext uri="{FF2B5EF4-FFF2-40B4-BE49-F238E27FC236}">
              <a16:creationId xmlns:a16="http://schemas.microsoft.com/office/drawing/2014/main" xmlns="" id="{00000000-0008-0000-0300-0000C1000000}"/>
            </a:ext>
          </a:extLst>
        </xdr:cNvPr>
        <xdr:cNvSpPr txBox="1"/>
      </xdr:nvSpPr>
      <xdr:spPr>
        <a:xfrm>
          <a:off x="5041900" y="15321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90199</xdr:rowOff>
    </xdr:from>
    <xdr:to>
      <xdr:col>24</xdr:col>
      <xdr:colOff>12700</xdr:colOff>
      <xdr:row>89</xdr:row>
      <xdr:rowOff>90199</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4864100" y="15349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121242</xdr:rowOff>
    </xdr:from>
    <xdr:ext cx="762000" cy="259045"/>
    <xdr:sp macro="" textlink="">
      <xdr:nvSpPr>
        <xdr:cNvPr id="195" name="人件費・物件費等の状況最大値テキスト">
          <a:extLst>
            <a:ext uri="{FF2B5EF4-FFF2-40B4-BE49-F238E27FC236}">
              <a16:creationId xmlns:a16="http://schemas.microsoft.com/office/drawing/2014/main" xmlns="" id="{00000000-0008-0000-0300-0000C3000000}"/>
            </a:ext>
          </a:extLst>
        </xdr:cNvPr>
        <xdr:cNvSpPr txBox="1"/>
      </xdr:nvSpPr>
      <xdr:spPr>
        <a:xfrm>
          <a:off x="5041900" y="1366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34865</xdr:rowOff>
    </xdr:from>
    <xdr:to>
      <xdr:col>24</xdr:col>
      <xdr:colOff>12700</xdr:colOff>
      <xdr:row>81</xdr:row>
      <xdr:rowOff>34865</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4864100" y="1392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40740</xdr:rowOff>
    </xdr:from>
    <xdr:to>
      <xdr:col>23</xdr:col>
      <xdr:colOff>133350</xdr:colOff>
      <xdr:row>84</xdr:row>
      <xdr:rowOff>149543</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4114800" y="14442540"/>
          <a:ext cx="838200" cy="10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149686</xdr:rowOff>
    </xdr:from>
    <xdr:ext cx="762000" cy="259045"/>
    <xdr:sp macro="" textlink="">
      <xdr:nvSpPr>
        <xdr:cNvPr id="198" name="人件費・物件費等の状況平均値テキスト">
          <a:extLst>
            <a:ext uri="{FF2B5EF4-FFF2-40B4-BE49-F238E27FC236}">
              <a16:creationId xmlns:a16="http://schemas.microsoft.com/office/drawing/2014/main" xmlns="" id="{00000000-0008-0000-0300-0000C6000000}"/>
            </a:ext>
          </a:extLst>
        </xdr:cNvPr>
        <xdr:cNvSpPr txBox="1"/>
      </xdr:nvSpPr>
      <xdr:spPr>
        <a:xfrm>
          <a:off x="5041900" y="142085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133159</xdr:rowOff>
    </xdr:from>
    <xdr:to>
      <xdr:col>23</xdr:col>
      <xdr:colOff>184150</xdr:colOff>
      <xdr:row>84</xdr:row>
      <xdr:rowOff>63309</xdr:rowOff>
    </xdr:to>
    <xdr:sp macro="" textlink="">
      <xdr:nvSpPr>
        <xdr:cNvPr id="199" name="フローチャート: 判断 198">
          <a:extLst>
            <a:ext uri="{FF2B5EF4-FFF2-40B4-BE49-F238E27FC236}">
              <a16:creationId xmlns:a16="http://schemas.microsoft.com/office/drawing/2014/main" xmlns="" id="{00000000-0008-0000-0300-0000C7000000}"/>
            </a:ext>
          </a:extLst>
        </xdr:cNvPr>
        <xdr:cNvSpPr/>
      </xdr:nvSpPr>
      <xdr:spPr>
        <a:xfrm>
          <a:off x="4902200" y="1436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40740</xdr:rowOff>
    </xdr:from>
    <xdr:to>
      <xdr:col>19</xdr:col>
      <xdr:colOff>133350</xdr:colOff>
      <xdr:row>84</xdr:row>
      <xdr:rowOff>41577</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flipV="1">
          <a:off x="3225800" y="14442540"/>
          <a:ext cx="889000" cy="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93988</xdr:rowOff>
    </xdr:from>
    <xdr:to>
      <xdr:col>19</xdr:col>
      <xdr:colOff>184150</xdr:colOff>
      <xdr:row>84</xdr:row>
      <xdr:rowOff>24138</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4064000" y="1432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34315</xdr:rowOff>
    </xdr:from>
    <xdr:ext cx="7366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3733800" y="14093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41577</xdr:rowOff>
    </xdr:from>
    <xdr:to>
      <xdr:col>15</xdr:col>
      <xdr:colOff>82550</xdr:colOff>
      <xdr:row>84</xdr:row>
      <xdr:rowOff>58468</xdr:rowOff>
    </xdr:to>
    <xdr:cxnSp macro="">
      <xdr:nvCxnSpPr>
        <xdr:cNvPr id="203" name="直線コネクタ 202">
          <a:extLst>
            <a:ext uri="{FF2B5EF4-FFF2-40B4-BE49-F238E27FC236}">
              <a16:creationId xmlns:a16="http://schemas.microsoft.com/office/drawing/2014/main" xmlns="" id="{00000000-0008-0000-0300-0000CB000000}"/>
            </a:ext>
          </a:extLst>
        </xdr:cNvPr>
        <xdr:cNvCxnSpPr/>
      </xdr:nvCxnSpPr>
      <xdr:spPr>
        <a:xfrm flipV="1">
          <a:off x="2336800" y="14443377"/>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140984</xdr:rowOff>
    </xdr:from>
    <xdr:to>
      <xdr:col>15</xdr:col>
      <xdr:colOff>133350</xdr:colOff>
      <xdr:row>83</xdr:row>
      <xdr:rowOff>71134</xdr:rowOff>
    </xdr:to>
    <xdr:sp macro="" textlink="">
      <xdr:nvSpPr>
        <xdr:cNvPr id="204" name="フローチャート: 判断 203">
          <a:extLst>
            <a:ext uri="{FF2B5EF4-FFF2-40B4-BE49-F238E27FC236}">
              <a16:creationId xmlns:a16="http://schemas.microsoft.com/office/drawing/2014/main" xmlns="" id="{00000000-0008-0000-0300-0000CC000000}"/>
            </a:ext>
          </a:extLst>
        </xdr:cNvPr>
        <xdr:cNvSpPr/>
      </xdr:nvSpPr>
      <xdr:spPr>
        <a:xfrm>
          <a:off x="31750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81311</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2844800" y="1396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25643</xdr:rowOff>
    </xdr:from>
    <xdr:to>
      <xdr:col>11</xdr:col>
      <xdr:colOff>31750</xdr:colOff>
      <xdr:row>84</xdr:row>
      <xdr:rowOff>58468</xdr:rowOff>
    </xdr:to>
    <xdr:cxnSp macro="">
      <xdr:nvCxnSpPr>
        <xdr:cNvPr id="206" name="直線コネクタ 205">
          <a:extLst>
            <a:ext uri="{FF2B5EF4-FFF2-40B4-BE49-F238E27FC236}">
              <a16:creationId xmlns:a16="http://schemas.microsoft.com/office/drawing/2014/main" xmlns="" id="{00000000-0008-0000-0300-0000CE000000}"/>
            </a:ext>
          </a:extLst>
        </xdr:cNvPr>
        <xdr:cNvCxnSpPr/>
      </xdr:nvCxnSpPr>
      <xdr:spPr>
        <a:xfrm>
          <a:off x="1447800" y="14427443"/>
          <a:ext cx="889000" cy="3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35647</xdr:rowOff>
    </xdr:from>
    <xdr:to>
      <xdr:col>11</xdr:col>
      <xdr:colOff>82550</xdr:colOff>
      <xdr:row>82</xdr:row>
      <xdr:rowOff>137247</xdr:rowOff>
    </xdr:to>
    <xdr:sp macro="" textlink="">
      <xdr:nvSpPr>
        <xdr:cNvPr id="207" name="フローチャート: 判断 206">
          <a:extLst>
            <a:ext uri="{FF2B5EF4-FFF2-40B4-BE49-F238E27FC236}">
              <a16:creationId xmlns:a16="http://schemas.microsoft.com/office/drawing/2014/main" xmlns="" id="{00000000-0008-0000-0300-0000CF000000}"/>
            </a:ext>
          </a:extLst>
        </xdr:cNvPr>
        <xdr:cNvSpPr/>
      </xdr:nvSpPr>
      <xdr:spPr>
        <a:xfrm>
          <a:off x="2286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147424</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1955800" y="1386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1504</xdr:rowOff>
    </xdr:from>
    <xdr:to>
      <xdr:col>7</xdr:col>
      <xdr:colOff>31750</xdr:colOff>
      <xdr:row>82</xdr:row>
      <xdr:rowOff>103104</xdr:rowOff>
    </xdr:to>
    <xdr:sp macro="" textlink="">
      <xdr:nvSpPr>
        <xdr:cNvPr id="209" name="フローチャート: 判断 208">
          <a:extLst>
            <a:ext uri="{FF2B5EF4-FFF2-40B4-BE49-F238E27FC236}">
              <a16:creationId xmlns:a16="http://schemas.microsoft.com/office/drawing/2014/main" xmlns="" id="{00000000-0008-0000-0300-0000D1000000}"/>
            </a:ext>
          </a:extLst>
        </xdr:cNvPr>
        <xdr:cNvSpPr/>
      </xdr:nvSpPr>
      <xdr:spPr>
        <a:xfrm>
          <a:off x="1397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113281</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1066800" y="1382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98743</xdr:rowOff>
    </xdr:from>
    <xdr:to>
      <xdr:col>23</xdr:col>
      <xdr:colOff>184150</xdr:colOff>
      <xdr:row>85</xdr:row>
      <xdr:rowOff>28893</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4902200" y="1450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70820</xdr:rowOff>
    </xdr:from>
    <xdr:ext cx="762000" cy="259045"/>
    <xdr:sp macro="" textlink="">
      <xdr:nvSpPr>
        <xdr:cNvPr id="217" name="人件費・物件費等の状況該当値テキスト">
          <a:extLst>
            <a:ext uri="{FF2B5EF4-FFF2-40B4-BE49-F238E27FC236}">
              <a16:creationId xmlns:a16="http://schemas.microsoft.com/office/drawing/2014/main" xmlns="" id="{00000000-0008-0000-0300-0000D9000000}"/>
            </a:ext>
          </a:extLst>
        </xdr:cNvPr>
        <xdr:cNvSpPr txBox="1"/>
      </xdr:nvSpPr>
      <xdr:spPr>
        <a:xfrm>
          <a:off x="5041900" y="1447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161390</xdr:rowOff>
    </xdr:from>
    <xdr:to>
      <xdr:col>19</xdr:col>
      <xdr:colOff>184150</xdr:colOff>
      <xdr:row>84</xdr:row>
      <xdr:rowOff>91540</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4064000" y="143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76317</xdr:rowOff>
    </xdr:from>
    <xdr:ext cx="7366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3733800" y="1447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162227</xdr:rowOff>
    </xdr:from>
    <xdr:to>
      <xdr:col>15</xdr:col>
      <xdr:colOff>133350</xdr:colOff>
      <xdr:row>84</xdr:row>
      <xdr:rowOff>92377</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3175000" y="1439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77154</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2844800" y="1447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7668</xdr:rowOff>
    </xdr:from>
    <xdr:to>
      <xdr:col>11</xdr:col>
      <xdr:colOff>82550</xdr:colOff>
      <xdr:row>84</xdr:row>
      <xdr:rowOff>109268</xdr:rowOff>
    </xdr:to>
    <xdr:sp macro="" textlink="">
      <xdr:nvSpPr>
        <xdr:cNvPr id="222" name="楕円 221">
          <a:extLst>
            <a:ext uri="{FF2B5EF4-FFF2-40B4-BE49-F238E27FC236}">
              <a16:creationId xmlns:a16="http://schemas.microsoft.com/office/drawing/2014/main" xmlns="" id="{00000000-0008-0000-0300-0000DE000000}"/>
            </a:ext>
          </a:extLst>
        </xdr:cNvPr>
        <xdr:cNvSpPr/>
      </xdr:nvSpPr>
      <xdr:spPr>
        <a:xfrm>
          <a:off x="2286000" y="1440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94045</xdr:rowOff>
    </xdr:from>
    <xdr:ext cx="762000" cy="259045"/>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955800" y="1449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146293</xdr:rowOff>
    </xdr:from>
    <xdr:to>
      <xdr:col>7</xdr:col>
      <xdr:colOff>31750</xdr:colOff>
      <xdr:row>84</xdr:row>
      <xdr:rowOff>76443</xdr:rowOff>
    </xdr:to>
    <xdr:sp macro="" textlink="">
      <xdr:nvSpPr>
        <xdr:cNvPr id="224" name="楕円 223">
          <a:extLst>
            <a:ext uri="{FF2B5EF4-FFF2-40B4-BE49-F238E27FC236}">
              <a16:creationId xmlns:a16="http://schemas.microsoft.com/office/drawing/2014/main" xmlns="" id="{00000000-0008-0000-0300-0000E0000000}"/>
            </a:ext>
          </a:extLst>
        </xdr:cNvPr>
        <xdr:cNvSpPr/>
      </xdr:nvSpPr>
      <xdr:spPr>
        <a:xfrm>
          <a:off x="1397000" y="1437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61220</xdr:rowOff>
    </xdr:from>
    <xdr:ext cx="762000" cy="259045"/>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066800" y="1446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xmlns=""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xmlns=""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xmlns=""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28</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年度に国家公務員の制度に準じて給与制度の総合的見直しを実施して以降、平成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29</a:t>
          </a:r>
          <a:r>
            <a:rPr kumimoji="1" lang="ja-JP" altLang="ja-JP" sz="1100" b="0" i="0" u="none" strike="noStrike" kern="0" cap="none" spc="0" normalizeH="0" baseline="0" noProof="0">
              <a:ln>
                <a:noFill/>
              </a:ln>
              <a:solidFill>
                <a:prstClr val="black"/>
              </a:solidFill>
              <a:effectLst/>
              <a:uLnTx/>
              <a:uFillTx/>
              <a:latin typeface="+mn-lt"/>
              <a:ea typeface="+mn-ea"/>
              <a:cs typeface="+mn-cs"/>
            </a:rPr>
            <a:t>年７月九州北部豪雨災害対応のために任期付職員を採用するなど、職員数が増加する中、採用・退職、経験年数に係る職員構成が変動しているが、数値は横ばいで推移している。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令和</a:t>
          </a:r>
          <a:r>
            <a:rPr kumimoji="1" lang="en-US" altLang="ja-JP" sz="1100" b="0" i="0" u="none" strike="noStrike" kern="0" cap="none" spc="0" normalizeH="0" baseline="0" noProof="0">
              <a:ln>
                <a:noFill/>
              </a:ln>
              <a:solidFill>
                <a:prstClr val="black"/>
              </a:solidFill>
              <a:effectLst/>
              <a:uLnTx/>
              <a:uFillTx/>
              <a:latin typeface="+mn-lt"/>
              <a:ea typeface="+mn-ea"/>
              <a:cs typeface="+mn-cs"/>
            </a:rPr>
            <a:t>4</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年度も数値に増減はないが、引き続き、職員構成の変動による影響が生じるものと考えられる。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xmlns=""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xmlns=""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xmlns=""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xmlns=""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xmlns=""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52614</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flipV="1">
          <a:off x="17018000" y="13812157"/>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7" name="給与水準   （国との比較）最小値テキスト">
          <a:extLst>
            <a:ext uri="{FF2B5EF4-FFF2-40B4-BE49-F238E27FC236}">
              <a16:creationId xmlns:a16="http://schemas.microsoft.com/office/drawing/2014/main" xmlns="" id="{00000000-0008-0000-0300-000001010000}"/>
            </a:ext>
          </a:extLst>
        </xdr:cNvPr>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9" name="給与水準   （国との比較）最大値テキスト">
          <a:extLst>
            <a:ext uri="{FF2B5EF4-FFF2-40B4-BE49-F238E27FC236}">
              <a16:creationId xmlns:a16="http://schemas.microsoft.com/office/drawing/2014/main" xmlns="" id="{00000000-0008-0000-0300-00000301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85271</xdr:rowOff>
    </xdr:from>
    <xdr:to>
      <xdr:col>81</xdr:col>
      <xdr:colOff>44450</xdr:colOff>
      <xdr:row>87</xdr:row>
      <xdr:rowOff>85271</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a:off x="16179800" y="1500142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135363</xdr:rowOff>
    </xdr:from>
    <xdr:ext cx="762000" cy="259045"/>
    <xdr:sp macro="" textlink="">
      <xdr:nvSpPr>
        <xdr:cNvPr id="262" name="給与水準   （国との比較）平均値テキスト">
          <a:extLst>
            <a:ext uri="{FF2B5EF4-FFF2-40B4-BE49-F238E27FC236}">
              <a16:creationId xmlns:a16="http://schemas.microsoft.com/office/drawing/2014/main" xmlns="" id="{00000000-0008-0000-0300-000006010000}"/>
            </a:ext>
          </a:extLst>
        </xdr:cNvPr>
        <xdr:cNvSpPr txBox="1"/>
      </xdr:nvSpPr>
      <xdr:spPr>
        <a:xfrm>
          <a:off x="17106900" y="14537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63" name="フローチャート: 判断 262">
          <a:extLst>
            <a:ext uri="{FF2B5EF4-FFF2-40B4-BE49-F238E27FC236}">
              <a16:creationId xmlns:a16="http://schemas.microsoft.com/office/drawing/2014/main" xmlns="" id="{00000000-0008-0000-0300-000007010000}"/>
            </a:ext>
          </a:extLst>
        </xdr:cNvPr>
        <xdr:cNvSpPr/>
      </xdr:nvSpPr>
      <xdr:spPr>
        <a:xfrm>
          <a:off x="169672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68036</xdr:rowOff>
    </xdr:from>
    <xdr:to>
      <xdr:col>77</xdr:col>
      <xdr:colOff>44450</xdr:colOff>
      <xdr:row>87</xdr:row>
      <xdr:rowOff>85271</xdr:rowOff>
    </xdr:to>
    <xdr:cxnSp macro="">
      <xdr:nvCxnSpPr>
        <xdr:cNvPr id="264" name="直線コネクタ 263">
          <a:extLst>
            <a:ext uri="{FF2B5EF4-FFF2-40B4-BE49-F238E27FC236}">
              <a16:creationId xmlns:a16="http://schemas.microsoft.com/office/drawing/2014/main" xmlns="" id="{00000000-0008-0000-0300-000008010000}"/>
            </a:ext>
          </a:extLst>
        </xdr:cNvPr>
        <xdr:cNvCxnSpPr/>
      </xdr:nvCxnSpPr>
      <xdr:spPr>
        <a:xfrm>
          <a:off x="15290800" y="1498418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68036</xdr:rowOff>
    </xdr:to>
    <xdr:cxnSp macro="">
      <xdr:nvCxnSpPr>
        <xdr:cNvPr id="267" name="直線コネクタ 266">
          <a:extLst>
            <a:ext uri="{FF2B5EF4-FFF2-40B4-BE49-F238E27FC236}">
              <a16:creationId xmlns:a16="http://schemas.microsoft.com/office/drawing/2014/main" xmlns="" id="{00000000-0008-0000-0300-00000B010000}"/>
            </a:ext>
          </a:extLst>
        </xdr:cNvPr>
        <xdr:cNvCxnSpPr/>
      </xdr:nvCxnSpPr>
      <xdr:spPr>
        <a:xfrm>
          <a:off x="14401800" y="149669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8" name="フローチャート: 判断 267">
          <a:extLst>
            <a:ext uri="{FF2B5EF4-FFF2-40B4-BE49-F238E27FC236}">
              <a16:creationId xmlns:a16="http://schemas.microsoft.com/office/drawing/2014/main" xmlns="" id="{00000000-0008-0000-0300-00000C010000}"/>
            </a:ext>
          </a:extLst>
        </xdr:cNvPr>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110870</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4909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33564</xdr:rowOff>
    </xdr:from>
    <xdr:to>
      <xdr:col>68</xdr:col>
      <xdr:colOff>152400</xdr:colOff>
      <xdr:row>87</xdr:row>
      <xdr:rowOff>50800</xdr:rowOff>
    </xdr:to>
    <xdr:cxnSp macro="">
      <xdr:nvCxnSpPr>
        <xdr:cNvPr id="270" name="直線コネクタ 269">
          <a:extLst>
            <a:ext uri="{FF2B5EF4-FFF2-40B4-BE49-F238E27FC236}">
              <a16:creationId xmlns:a16="http://schemas.microsoft.com/office/drawing/2014/main" xmlns="" id="{00000000-0008-0000-0300-00000E010000}"/>
            </a:ext>
          </a:extLst>
        </xdr:cNvPr>
        <xdr:cNvCxnSpPr/>
      </xdr:nvCxnSpPr>
      <xdr:spPr>
        <a:xfrm>
          <a:off x="13512800" y="1494971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a:extLst>
            <a:ext uri="{FF2B5EF4-FFF2-40B4-BE49-F238E27FC236}">
              <a16:creationId xmlns:a16="http://schemas.microsoft.com/office/drawing/2014/main" xmlns="" id="{00000000-0008-0000-0300-00000F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73" name="フローチャート: 判断 272">
          <a:extLst>
            <a:ext uri="{FF2B5EF4-FFF2-40B4-BE49-F238E27FC236}">
              <a16:creationId xmlns:a16="http://schemas.microsoft.com/office/drawing/2014/main" xmlns="" id="{00000000-0008-0000-0300-000011010000}"/>
            </a:ext>
          </a:extLst>
        </xdr:cNvPr>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34471</xdr:rowOff>
    </xdr:from>
    <xdr:to>
      <xdr:col>81</xdr:col>
      <xdr:colOff>95250</xdr:colOff>
      <xdr:row>87</xdr:row>
      <xdr:rowOff>136071</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69672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6548</xdr:rowOff>
    </xdr:from>
    <xdr:ext cx="762000" cy="259045"/>
    <xdr:sp macro="" textlink="">
      <xdr:nvSpPr>
        <xdr:cNvPr id="281" name="給与水準   （国との比較）該当値テキスト">
          <a:extLst>
            <a:ext uri="{FF2B5EF4-FFF2-40B4-BE49-F238E27FC236}">
              <a16:creationId xmlns:a16="http://schemas.microsoft.com/office/drawing/2014/main" xmlns="" id="{00000000-0008-0000-0300-000019010000}"/>
            </a:ext>
          </a:extLst>
        </xdr:cNvPr>
        <xdr:cNvSpPr txBox="1"/>
      </xdr:nvSpPr>
      <xdr:spPr>
        <a:xfrm>
          <a:off x="17106900" y="1492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34471</xdr:rowOff>
    </xdr:from>
    <xdr:to>
      <xdr:col>77</xdr:col>
      <xdr:colOff>95250</xdr:colOff>
      <xdr:row>87</xdr:row>
      <xdr:rowOff>136071</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6129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120848</xdr:rowOff>
    </xdr:from>
    <xdr:ext cx="7366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5798800" y="15036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17236</xdr:rowOff>
    </xdr:from>
    <xdr:to>
      <xdr:col>73</xdr:col>
      <xdr:colOff>44450</xdr:colOff>
      <xdr:row>87</xdr:row>
      <xdr:rowOff>118836</xdr:rowOff>
    </xdr:to>
    <xdr:sp macro="" textlink="">
      <xdr:nvSpPr>
        <xdr:cNvPr id="284" name="楕円 283">
          <a:extLst>
            <a:ext uri="{FF2B5EF4-FFF2-40B4-BE49-F238E27FC236}">
              <a16:creationId xmlns:a16="http://schemas.microsoft.com/office/drawing/2014/main" xmlns="" id="{00000000-0008-0000-0300-00001C010000}"/>
            </a:ext>
          </a:extLst>
        </xdr:cNvPr>
        <xdr:cNvSpPr/>
      </xdr:nvSpPr>
      <xdr:spPr>
        <a:xfrm>
          <a:off x="15240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6" name="楕円 285">
          <a:extLst>
            <a:ext uri="{FF2B5EF4-FFF2-40B4-BE49-F238E27FC236}">
              <a16:creationId xmlns:a16="http://schemas.microsoft.com/office/drawing/2014/main" xmlns="" id="{00000000-0008-0000-0300-00001E010000}"/>
            </a:ext>
          </a:extLst>
        </xdr:cNvPr>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154214</xdr:rowOff>
    </xdr:from>
    <xdr:to>
      <xdr:col>64</xdr:col>
      <xdr:colOff>152400</xdr:colOff>
      <xdr:row>87</xdr:row>
      <xdr:rowOff>84364</xdr:rowOff>
    </xdr:to>
    <xdr:sp macro="" textlink="">
      <xdr:nvSpPr>
        <xdr:cNvPr id="288" name="楕円 287">
          <a:extLst>
            <a:ext uri="{FF2B5EF4-FFF2-40B4-BE49-F238E27FC236}">
              <a16:creationId xmlns:a16="http://schemas.microsoft.com/office/drawing/2014/main" xmlns="" id="{00000000-0008-0000-0300-000020010000}"/>
            </a:ext>
          </a:extLst>
        </xdr:cNvPr>
        <xdr:cNvSpPr/>
      </xdr:nvSpPr>
      <xdr:spPr>
        <a:xfrm>
          <a:off x="13462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69141</xdr:rowOff>
    </xdr:from>
    <xdr:ext cx="762000" cy="259045"/>
    <xdr:sp macro="" textlink="">
      <xdr:nvSpPr>
        <xdr:cNvPr id="289" name="テキスト ボックス 288">
          <a:extLst>
            <a:ext uri="{FF2B5EF4-FFF2-40B4-BE49-F238E27FC236}">
              <a16:creationId xmlns:a16="http://schemas.microsoft.com/office/drawing/2014/main" xmlns="" id="{00000000-0008-0000-0300-000021010000}"/>
            </a:ext>
          </a:extLst>
        </xdr:cNvPr>
        <xdr:cNvSpPr txBox="1"/>
      </xdr:nvSpPr>
      <xdr:spPr>
        <a:xfrm>
          <a:off x="13131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xmlns=""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xmlns=""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xmlns=""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xmlns=""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xmlns=""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　</a:t>
          </a:r>
          <a:r>
            <a:rPr kumimoji="1" lang="ja-JP" altLang="ja-JP" sz="1000" b="0" i="0" u="none" strike="noStrike" kern="0" cap="none" spc="0" normalizeH="0" baseline="0" noProof="0">
              <a:ln>
                <a:noFill/>
              </a:ln>
              <a:solidFill>
                <a:prstClr val="black"/>
              </a:solidFill>
              <a:effectLst/>
              <a:uLnTx/>
              <a:uFillTx/>
              <a:latin typeface="+mn-lt"/>
              <a:ea typeface="+mn-ea"/>
              <a:cs typeface="+mn-cs"/>
            </a:rPr>
            <a:t>平成</a:t>
          </a:r>
          <a:r>
            <a:rPr kumimoji="1" lang="en-US" altLang="ja-JP" sz="1000" b="0" i="0" u="none" strike="noStrike" kern="0" cap="none" spc="0" normalizeH="0" baseline="0" noProof="0">
              <a:ln>
                <a:noFill/>
              </a:ln>
              <a:solidFill>
                <a:prstClr val="black"/>
              </a:solidFill>
              <a:effectLst/>
              <a:uLnTx/>
              <a:uFillTx/>
              <a:latin typeface="+mn-lt"/>
              <a:ea typeface="+mn-ea"/>
              <a:cs typeface="+mn-cs"/>
            </a:rPr>
            <a:t>29</a:t>
          </a:r>
          <a:r>
            <a:rPr kumimoji="1" lang="ja-JP" altLang="ja-JP" sz="1000" b="0" i="0" u="none" strike="noStrike" kern="0" cap="none" spc="0" normalizeH="0" baseline="0" noProof="0">
              <a:ln>
                <a:noFill/>
              </a:ln>
              <a:solidFill>
                <a:prstClr val="black"/>
              </a:solidFill>
              <a:effectLst/>
              <a:uLnTx/>
              <a:uFillTx/>
              <a:latin typeface="+mn-lt"/>
              <a:ea typeface="+mn-ea"/>
              <a:cs typeface="+mn-cs"/>
            </a:rPr>
            <a:t>年</a:t>
          </a:r>
          <a:r>
            <a:rPr kumimoji="1" lang="en-US" altLang="ja-JP" sz="1000" b="0" i="0" u="none" strike="noStrike" kern="0" cap="none" spc="0" normalizeH="0" baseline="0" noProof="0">
              <a:ln>
                <a:noFill/>
              </a:ln>
              <a:solidFill>
                <a:prstClr val="black"/>
              </a:solidFill>
              <a:effectLst/>
              <a:uLnTx/>
              <a:uFillTx/>
              <a:latin typeface="+mn-lt"/>
              <a:ea typeface="+mn-ea"/>
              <a:cs typeface="+mn-cs"/>
            </a:rPr>
            <a:t>7</a:t>
          </a:r>
          <a:r>
            <a:rPr kumimoji="1" lang="ja-JP" altLang="ja-JP" sz="1000" b="0" i="0" u="none" strike="noStrike" kern="0" cap="none" spc="0" normalizeH="0" baseline="0" noProof="0">
              <a:ln>
                <a:noFill/>
              </a:ln>
              <a:solidFill>
                <a:prstClr val="black"/>
              </a:solidFill>
              <a:effectLst/>
              <a:uLnTx/>
              <a:uFillTx/>
              <a:latin typeface="+mn-lt"/>
              <a:ea typeface="+mn-ea"/>
              <a:cs typeface="+mn-cs"/>
            </a:rPr>
            <a:t>月の九州北部豪雨により、他の地方自治体等から職員派遣の支援を受けているものの、十分ではないため、一時的に職員定数の特例を設け、</a:t>
          </a:r>
          <a:r>
            <a:rPr kumimoji="1" lang="en-US" altLang="ja-JP" sz="1000" b="0" i="0" u="none" strike="noStrike" kern="0" cap="none" spc="0" normalizeH="0" baseline="0" noProof="0">
              <a:ln>
                <a:noFill/>
              </a:ln>
              <a:solidFill>
                <a:prstClr val="black"/>
              </a:solidFill>
              <a:effectLst/>
              <a:uLnTx/>
              <a:uFillTx/>
              <a:latin typeface="+mn-lt"/>
              <a:ea typeface="+mn-ea"/>
              <a:cs typeface="+mn-cs"/>
            </a:rPr>
            <a:t>100</a:t>
          </a:r>
          <a:r>
            <a:rPr kumimoji="1" lang="ja-JP" altLang="ja-JP" sz="1000" b="0" i="0" u="none" strike="noStrike" kern="0" cap="none" spc="0" normalizeH="0" baseline="0" noProof="0">
              <a:ln>
                <a:noFill/>
              </a:ln>
              <a:solidFill>
                <a:prstClr val="black"/>
              </a:solidFill>
              <a:effectLst/>
              <a:uLnTx/>
              <a:uFillTx/>
              <a:latin typeface="+mn-lt"/>
              <a:ea typeface="+mn-ea"/>
              <a:cs typeface="+mn-cs"/>
            </a:rPr>
            <a:t>人増員した。</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したがって、復旧・復興業務の目途が付くまでの間は、特例定数の範囲内で正規職員の増員採用や任期付職員の採用等を行い業務に対応しているところであり、一定数の職員増が見込まれる。</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このような状況において、令和</a:t>
          </a:r>
          <a:r>
            <a:rPr kumimoji="1" lang="en-US" altLang="ja-JP" sz="1000" b="0" i="0" u="none" strike="noStrike" kern="0" cap="none" spc="0" normalizeH="0" baseline="0" noProof="0">
              <a:ln>
                <a:noFill/>
              </a:ln>
              <a:solidFill>
                <a:prstClr val="black"/>
              </a:solidFill>
              <a:effectLst/>
              <a:uLnTx/>
              <a:uFillTx/>
              <a:latin typeface="+mn-lt"/>
              <a:ea typeface="+mn-ea"/>
              <a:cs typeface="+mn-cs"/>
            </a:rPr>
            <a:t>4</a:t>
          </a:r>
          <a:r>
            <a:rPr kumimoji="1" lang="ja-JP" altLang="ja-JP" sz="1000" b="0" i="0" u="none" strike="noStrike" kern="0" cap="none" spc="0" normalizeH="0" baseline="0" noProof="0">
              <a:ln>
                <a:noFill/>
              </a:ln>
              <a:solidFill>
                <a:prstClr val="black"/>
              </a:solidFill>
              <a:effectLst/>
              <a:uLnTx/>
              <a:uFillTx/>
              <a:latin typeface="+mn-lt"/>
              <a:ea typeface="+mn-ea"/>
              <a:cs typeface="+mn-cs"/>
            </a:rPr>
            <a:t>年</a:t>
          </a:r>
          <a:r>
            <a:rPr kumimoji="1" lang="en-US" altLang="ja-JP" sz="1000" b="0" i="0" u="none" strike="noStrike" kern="0" cap="none" spc="0" normalizeH="0" baseline="0" noProof="0">
              <a:ln>
                <a:noFill/>
              </a:ln>
              <a:solidFill>
                <a:prstClr val="black"/>
              </a:solidFill>
              <a:effectLst/>
              <a:uLnTx/>
              <a:uFillTx/>
              <a:latin typeface="+mn-lt"/>
              <a:ea typeface="+mn-ea"/>
              <a:cs typeface="+mn-cs"/>
            </a:rPr>
            <a:t>4</a:t>
          </a:r>
          <a:r>
            <a:rPr kumimoji="1" lang="ja-JP" altLang="ja-JP" sz="1000" b="0" i="0" u="none" strike="noStrike" kern="0" cap="none" spc="0" normalizeH="0" baseline="0" noProof="0">
              <a:ln>
                <a:noFill/>
              </a:ln>
              <a:solidFill>
                <a:prstClr val="black"/>
              </a:solidFill>
              <a:effectLst/>
              <a:uLnTx/>
              <a:uFillTx/>
              <a:latin typeface="+mn-lt"/>
              <a:ea typeface="+mn-ea"/>
              <a:cs typeface="+mn-cs"/>
            </a:rPr>
            <a:t>月</a:t>
          </a:r>
          <a:r>
            <a:rPr kumimoji="1" lang="en-US" altLang="ja-JP" sz="1000" b="0" i="0" u="none" strike="noStrike" kern="0" cap="none" spc="0" normalizeH="0" baseline="0" noProof="0">
              <a:ln>
                <a:noFill/>
              </a:ln>
              <a:solidFill>
                <a:prstClr val="black"/>
              </a:solidFill>
              <a:effectLst/>
              <a:uLnTx/>
              <a:uFillTx/>
              <a:latin typeface="+mn-lt"/>
              <a:ea typeface="+mn-ea"/>
              <a:cs typeface="+mn-cs"/>
            </a:rPr>
            <a:t>1</a:t>
          </a:r>
          <a:r>
            <a:rPr kumimoji="1" lang="ja-JP" altLang="ja-JP" sz="1000" b="0" i="0" u="none" strike="noStrike" kern="0" cap="none" spc="0" normalizeH="0" baseline="0" noProof="0">
              <a:ln>
                <a:noFill/>
              </a:ln>
              <a:solidFill>
                <a:prstClr val="black"/>
              </a:solidFill>
              <a:effectLst/>
              <a:uLnTx/>
              <a:uFillTx/>
              <a:latin typeface="+mn-lt"/>
              <a:ea typeface="+mn-ea"/>
              <a:cs typeface="+mn-cs"/>
            </a:rPr>
            <a:t>日現在の職員数は</a:t>
          </a:r>
          <a:r>
            <a:rPr kumimoji="1" lang="en-US" altLang="ja-JP" sz="1000" b="0" i="0" u="none" strike="noStrike" kern="0" cap="none" spc="0" normalizeH="0" baseline="0" noProof="0">
              <a:ln>
                <a:noFill/>
              </a:ln>
              <a:solidFill>
                <a:prstClr val="black"/>
              </a:solidFill>
              <a:effectLst/>
              <a:uLnTx/>
              <a:uFillTx/>
              <a:latin typeface="+mn-lt"/>
              <a:ea typeface="+mn-ea"/>
              <a:cs typeface="+mn-cs"/>
            </a:rPr>
            <a:t>532</a:t>
          </a:r>
          <a:r>
            <a:rPr kumimoji="1" lang="ja-JP" altLang="ja-JP" sz="1000" b="0" i="0" u="none" strike="noStrike" kern="0" cap="none" spc="0" normalizeH="0" baseline="0" noProof="0">
              <a:ln>
                <a:noFill/>
              </a:ln>
              <a:solidFill>
                <a:prstClr val="black"/>
              </a:solidFill>
              <a:effectLst/>
              <a:uLnTx/>
              <a:uFillTx/>
              <a:latin typeface="+mn-lt"/>
              <a:ea typeface="+mn-ea"/>
              <a:cs typeface="+mn-cs"/>
            </a:rPr>
            <a:t>人（前年度比</a:t>
          </a:r>
          <a:r>
            <a:rPr kumimoji="1" lang="en-US" altLang="ja-JP" sz="1000" b="0" i="0" u="none" strike="noStrike" kern="0" cap="none" spc="0" normalizeH="0" baseline="0" noProof="0">
              <a:ln>
                <a:noFill/>
              </a:ln>
              <a:solidFill>
                <a:prstClr val="black"/>
              </a:solidFill>
              <a:effectLst/>
              <a:uLnTx/>
              <a:uFillTx/>
              <a:latin typeface="+mn-lt"/>
              <a:ea typeface="+mn-ea"/>
              <a:cs typeface="+mn-cs"/>
            </a:rPr>
            <a:t>±0</a:t>
          </a:r>
          <a:r>
            <a:rPr kumimoji="1" lang="ja-JP" altLang="ja-JP" sz="1000" b="0" i="0" u="none" strike="noStrike" kern="0" cap="none" spc="0" normalizeH="0" baseline="0" noProof="0">
              <a:ln>
                <a:noFill/>
              </a:ln>
              <a:solidFill>
                <a:prstClr val="black"/>
              </a:solidFill>
              <a:effectLst/>
              <a:uLnTx/>
              <a:uFillTx/>
              <a:latin typeface="+mn-lt"/>
              <a:ea typeface="+mn-ea"/>
              <a:cs typeface="+mn-cs"/>
            </a:rPr>
            <a:t>人）となっている。</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xmlns=""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xmlns=""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xmlns=""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xmlns=""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11854</xdr:rowOff>
    </xdr:from>
    <xdr:to>
      <xdr:col>81</xdr:col>
      <xdr:colOff>44450</xdr:colOff>
      <xdr:row>67</xdr:row>
      <xdr:rowOff>24856</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flipV="1">
          <a:off x="17018000" y="10127404"/>
          <a:ext cx="0" cy="13846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168383</xdr:rowOff>
    </xdr:from>
    <xdr:ext cx="762000" cy="259045"/>
    <xdr:sp macro="" textlink="">
      <xdr:nvSpPr>
        <xdr:cNvPr id="322" name="定員管理の状況最小値テキスト">
          <a:extLst>
            <a:ext uri="{FF2B5EF4-FFF2-40B4-BE49-F238E27FC236}">
              <a16:creationId xmlns:a16="http://schemas.microsoft.com/office/drawing/2014/main" xmlns="" id="{00000000-0008-0000-0300-000042010000}"/>
            </a:ext>
          </a:extLst>
        </xdr:cNvPr>
        <xdr:cNvSpPr txBox="1"/>
      </xdr:nvSpPr>
      <xdr:spPr>
        <a:xfrm>
          <a:off x="17106900" y="1148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24856</xdr:rowOff>
    </xdr:from>
    <xdr:to>
      <xdr:col>81</xdr:col>
      <xdr:colOff>133350</xdr:colOff>
      <xdr:row>67</xdr:row>
      <xdr:rowOff>24856</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6929100" y="1151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98231</xdr:rowOff>
    </xdr:from>
    <xdr:ext cx="762000" cy="259045"/>
    <xdr:sp macro="" textlink="">
      <xdr:nvSpPr>
        <xdr:cNvPr id="324" name="定員管理の状況最大値テキスト">
          <a:extLst>
            <a:ext uri="{FF2B5EF4-FFF2-40B4-BE49-F238E27FC236}">
              <a16:creationId xmlns:a16="http://schemas.microsoft.com/office/drawing/2014/main" xmlns="" id="{00000000-0008-0000-0300-000044010000}"/>
            </a:ext>
          </a:extLst>
        </xdr:cNvPr>
        <xdr:cNvSpPr txBox="1"/>
      </xdr:nvSpPr>
      <xdr:spPr>
        <a:xfrm>
          <a:off x="17106900" y="98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11854</xdr:rowOff>
    </xdr:from>
    <xdr:to>
      <xdr:col>81</xdr:col>
      <xdr:colOff>133350</xdr:colOff>
      <xdr:row>59</xdr:row>
      <xdr:rowOff>11854</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a:off x="16929100" y="1012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167640</xdr:rowOff>
    </xdr:from>
    <xdr:to>
      <xdr:col>81</xdr:col>
      <xdr:colOff>44450</xdr:colOff>
      <xdr:row>62</xdr:row>
      <xdr:rowOff>6531</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a:off x="16179800" y="10626090"/>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92001</xdr:rowOff>
    </xdr:from>
    <xdr:ext cx="762000" cy="259045"/>
    <xdr:sp macro="" textlink="">
      <xdr:nvSpPr>
        <xdr:cNvPr id="327" name="定員管理の状況平均値テキスト">
          <a:extLst>
            <a:ext uri="{FF2B5EF4-FFF2-40B4-BE49-F238E27FC236}">
              <a16:creationId xmlns:a16="http://schemas.microsoft.com/office/drawing/2014/main" xmlns="" id="{00000000-0008-0000-0300-000047010000}"/>
            </a:ext>
          </a:extLst>
        </xdr:cNvPr>
        <xdr:cNvSpPr txBox="1"/>
      </xdr:nvSpPr>
      <xdr:spPr>
        <a:xfrm>
          <a:off x="17106900" y="10379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75474</xdr:rowOff>
    </xdr:from>
    <xdr:to>
      <xdr:col>81</xdr:col>
      <xdr:colOff>95250</xdr:colOff>
      <xdr:row>62</xdr:row>
      <xdr:rowOff>5624</xdr:rowOff>
    </xdr:to>
    <xdr:sp macro="" textlink="">
      <xdr:nvSpPr>
        <xdr:cNvPr id="328" name="フローチャート: 判断 327">
          <a:extLst>
            <a:ext uri="{FF2B5EF4-FFF2-40B4-BE49-F238E27FC236}">
              <a16:creationId xmlns:a16="http://schemas.microsoft.com/office/drawing/2014/main" xmlns="" id="{00000000-0008-0000-0300-000048010000}"/>
            </a:ext>
          </a:extLst>
        </xdr:cNvPr>
        <xdr:cNvSpPr/>
      </xdr:nvSpPr>
      <xdr:spPr>
        <a:xfrm>
          <a:off x="16967200" y="105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153851</xdr:rowOff>
    </xdr:from>
    <xdr:to>
      <xdr:col>77</xdr:col>
      <xdr:colOff>44450</xdr:colOff>
      <xdr:row>61</xdr:row>
      <xdr:rowOff>167640</xdr:rowOff>
    </xdr:to>
    <xdr:cxnSp macro="">
      <xdr:nvCxnSpPr>
        <xdr:cNvPr id="329" name="直線コネクタ 328">
          <a:extLst>
            <a:ext uri="{FF2B5EF4-FFF2-40B4-BE49-F238E27FC236}">
              <a16:creationId xmlns:a16="http://schemas.microsoft.com/office/drawing/2014/main" xmlns="" id="{00000000-0008-0000-0300-000049010000}"/>
            </a:ext>
          </a:extLst>
        </xdr:cNvPr>
        <xdr:cNvCxnSpPr/>
      </xdr:nvCxnSpPr>
      <xdr:spPr>
        <a:xfrm>
          <a:off x="15290800" y="10612301"/>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65133</xdr:rowOff>
    </xdr:from>
    <xdr:to>
      <xdr:col>77</xdr:col>
      <xdr:colOff>95250</xdr:colOff>
      <xdr:row>61</xdr:row>
      <xdr:rowOff>166733</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6129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5460</xdr:rowOff>
    </xdr:from>
    <xdr:ext cx="7366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5798800" y="10292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136616</xdr:rowOff>
    </xdr:from>
    <xdr:to>
      <xdr:col>72</xdr:col>
      <xdr:colOff>203200</xdr:colOff>
      <xdr:row>61</xdr:row>
      <xdr:rowOff>153851</xdr:rowOff>
    </xdr:to>
    <xdr:cxnSp macro="">
      <xdr:nvCxnSpPr>
        <xdr:cNvPr id="332" name="直線コネクタ 331">
          <a:extLst>
            <a:ext uri="{FF2B5EF4-FFF2-40B4-BE49-F238E27FC236}">
              <a16:creationId xmlns:a16="http://schemas.microsoft.com/office/drawing/2014/main" xmlns="" id="{00000000-0008-0000-0300-00004C010000}"/>
            </a:ext>
          </a:extLst>
        </xdr:cNvPr>
        <xdr:cNvCxnSpPr/>
      </xdr:nvCxnSpPr>
      <xdr:spPr>
        <a:xfrm>
          <a:off x="14401800" y="1059506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3" name="フローチャート: 判断 332">
          <a:extLst>
            <a:ext uri="{FF2B5EF4-FFF2-40B4-BE49-F238E27FC236}">
              <a16:creationId xmlns:a16="http://schemas.microsoft.com/office/drawing/2014/main" xmlns="" id="{00000000-0008-0000-0300-00004D010000}"/>
            </a:ext>
          </a:extLst>
        </xdr:cNvPr>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133246</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4909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98697</xdr:rowOff>
    </xdr:from>
    <xdr:to>
      <xdr:col>68</xdr:col>
      <xdr:colOff>152400</xdr:colOff>
      <xdr:row>61</xdr:row>
      <xdr:rowOff>136616</xdr:rowOff>
    </xdr:to>
    <xdr:cxnSp macro="">
      <xdr:nvCxnSpPr>
        <xdr:cNvPr id="335" name="直線コネクタ 334">
          <a:extLst>
            <a:ext uri="{FF2B5EF4-FFF2-40B4-BE49-F238E27FC236}">
              <a16:creationId xmlns:a16="http://schemas.microsoft.com/office/drawing/2014/main" xmlns="" id="{00000000-0008-0000-0300-00004F010000}"/>
            </a:ext>
          </a:extLst>
        </xdr:cNvPr>
        <xdr:cNvCxnSpPr/>
      </xdr:nvCxnSpPr>
      <xdr:spPr>
        <a:xfrm>
          <a:off x="13512800" y="10557147"/>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26065</xdr:rowOff>
    </xdr:from>
    <xdr:to>
      <xdr:col>68</xdr:col>
      <xdr:colOff>203200</xdr:colOff>
      <xdr:row>61</xdr:row>
      <xdr:rowOff>127665</xdr:rowOff>
    </xdr:to>
    <xdr:sp macro="" textlink="">
      <xdr:nvSpPr>
        <xdr:cNvPr id="336" name="フローチャート: 判断 335">
          <a:extLst>
            <a:ext uri="{FF2B5EF4-FFF2-40B4-BE49-F238E27FC236}">
              <a16:creationId xmlns:a16="http://schemas.microsoft.com/office/drawing/2014/main" xmlns="" id="{00000000-0008-0000-0300-000050010000}"/>
            </a:ext>
          </a:extLst>
        </xdr:cNvPr>
        <xdr:cNvSpPr/>
      </xdr:nvSpPr>
      <xdr:spPr>
        <a:xfrm>
          <a:off x="14351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137842</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4020800" y="1025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21469</xdr:rowOff>
    </xdr:from>
    <xdr:to>
      <xdr:col>64</xdr:col>
      <xdr:colOff>152400</xdr:colOff>
      <xdr:row>61</xdr:row>
      <xdr:rowOff>123069</xdr:rowOff>
    </xdr:to>
    <xdr:sp macro="" textlink="">
      <xdr:nvSpPr>
        <xdr:cNvPr id="338" name="フローチャート: 判断 337">
          <a:extLst>
            <a:ext uri="{FF2B5EF4-FFF2-40B4-BE49-F238E27FC236}">
              <a16:creationId xmlns:a16="http://schemas.microsoft.com/office/drawing/2014/main" xmlns="" id="{00000000-0008-0000-0300-000052010000}"/>
            </a:ext>
          </a:extLst>
        </xdr:cNvPr>
        <xdr:cNvSpPr/>
      </xdr:nvSpPr>
      <xdr:spPr>
        <a:xfrm>
          <a:off x="13462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133246</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3131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69672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99258</xdr:rowOff>
    </xdr:from>
    <xdr:ext cx="762000" cy="259045"/>
    <xdr:sp macro="" textlink="">
      <xdr:nvSpPr>
        <xdr:cNvPr id="346" name="定員管理の状況該当値テキスト">
          <a:extLst>
            <a:ext uri="{FF2B5EF4-FFF2-40B4-BE49-F238E27FC236}">
              <a16:creationId xmlns:a16="http://schemas.microsoft.com/office/drawing/2014/main" xmlns="" id="{00000000-0008-0000-0300-00005A010000}"/>
            </a:ext>
          </a:extLst>
        </xdr:cNvPr>
        <xdr:cNvSpPr txBox="1"/>
      </xdr:nvSpPr>
      <xdr:spPr>
        <a:xfrm>
          <a:off x="17106900" y="10557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116840</xdr:rowOff>
    </xdr:from>
    <xdr:to>
      <xdr:col>77</xdr:col>
      <xdr:colOff>95250</xdr:colOff>
      <xdr:row>62</xdr:row>
      <xdr:rowOff>46990</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6129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31767</xdr:rowOff>
    </xdr:from>
    <xdr:ext cx="7366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5798800" y="10661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103051</xdr:rowOff>
    </xdr:from>
    <xdr:to>
      <xdr:col>73</xdr:col>
      <xdr:colOff>44450</xdr:colOff>
      <xdr:row>62</xdr:row>
      <xdr:rowOff>33201</xdr:rowOff>
    </xdr:to>
    <xdr:sp macro="" textlink="">
      <xdr:nvSpPr>
        <xdr:cNvPr id="349" name="楕円 348">
          <a:extLst>
            <a:ext uri="{FF2B5EF4-FFF2-40B4-BE49-F238E27FC236}">
              <a16:creationId xmlns:a16="http://schemas.microsoft.com/office/drawing/2014/main" xmlns="" id="{00000000-0008-0000-0300-00005D010000}"/>
            </a:ext>
          </a:extLst>
        </xdr:cNvPr>
        <xdr:cNvSpPr/>
      </xdr:nvSpPr>
      <xdr:spPr>
        <a:xfrm>
          <a:off x="15240000" y="1056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17978</xdr:rowOff>
    </xdr:from>
    <xdr:ext cx="762000" cy="259045"/>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4909800" y="1064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85816</xdr:rowOff>
    </xdr:from>
    <xdr:to>
      <xdr:col>68</xdr:col>
      <xdr:colOff>203200</xdr:colOff>
      <xdr:row>62</xdr:row>
      <xdr:rowOff>15966</xdr:rowOff>
    </xdr:to>
    <xdr:sp macro="" textlink="">
      <xdr:nvSpPr>
        <xdr:cNvPr id="351" name="楕円 350">
          <a:extLst>
            <a:ext uri="{FF2B5EF4-FFF2-40B4-BE49-F238E27FC236}">
              <a16:creationId xmlns:a16="http://schemas.microsoft.com/office/drawing/2014/main" xmlns="" id="{00000000-0008-0000-0300-00005F010000}"/>
            </a:ext>
          </a:extLst>
        </xdr:cNvPr>
        <xdr:cNvSpPr/>
      </xdr:nvSpPr>
      <xdr:spPr>
        <a:xfrm>
          <a:off x="143510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743</xdr:rowOff>
    </xdr:from>
    <xdr:ext cx="762000" cy="259045"/>
    <xdr:sp macro="" textlink="">
      <xdr:nvSpPr>
        <xdr:cNvPr id="352" name="テキスト ボックス 351">
          <a:extLst>
            <a:ext uri="{FF2B5EF4-FFF2-40B4-BE49-F238E27FC236}">
              <a16:creationId xmlns:a16="http://schemas.microsoft.com/office/drawing/2014/main" xmlns="" id="{00000000-0008-0000-0300-000060010000}"/>
            </a:ext>
          </a:extLst>
        </xdr:cNvPr>
        <xdr:cNvSpPr txBox="1"/>
      </xdr:nvSpPr>
      <xdr:spPr>
        <a:xfrm>
          <a:off x="14020800" y="1063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47897</xdr:rowOff>
    </xdr:from>
    <xdr:to>
      <xdr:col>64</xdr:col>
      <xdr:colOff>152400</xdr:colOff>
      <xdr:row>61</xdr:row>
      <xdr:rowOff>149497</xdr:rowOff>
    </xdr:to>
    <xdr:sp macro="" textlink="">
      <xdr:nvSpPr>
        <xdr:cNvPr id="353" name="楕円 352">
          <a:extLst>
            <a:ext uri="{FF2B5EF4-FFF2-40B4-BE49-F238E27FC236}">
              <a16:creationId xmlns:a16="http://schemas.microsoft.com/office/drawing/2014/main" xmlns="" id="{00000000-0008-0000-0300-000061010000}"/>
            </a:ext>
          </a:extLst>
        </xdr:cNvPr>
        <xdr:cNvSpPr/>
      </xdr:nvSpPr>
      <xdr:spPr>
        <a:xfrm>
          <a:off x="13462000" y="105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134274</xdr:rowOff>
    </xdr:from>
    <xdr:ext cx="762000" cy="259045"/>
    <xdr:sp macro="" textlink="">
      <xdr:nvSpPr>
        <xdr:cNvPr id="354" name="テキスト ボックス 353">
          <a:extLst>
            <a:ext uri="{FF2B5EF4-FFF2-40B4-BE49-F238E27FC236}">
              <a16:creationId xmlns:a16="http://schemas.microsoft.com/office/drawing/2014/main" xmlns="" id="{00000000-0008-0000-0300-000062010000}"/>
            </a:ext>
          </a:extLst>
        </xdr:cNvPr>
        <xdr:cNvSpPr txBox="1"/>
      </xdr:nvSpPr>
      <xdr:spPr>
        <a:xfrm>
          <a:off x="13131800" y="1059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xmlns=""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xmlns=""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xmlns=""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xmlns=""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xmlns=""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xmlns=""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実質公債費比率は</a:t>
          </a:r>
          <a:r>
            <a:rPr kumimoji="1" lang="en-US" altLang="ja-JP" sz="1000" b="0" i="0" u="none" strike="noStrike" kern="0" cap="none" spc="0" normalizeH="0" baseline="0" noProof="0">
              <a:ln>
                <a:noFill/>
              </a:ln>
              <a:solidFill>
                <a:prstClr val="black"/>
              </a:solidFill>
              <a:effectLst/>
              <a:uLnTx/>
              <a:uFillTx/>
              <a:latin typeface="+mn-lt"/>
              <a:ea typeface="+mn-ea"/>
              <a:cs typeface="+mn-cs"/>
            </a:rPr>
            <a:t>8.6</a:t>
          </a:r>
          <a:r>
            <a:rPr kumimoji="1" lang="ja-JP" altLang="ja-JP" sz="1000" b="0" i="0" u="none" strike="noStrike" kern="0" cap="none" spc="0" normalizeH="0" baseline="0" noProof="0">
              <a:ln>
                <a:noFill/>
              </a:ln>
              <a:solidFill>
                <a:prstClr val="black"/>
              </a:solidFill>
              <a:effectLst/>
              <a:uLnTx/>
              <a:uFillTx/>
              <a:latin typeface="+mn-lt"/>
              <a:ea typeface="+mn-ea"/>
              <a:cs typeface="+mn-cs"/>
            </a:rPr>
            <a:t>％となり、前年と比べて</a:t>
          </a:r>
          <a:r>
            <a:rPr kumimoji="1" lang="en-US" altLang="ja-JP" sz="1000" b="0" i="0" u="none" strike="noStrike" kern="0" cap="none" spc="0" normalizeH="0" baseline="0" noProof="0">
              <a:ln>
                <a:noFill/>
              </a:ln>
              <a:solidFill>
                <a:prstClr val="black"/>
              </a:solidFill>
              <a:effectLst/>
              <a:uLnTx/>
              <a:uFillTx/>
              <a:latin typeface="+mn-lt"/>
              <a:ea typeface="+mn-ea"/>
              <a:cs typeface="+mn-cs"/>
            </a:rPr>
            <a:t>0.6</a:t>
          </a:r>
          <a:r>
            <a:rPr kumimoji="1" lang="ja-JP" altLang="ja-JP" sz="1000" b="0" i="0" u="none" strike="noStrike" kern="0" cap="none" spc="0" normalizeH="0" baseline="0" noProof="0">
              <a:ln>
                <a:noFill/>
              </a:ln>
              <a:solidFill>
                <a:prstClr val="black"/>
              </a:solidFill>
              <a:effectLst/>
              <a:uLnTx/>
              <a:uFillTx/>
              <a:latin typeface="+mn-lt"/>
              <a:ea typeface="+mn-ea"/>
              <a:cs typeface="+mn-cs"/>
            </a:rPr>
            <a:t>ポイントの減となっている。</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これは、</a:t>
          </a:r>
          <a:r>
            <a:rPr kumimoji="1" lang="ja-JP" altLang="en-US" sz="1000" b="0" i="0" u="none" strike="noStrike" kern="0" cap="none" spc="0" normalizeH="0" baseline="0" noProof="0">
              <a:ln>
                <a:noFill/>
              </a:ln>
              <a:solidFill>
                <a:prstClr val="black"/>
              </a:solidFill>
              <a:effectLst/>
              <a:uLnTx/>
              <a:uFillTx/>
              <a:latin typeface="+mn-lt"/>
              <a:ea typeface="+mn-ea"/>
              <a:cs typeface="+mn-cs"/>
            </a:rPr>
            <a:t>緊急防災減災事業債や過疎債</a:t>
          </a:r>
          <a:r>
            <a:rPr kumimoji="1" lang="ja-JP" altLang="ja-JP" sz="1000" b="0" i="0" u="none" strike="noStrike" kern="0" cap="none" spc="0" normalizeH="0" baseline="0" noProof="0">
              <a:ln>
                <a:noFill/>
              </a:ln>
              <a:solidFill>
                <a:prstClr val="black"/>
              </a:solidFill>
              <a:effectLst/>
              <a:uLnTx/>
              <a:uFillTx/>
              <a:latin typeface="+mn-lt"/>
              <a:ea typeface="+mn-ea"/>
              <a:cs typeface="+mn-cs"/>
            </a:rPr>
            <a:t>等</a:t>
          </a:r>
          <a:r>
            <a:rPr kumimoji="1" lang="ja-JP" altLang="en-US" sz="1000" b="0" i="0" u="none" strike="noStrike" kern="0" cap="none" spc="0" normalizeH="0" baseline="0" noProof="0">
              <a:ln>
                <a:noFill/>
              </a:ln>
              <a:solidFill>
                <a:prstClr val="black"/>
              </a:solidFill>
              <a:effectLst/>
              <a:uLnTx/>
              <a:uFillTx/>
              <a:latin typeface="+mn-lt"/>
              <a:ea typeface="+mn-ea"/>
              <a:cs typeface="+mn-cs"/>
            </a:rPr>
            <a:t>の起債</a:t>
          </a:r>
          <a:r>
            <a:rPr kumimoji="1" lang="ja-JP" altLang="ja-JP" sz="1000" b="0" i="0" u="none" strike="noStrike" kern="0" cap="none" spc="0" normalizeH="0" baseline="0" noProof="0">
              <a:ln>
                <a:noFill/>
              </a:ln>
              <a:solidFill>
                <a:prstClr val="black"/>
              </a:solidFill>
              <a:effectLst/>
              <a:uLnTx/>
              <a:uFillTx/>
              <a:latin typeface="+mn-lt"/>
              <a:ea typeface="+mn-ea"/>
              <a:cs typeface="+mn-cs"/>
            </a:rPr>
            <a:t>の償還が増加し</a:t>
          </a:r>
          <a:r>
            <a:rPr kumimoji="1" lang="ja-JP" altLang="en-US" sz="1000" b="0" i="0" u="none" strike="noStrike" kern="0" cap="none" spc="0" normalizeH="0" baseline="0" noProof="0">
              <a:ln>
                <a:noFill/>
              </a:ln>
              <a:solidFill>
                <a:prstClr val="black"/>
              </a:solidFill>
              <a:effectLst/>
              <a:uLnTx/>
              <a:uFillTx/>
              <a:latin typeface="+mn-lt"/>
              <a:ea typeface="+mn-ea"/>
              <a:cs typeface="+mn-cs"/>
            </a:rPr>
            <a:t>たことで、分子となる</a:t>
          </a:r>
          <a:r>
            <a:rPr kumimoji="1" lang="ja-JP" altLang="ja-JP" sz="1000" b="0" i="0" u="none" strike="noStrike" kern="0" cap="none" spc="0" normalizeH="0" baseline="0" noProof="0">
              <a:ln>
                <a:noFill/>
              </a:ln>
              <a:solidFill>
                <a:prstClr val="black"/>
              </a:solidFill>
              <a:effectLst/>
              <a:uLnTx/>
              <a:uFillTx/>
              <a:latin typeface="+mn-lt"/>
              <a:ea typeface="+mn-ea"/>
              <a:cs typeface="+mn-cs"/>
            </a:rPr>
            <a:t>償還額が</a:t>
          </a:r>
          <a:r>
            <a:rPr kumimoji="1" lang="ja-JP" altLang="en-US" sz="1000" b="0" i="0" u="none" strike="noStrike" kern="0" cap="none" spc="0" normalizeH="0" baseline="0" noProof="0">
              <a:ln>
                <a:noFill/>
              </a:ln>
              <a:solidFill>
                <a:prstClr val="black"/>
              </a:solidFill>
              <a:effectLst/>
              <a:uLnTx/>
              <a:uFillTx/>
              <a:latin typeface="+mn-lt"/>
              <a:ea typeface="+mn-ea"/>
              <a:cs typeface="+mn-cs"/>
            </a:rPr>
            <a:t>増加</a:t>
          </a:r>
          <a:r>
            <a:rPr kumimoji="1" lang="ja-JP" altLang="ja-JP" sz="1000" b="0" i="0" u="none" strike="noStrike" kern="0" cap="none" spc="0" normalizeH="0" baseline="0" noProof="0">
              <a:ln>
                <a:noFill/>
              </a:ln>
              <a:solidFill>
                <a:prstClr val="black"/>
              </a:solidFill>
              <a:effectLst/>
              <a:uLnTx/>
              <a:uFillTx/>
              <a:latin typeface="+mn-lt"/>
              <a:ea typeface="+mn-ea"/>
              <a:cs typeface="+mn-cs"/>
            </a:rPr>
            <a:t>したことに加え、分母となる標準財政規模が</a:t>
          </a:r>
          <a:r>
            <a:rPr kumimoji="1" lang="ja-JP" altLang="en-US" sz="1000" b="0" i="0" u="none" strike="noStrike" kern="0" cap="none" spc="0" normalizeH="0" baseline="0" noProof="0">
              <a:ln>
                <a:noFill/>
              </a:ln>
              <a:solidFill>
                <a:prstClr val="black"/>
              </a:solidFill>
              <a:effectLst/>
              <a:uLnTx/>
              <a:uFillTx/>
              <a:latin typeface="+mn-lt"/>
              <a:ea typeface="+mn-ea"/>
              <a:cs typeface="+mn-cs"/>
            </a:rPr>
            <a:t>臨時財政対策債や普通交付税の減</a:t>
          </a:r>
          <a:r>
            <a:rPr kumimoji="1" lang="ja-JP" altLang="ja-JP" sz="1000" b="0" i="0" u="none" strike="noStrike" kern="0" cap="none" spc="0" normalizeH="0" baseline="0" noProof="0">
              <a:ln>
                <a:noFill/>
              </a:ln>
              <a:solidFill>
                <a:prstClr val="black"/>
              </a:solidFill>
              <a:effectLst/>
              <a:uLnTx/>
              <a:uFillTx/>
              <a:latin typeface="+mn-lt"/>
              <a:ea typeface="+mn-ea"/>
              <a:cs typeface="+mn-cs"/>
            </a:rPr>
            <a:t>の影響で</a:t>
          </a:r>
          <a:r>
            <a:rPr kumimoji="1" lang="ja-JP" altLang="en-US" sz="1000" b="0" i="0" u="none" strike="noStrike" kern="0" cap="none" spc="0" normalizeH="0" baseline="0" noProof="0">
              <a:ln>
                <a:noFill/>
              </a:ln>
              <a:solidFill>
                <a:prstClr val="black"/>
              </a:solidFill>
              <a:effectLst/>
              <a:uLnTx/>
              <a:uFillTx/>
              <a:latin typeface="+mn-lt"/>
              <a:ea typeface="+mn-ea"/>
              <a:cs typeface="+mn-cs"/>
            </a:rPr>
            <a:t>減少</a:t>
          </a:r>
          <a:r>
            <a:rPr kumimoji="1" lang="ja-JP" altLang="ja-JP" sz="1000" b="0" i="0" u="none" strike="noStrike" kern="0" cap="none" spc="0" normalizeH="0" baseline="0" noProof="0">
              <a:ln>
                <a:noFill/>
              </a:ln>
              <a:solidFill>
                <a:prstClr val="black"/>
              </a:solidFill>
              <a:effectLst/>
              <a:uLnTx/>
              <a:uFillTx/>
              <a:latin typeface="+mn-lt"/>
              <a:ea typeface="+mn-ea"/>
              <a:cs typeface="+mn-cs"/>
            </a:rPr>
            <a:t>しているため、単年度比率が</a:t>
          </a:r>
          <a:r>
            <a:rPr kumimoji="1" lang="ja-JP" altLang="en-US" sz="1000" b="0" i="0" u="none" strike="noStrike" kern="0" cap="none" spc="0" normalizeH="0" baseline="0" noProof="0">
              <a:ln>
                <a:noFill/>
              </a:ln>
              <a:solidFill>
                <a:prstClr val="black"/>
              </a:solidFill>
              <a:effectLst/>
              <a:uLnTx/>
              <a:uFillTx/>
              <a:latin typeface="+mn-lt"/>
              <a:ea typeface="+mn-ea"/>
              <a:cs typeface="+mn-cs"/>
            </a:rPr>
            <a:t>増加</a:t>
          </a:r>
          <a:r>
            <a:rPr kumimoji="1" lang="ja-JP" altLang="ja-JP" sz="1000" b="0" i="0" u="none" strike="noStrike" kern="0" cap="none" spc="0" normalizeH="0" baseline="0" noProof="0">
              <a:ln>
                <a:noFill/>
              </a:ln>
              <a:solidFill>
                <a:prstClr val="black"/>
              </a:solidFill>
              <a:effectLst/>
              <a:uLnTx/>
              <a:uFillTx/>
              <a:latin typeface="+mn-lt"/>
              <a:ea typeface="+mn-ea"/>
              <a:cs typeface="+mn-cs"/>
            </a:rPr>
            <a:t>し</a:t>
          </a:r>
          <a:r>
            <a:rPr kumimoji="1" lang="ja-JP" altLang="en-US" sz="1000" b="0" i="0" u="none" strike="noStrike" kern="0" cap="none" spc="0" normalizeH="0" baseline="0" noProof="0">
              <a:ln>
                <a:noFill/>
              </a:ln>
              <a:solidFill>
                <a:prstClr val="black"/>
              </a:solidFill>
              <a:effectLst/>
              <a:uLnTx/>
              <a:uFillTx/>
              <a:latin typeface="+mn-lt"/>
              <a:ea typeface="+mn-ea"/>
              <a:cs typeface="+mn-cs"/>
            </a:rPr>
            <a:t>たものの３カ年平均で算出されるため実質公債費比率は減となっている。</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また、災害復旧事業</a:t>
          </a:r>
          <a:r>
            <a:rPr kumimoji="1" lang="ja-JP" altLang="en-US" sz="1000" b="0" i="0" u="none" strike="noStrike" kern="0" cap="none" spc="0" normalizeH="0" baseline="0" noProof="0">
              <a:ln>
                <a:noFill/>
              </a:ln>
              <a:solidFill>
                <a:prstClr val="black"/>
              </a:solidFill>
              <a:effectLst/>
              <a:uLnTx/>
              <a:uFillTx/>
              <a:latin typeface="+mn-lt"/>
              <a:ea typeface="+mn-ea"/>
              <a:cs typeface="+mn-cs"/>
            </a:rPr>
            <a:t>や庁舎建設事業等の大型事業</a:t>
          </a:r>
          <a:r>
            <a:rPr kumimoji="1" lang="ja-JP" altLang="ja-JP" sz="1000" b="0" i="0" u="none" strike="noStrike" kern="0" cap="none" spc="0" normalizeH="0" baseline="0" noProof="0">
              <a:ln>
                <a:noFill/>
              </a:ln>
              <a:solidFill>
                <a:prstClr val="black"/>
              </a:solidFill>
              <a:effectLst/>
              <a:uLnTx/>
              <a:uFillTx/>
              <a:latin typeface="+mn-lt"/>
              <a:ea typeface="+mn-ea"/>
              <a:cs typeface="+mn-cs"/>
            </a:rPr>
            <a:t>に伴い、償還額の増が見込まれるため数値の悪化は避けられない状況である。今後は事業の選択をするとともに、交付税措置のある起債の活用に努める。</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a:extLst>
            <a:ext uri="{FF2B5EF4-FFF2-40B4-BE49-F238E27FC236}">
              <a16:creationId xmlns:a16="http://schemas.microsoft.com/office/drawing/2014/main" xmlns="" id="{00000000-0008-0000-0300-00007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a:extLst>
            <a:ext uri="{FF2B5EF4-FFF2-40B4-BE49-F238E27FC236}">
              <a16:creationId xmlns:a16="http://schemas.microsoft.com/office/drawing/2014/main" xmlns="" id="{00000000-0008-0000-0300-00007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a:extLst>
            <a:ext uri="{FF2B5EF4-FFF2-40B4-BE49-F238E27FC236}">
              <a16:creationId xmlns:a16="http://schemas.microsoft.com/office/drawing/2014/main" xmlns="" id="{00000000-0008-0000-0300-00007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a:extLst>
            <a:ext uri="{FF2B5EF4-FFF2-40B4-BE49-F238E27FC236}">
              <a16:creationId xmlns:a16="http://schemas.microsoft.com/office/drawing/2014/main" xmlns="" id="{00000000-0008-0000-0300-00007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a:extLst>
            <a:ext uri="{FF2B5EF4-FFF2-40B4-BE49-F238E27FC236}">
              <a16:creationId xmlns:a16="http://schemas.microsoft.com/office/drawing/2014/main" xmlns="" id="{00000000-0008-0000-0300-00007E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xmlns=""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xmlns=""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44</xdr:row>
      <xdr:rowOff>50195</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flipV="1">
          <a:off x="17018000" y="6203648"/>
          <a:ext cx="0" cy="13903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22272</xdr:rowOff>
    </xdr:from>
    <xdr:ext cx="762000" cy="259045"/>
    <xdr:sp macro="" textlink="">
      <xdr:nvSpPr>
        <xdr:cNvPr id="386" name="公債費負担の状況最小値テキスト">
          <a:extLst>
            <a:ext uri="{FF2B5EF4-FFF2-40B4-BE49-F238E27FC236}">
              <a16:creationId xmlns:a16="http://schemas.microsoft.com/office/drawing/2014/main" xmlns="" id="{00000000-0008-0000-0300-000082010000}"/>
            </a:ext>
          </a:extLst>
        </xdr:cNvPr>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50195</xdr:rowOff>
    </xdr:from>
    <xdr:to>
      <xdr:col>81</xdr:col>
      <xdr:colOff>133350</xdr:colOff>
      <xdr:row>44</xdr:row>
      <xdr:rowOff>50195</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8" name="公債費負担の状況最大値テキスト">
          <a:extLst>
            <a:ext uri="{FF2B5EF4-FFF2-40B4-BE49-F238E27FC236}">
              <a16:creationId xmlns:a16="http://schemas.microsoft.com/office/drawing/2014/main" xmlns="" id="{00000000-0008-0000-0300-000084010000}"/>
            </a:ext>
          </a:extLst>
        </xdr:cNvPr>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9" name="直線コネクタ 388">
          <a:extLst>
            <a:ext uri="{FF2B5EF4-FFF2-40B4-BE49-F238E27FC236}">
              <a16:creationId xmlns:a16="http://schemas.microsoft.com/office/drawing/2014/main" xmlns="" id="{00000000-0008-0000-0300-000085010000}"/>
            </a:ext>
          </a:extLst>
        </xdr:cNvPr>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81945</xdr:rowOff>
    </xdr:from>
    <xdr:to>
      <xdr:col>81</xdr:col>
      <xdr:colOff>44450</xdr:colOff>
      <xdr:row>41</xdr:row>
      <xdr:rowOff>150888</xdr:rowOff>
    </xdr:to>
    <xdr:cxnSp macro="">
      <xdr:nvCxnSpPr>
        <xdr:cNvPr id="390" name="直線コネクタ 389">
          <a:extLst>
            <a:ext uri="{FF2B5EF4-FFF2-40B4-BE49-F238E27FC236}">
              <a16:creationId xmlns:a16="http://schemas.microsoft.com/office/drawing/2014/main" xmlns="" id="{00000000-0008-0000-0300-000086010000}"/>
            </a:ext>
          </a:extLst>
        </xdr:cNvPr>
        <xdr:cNvCxnSpPr/>
      </xdr:nvCxnSpPr>
      <xdr:spPr>
        <a:xfrm flipV="1">
          <a:off x="16179800" y="7111395"/>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150179</xdr:rowOff>
    </xdr:from>
    <xdr:ext cx="762000" cy="259045"/>
    <xdr:sp macro="" textlink="">
      <xdr:nvSpPr>
        <xdr:cNvPr id="391" name="公債費負担の状況平均値テキスト">
          <a:extLst>
            <a:ext uri="{FF2B5EF4-FFF2-40B4-BE49-F238E27FC236}">
              <a16:creationId xmlns:a16="http://schemas.microsoft.com/office/drawing/2014/main" xmlns="" id="{00000000-0008-0000-0300-000087010000}"/>
            </a:ext>
          </a:extLst>
        </xdr:cNvPr>
        <xdr:cNvSpPr txBox="1"/>
      </xdr:nvSpPr>
      <xdr:spPr>
        <a:xfrm>
          <a:off x="17106900" y="6836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133652</xdr:rowOff>
    </xdr:from>
    <xdr:to>
      <xdr:col>81</xdr:col>
      <xdr:colOff>95250</xdr:colOff>
      <xdr:row>41</xdr:row>
      <xdr:rowOff>63802</xdr:rowOff>
    </xdr:to>
    <xdr:sp macro="" textlink="">
      <xdr:nvSpPr>
        <xdr:cNvPr id="392" name="フローチャート: 判断 391">
          <a:extLst>
            <a:ext uri="{FF2B5EF4-FFF2-40B4-BE49-F238E27FC236}">
              <a16:creationId xmlns:a16="http://schemas.microsoft.com/office/drawing/2014/main" xmlns="" id="{00000000-0008-0000-0300-000088010000}"/>
            </a:ext>
          </a:extLst>
        </xdr:cNvPr>
        <xdr:cNvSpPr/>
      </xdr:nvSpPr>
      <xdr:spPr>
        <a:xfrm>
          <a:off x="169672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150888</xdr:rowOff>
    </xdr:from>
    <xdr:to>
      <xdr:col>77</xdr:col>
      <xdr:colOff>44450</xdr:colOff>
      <xdr:row>42</xdr:row>
      <xdr:rowOff>2419</xdr:rowOff>
    </xdr:to>
    <xdr:cxnSp macro="">
      <xdr:nvCxnSpPr>
        <xdr:cNvPr id="393" name="直線コネクタ 392">
          <a:extLst>
            <a:ext uri="{FF2B5EF4-FFF2-40B4-BE49-F238E27FC236}">
              <a16:creationId xmlns:a16="http://schemas.microsoft.com/office/drawing/2014/main" xmlns="" id="{00000000-0008-0000-0300-000089010000}"/>
            </a:ext>
          </a:extLst>
        </xdr:cNvPr>
        <xdr:cNvCxnSpPr/>
      </xdr:nvCxnSpPr>
      <xdr:spPr>
        <a:xfrm flipV="1">
          <a:off x="15290800" y="718033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133652</xdr:rowOff>
    </xdr:from>
    <xdr:to>
      <xdr:col>77</xdr:col>
      <xdr:colOff>95250</xdr:colOff>
      <xdr:row>41</xdr:row>
      <xdr:rowOff>63802</xdr:rowOff>
    </xdr:to>
    <xdr:sp macro="" textlink="">
      <xdr:nvSpPr>
        <xdr:cNvPr id="394" name="フローチャート: 判断 393">
          <a:extLst>
            <a:ext uri="{FF2B5EF4-FFF2-40B4-BE49-F238E27FC236}">
              <a16:creationId xmlns:a16="http://schemas.microsoft.com/office/drawing/2014/main" xmlns="" id="{00000000-0008-0000-0300-00008A010000}"/>
            </a:ext>
          </a:extLst>
        </xdr:cNvPr>
        <xdr:cNvSpPr/>
      </xdr:nvSpPr>
      <xdr:spPr>
        <a:xfrm>
          <a:off x="16129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73979</xdr:rowOff>
    </xdr:from>
    <xdr:ext cx="7366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5798800" y="6760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104926</xdr:rowOff>
    </xdr:from>
    <xdr:to>
      <xdr:col>72</xdr:col>
      <xdr:colOff>203200</xdr:colOff>
      <xdr:row>42</xdr:row>
      <xdr:rowOff>2419</xdr:rowOff>
    </xdr:to>
    <xdr:cxnSp macro="">
      <xdr:nvCxnSpPr>
        <xdr:cNvPr id="396" name="直線コネクタ 395">
          <a:extLst>
            <a:ext uri="{FF2B5EF4-FFF2-40B4-BE49-F238E27FC236}">
              <a16:creationId xmlns:a16="http://schemas.microsoft.com/office/drawing/2014/main" xmlns="" id="{00000000-0008-0000-0300-00008C010000}"/>
            </a:ext>
          </a:extLst>
        </xdr:cNvPr>
        <xdr:cNvCxnSpPr/>
      </xdr:nvCxnSpPr>
      <xdr:spPr>
        <a:xfrm>
          <a:off x="14401800" y="713437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7" name="フローチャート: 判断 396">
          <a:extLst>
            <a:ext uri="{FF2B5EF4-FFF2-40B4-BE49-F238E27FC236}">
              <a16:creationId xmlns:a16="http://schemas.microsoft.com/office/drawing/2014/main" xmlns="" id="{00000000-0008-0000-0300-00008D010000}"/>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24493</xdr:rowOff>
    </xdr:from>
    <xdr:to>
      <xdr:col>68</xdr:col>
      <xdr:colOff>152400</xdr:colOff>
      <xdr:row>41</xdr:row>
      <xdr:rowOff>104926</xdr:rowOff>
    </xdr:to>
    <xdr:cxnSp macro="">
      <xdr:nvCxnSpPr>
        <xdr:cNvPr id="399" name="直線コネクタ 398">
          <a:extLst>
            <a:ext uri="{FF2B5EF4-FFF2-40B4-BE49-F238E27FC236}">
              <a16:creationId xmlns:a16="http://schemas.microsoft.com/office/drawing/2014/main" xmlns="" id="{00000000-0008-0000-0300-00008F010000}"/>
            </a:ext>
          </a:extLst>
        </xdr:cNvPr>
        <xdr:cNvCxnSpPr/>
      </xdr:nvCxnSpPr>
      <xdr:spPr>
        <a:xfrm>
          <a:off x="13512800" y="705394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99181</xdr:rowOff>
    </xdr:from>
    <xdr:to>
      <xdr:col>68</xdr:col>
      <xdr:colOff>203200</xdr:colOff>
      <xdr:row>41</xdr:row>
      <xdr:rowOff>29331</xdr:rowOff>
    </xdr:to>
    <xdr:sp macro="" textlink="">
      <xdr:nvSpPr>
        <xdr:cNvPr id="400" name="フローチャート: 判断 399">
          <a:extLst>
            <a:ext uri="{FF2B5EF4-FFF2-40B4-BE49-F238E27FC236}">
              <a16:creationId xmlns:a16="http://schemas.microsoft.com/office/drawing/2014/main" xmlns="" id="{00000000-0008-0000-0300-000090010000}"/>
            </a:ext>
          </a:extLst>
        </xdr:cNvPr>
        <xdr:cNvSpPr/>
      </xdr:nvSpPr>
      <xdr:spPr>
        <a:xfrm>
          <a:off x="143510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39508</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4020800" y="672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402" name="フローチャート: 判断 401">
          <a:extLst>
            <a:ext uri="{FF2B5EF4-FFF2-40B4-BE49-F238E27FC236}">
              <a16:creationId xmlns:a16="http://schemas.microsoft.com/office/drawing/2014/main" xmlns="" id="{00000000-0008-0000-0300-000092010000}"/>
            </a:ext>
          </a:extLst>
        </xdr:cNvPr>
        <xdr:cNvSpPr/>
      </xdr:nvSpPr>
      <xdr:spPr>
        <a:xfrm>
          <a:off x="13462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50999</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3131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xmlns=""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31145</xdr:rowOff>
    </xdr:from>
    <xdr:to>
      <xdr:col>81</xdr:col>
      <xdr:colOff>95250</xdr:colOff>
      <xdr:row>41</xdr:row>
      <xdr:rowOff>132745</xdr:rowOff>
    </xdr:to>
    <xdr:sp macro="" textlink="">
      <xdr:nvSpPr>
        <xdr:cNvPr id="409" name="楕円 408">
          <a:extLst>
            <a:ext uri="{FF2B5EF4-FFF2-40B4-BE49-F238E27FC236}">
              <a16:creationId xmlns:a16="http://schemas.microsoft.com/office/drawing/2014/main" xmlns="" id="{00000000-0008-0000-0300-000099010000}"/>
            </a:ext>
          </a:extLst>
        </xdr:cNvPr>
        <xdr:cNvSpPr/>
      </xdr:nvSpPr>
      <xdr:spPr>
        <a:xfrm>
          <a:off x="169672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3222</xdr:rowOff>
    </xdr:from>
    <xdr:ext cx="762000" cy="259045"/>
    <xdr:sp macro="" textlink="">
      <xdr:nvSpPr>
        <xdr:cNvPr id="410" name="公債費負担の状況該当値テキスト">
          <a:extLst>
            <a:ext uri="{FF2B5EF4-FFF2-40B4-BE49-F238E27FC236}">
              <a16:creationId xmlns:a16="http://schemas.microsoft.com/office/drawing/2014/main" xmlns="" id="{00000000-0008-0000-0300-00009A010000}"/>
            </a:ext>
          </a:extLst>
        </xdr:cNvPr>
        <xdr:cNvSpPr txBox="1"/>
      </xdr:nvSpPr>
      <xdr:spPr>
        <a:xfrm>
          <a:off x="17106900" y="7032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100088</xdr:rowOff>
    </xdr:from>
    <xdr:to>
      <xdr:col>77</xdr:col>
      <xdr:colOff>95250</xdr:colOff>
      <xdr:row>42</xdr:row>
      <xdr:rowOff>30238</xdr:rowOff>
    </xdr:to>
    <xdr:sp macro="" textlink="">
      <xdr:nvSpPr>
        <xdr:cNvPr id="411" name="楕円 410">
          <a:extLst>
            <a:ext uri="{FF2B5EF4-FFF2-40B4-BE49-F238E27FC236}">
              <a16:creationId xmlns:a16="http://schemas.microsoft.com/office/drawing/2014/main" xmlns="" id="{00000000-0008-0000-0300-00009B010000}"/>
            </a:ext>
          </a:extLst>
        </xdr:cNvPr>
        <xdr:cNvSpPr/>
      </xdr:nvSpPr>
      <xdr:spPr>
        <a:xfrm>
          <a:off x="16129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15015</xdr:rowOff>
    </xdr:from>
    <xdr:ext cx="736600" cy="259045"/>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5798800" y="7215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123069</xdr:rowOff>
    </xdr:from>
    <xdr:to>
      <xdr:col>73</xdr:col>
      <xdr:colOff>44450</xdr:colOff>
      <xdr:row>42</xdr:row>
      <xdr:rowOff>53219</xdr:rowOff>
    </xdr:to>
    <xdr:sp macro="" textlink="">
      <xdr:nvSpPr>
        <xdr:cNvPr id="413" name="楕円 412">
          <a:extLst>
            <a:ext uri="{FF2B5EF4-FFF2-40B4-BE49-F238E27FC236}">
              <a16:creationId xmlns:a16="http://schemas.microsoft.com/office/drawing/2014/main" xmlns="" id="{00000000-0008-0000-0300-00009D010000}"/>
            </a:ext>
          </a:extLst>
        </xdr:cNvPr>
        <xdr:cNvSpPr/>
      </xdr:nvSpPr>
      <xdr:spPr>
        <a:xfrm>
          <a:off x="15240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37996</xdr:rowOff>
    </xdr:from>
    <xdr:ext cx="762000" cy="259045"/>
    <xdr:sp macro="" textlink="">
      <xdr:nvSpPr>
        <xdr:cNvPr id="414" name="テキスト ボックス 413">
          <a:extLst>
            <a:ext uri="{FF2B5EF4-FFF2-40B4-BE49-F238E27FC236}">
              <a16:creationId xmlns:a16="http://schemas.microsoft.com/office/drawing/2014/main" xmlns="" id="{00000000-0008-0000-0300-00009E010000}"/>
            </a:ext>
          </a:extLst>
        </xdr:cNvPr>
        <xdr:cNvSpPr txBox="1"/>
      </xdr:nvSpPr>
      <xdr:spPr>
        <a:xfrm>
          <a:off x="14909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54126</xdr:rowOff>
    </xdr:from>
    <xdr:to>
      <xdr:col>68</xdr:col>
      <xdr:colOff>203200</xdr:colOff>
      <xdr:row>41</xdr:row>
      <xdr:rowOff>155726</xdr:rowOff>
    </xdr:to>
    <xdr:sp macro="" textlink="">
      <xdr:nvSpPr>
        <xdr:cNvPr id="415" name="楕円 414">
          <a:extLst>
            <a:ext uri="{FF2B5EF4-FFF2-40B4-BE49-F238E27FC236}">
              <a16:creationId xmlns:a16="http://schemas.microsoft.com/office/drawing/2014/main" xmlns="" id="{00000000-0008-0000-0300-00009F010000}"/>
            </a:ext>
          </a:extLst>
        </xdr:cNvPr>
        <xdr:cNvSpPr/>
      </xdr:nvSpPr>
      <xdr:spPr>
        <a:xfrm>
          <a:off x="14351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140503</xdr:rowOff>
    </xdr:from>
    <xdr:ext cx="762000" cy="259045"/>
    <xdr:sp macro="" textlink="">
      <xdr:nvSpPr>
        <xdr:cNvPr id="416" name="テキスト ボックス 415">
          <a:extLst>
            <a:ext uri="{FF2B5EF4-FFF2-40B4-BE49-F238E27FC236}">
              <a16:creationId xmlns:a16="http://schemas.microsoft.com/office/drawing/2014/main" xmlns="" id="{00000000-0008-0000-0300-0000A0010000}"/>
            </a:ext>
          </a:extLst>
        </xdr:cNvPr>
        <xdr:cNvSpPr txBox="1"/>
      </xdr:nvSpPr>
      <xdr:spPr>
        <a:xfrm>
          <a:off x="14020800" y="716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145143</xdr:rowOff>
    </xdr:from>
    <xdr:to>
      <xdr:col>64</xdr:col>
      <xdr:colOff>152400</xdr:colOff>
      <xdr:row>41</xdr:row>
      <xdr:rowOff>75293</xdr:rowOff>
    </xdr:to>
    <xdr:sp macro="" textlink="">
      <xdr:nvSpPr>
        <xdr:cNvPr id="417" name="楕円 416">
          <a:extLst>
            <a:ext uri="{FF2B5EF4-FFF2-40B4-BE49-F238E27FC236}">
              <a16:creationId xmlns:a16="http://schemas.microsoft.com/office/drawing/2014/main" xmlns="" id="{00000000-0008-0000-0300-0000A1010000}"/>
            </a:ext>
          </a:extLst>
        </xdr:cNvPr>
        <xdr:cNvSpPr/>
      </xdr:nvSpPr>
      <xdr:spPr>
        <a:xfrm>
          <a:off x="13462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60070</xdr:rowOff>
    </xdr:from>
    <xdr:ext cx="762000" cy="259045"/>
    <xdr:sp macro="" textlink="">
      <xdr:nvSpPr>
        <xdr:cNvPr id="418" name="テキスト ボックス 417">
          <a:extLst>
            <a:ext uri="{FF2B5EF4-FFF2-40B4-BE49-F238E27FC236}">
              <a16:creationId xmlns:a16="http://schemas.microsoft.com/office/drawing/2014/main" xmlns="" id="{00000000-0008-0000-0300-0000A2010000}"/>
            </a:ext>
          </a:extLst>
        </xdr:cNvPr>
        <xdr:cNvSpPr txBox="1"/>
      </xdr:nvSpPr>
      <xdr:spPr>
        <a:xfrm>
          <a:off x="13131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xmlns=""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xmlns=""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xmlns=""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xmlns=""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xmlns=""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xmlns=""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xmlns=""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xmlns=""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xmlns=""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昨年度同様に、将来負担比率は</a:t>
          </a:r>
          <a:r>
            <a:rPr kumimoji="1" lang="en-US" altLang="ja-JP" sz="1100" b="0" i="0" u="none" strike="noStrike" kern="0" cap="none" spc="0" normalizeH="0" baseline="0" noProof="0">
              <a:ln>
                <a:noFill/>
              </a:ln>
              <a:solidFill>
                <a:prstClr val="black"/>
              </a:solidFill>
              <a:effectLst/>
              <a:uLnTx/>
              <a:uFillTx/>
              <a:latin typeface="+mn-lt"/>
              <a:ea typeface="+mn-ea"/>
              <a:cs typeface="+mn-cs"/>
            </a:rPr>
            <a:t>0</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となった。</a:t>
          </a:r>
          <a:r>
            <a:rPr kumimoji="1" lang="ja-JP" altLang="en-US" sz="1100" b="0" i="0" u="none" strike="noStrike" kern="0" cap="none" spc="0" normalizeH="0" baseline="0" noProof="0">
              <a:ln>
                <a:noFill/>
              </a:ln>
              <a:solidFill>
                <a:prstClr val="black"/>
              </a:solidFill>
              <a:effectLst/>
              <a:uLnTx/>
              <a:uFillTx/>
              <a:latin typeface="+mn-lt"/>
              <a:ea typeface="+mn-ea"/>
              <a:cs typeface="+mn-cs"/>
            </a:rPr>
            <a:t>任意繰上償還により、地方債残高の減少に加え</a:t>
          </a:r>
          <a:r>
            <a:rPr kumimoji="1" lang="ja-JP" altLang="ja-JP" sz="1100" b="0" i="0" u="none" strike="noStrike" kern="0" cap="none" spc="0" normalizeH="0" baseline="0" noProof="0">
              <a:ln>
                <a:noFill/>
              </a:ln>
              <a:solidFill>
                <a:prstClr val="black"/>
              </a:solidFill>
              <a:effectLst/>
              <a:uLnTx/>
              <a:uFillTx/>
              <a:latin typeface="+mn-lt"/>
              <a:ea typeface="+mn-ea"/>
              <a:cs typeface="+mn-cs"/>
            </a:rPr>
            <a:t>、充当可能財源である基金（地域振興基金等）の増や交付税措置率の高い起債の借入を行っていることが主な要因である。現在行っている災害復旧事業に伴い、地方債の現在高の増や充当可能基金の減が見込まれるため数値の悪化は避けられない状況である。今後は事業の選択をするとともに、交付税措置のある起債の活用等により、将来負担比率</a:t>
          </a:r>
          <a:r>
            <a:rPr kumimoji="1" lang="ja-JP" altLang="en-US" sz="1100" b="0" i="0" u="none" strike="noStrike" kern="0" cap="none" spc="0" normalizeH="0" baseline="0" noProof="0">
              <a:ln>
                <a:noFill/>
              </a:ln>
              <a:solidFill>
                <a:prstClr val="black"/>
              </a:solidFill>
              <a:effectLst/>
              <a:uLnTx/>
              <a:uFillTx/>
              <a:latin typeface="+mn-lt"/>
              <a:ea typeface="+mn-ea"/>
              <a:cs typeface="+mn-cs"/>
            </a:rPr>
            <a:t>の悪化を抑えるよう努める。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xmlns=""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xmlns=""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6" name="テキスト ボックス 435">
          <a:extLst>
            <a:ext uri="{FF2B5EF4-FFF2-40B4-BE49-F238E27FC236}">
              <a16:creationId xmlns:a16="http://schemas.microsoft.com/office/drawing/2014/main" xmlns="" id="{00000000-0008-0000-0300-0000B4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8" name="テキスト ボックス 437">
          <a:extLst>
            <a:ext uri="{FF2B5EF4-FFF2-40B4-BE49-F238E27FC236}">
              <a16:creationId xmlns:a16="http://schemas.microsoft.com/office/drawing/2014/main" xmlns="" id="{00000000-0008-0000-0300-0000B6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40" name="テキスト ボックス 439">
          <a:extLst>
            <a:ext uri="{FF2B5EF4-FFF2-40B4-BE49-F238E27FC236}">
              <a16:creationId xmlns:a16="http://schemas.microsoft.com/office/drawing/2014/main" xmlns="" id="{00000000-0008-0000-0300-0000B8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2" name="テキスト ボックス 441">
          <a:extLst>
            <a:ext uri="{FF2B5EF4-FFF2-40B4-BE49-F238E27FC236}">
              <a16:creationId xmlns:a16="http://schemas.microsoft.com/office/drawing/2014/main" xmlns="" id="{00000000-0008-0000-0300-0000BA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3" name="直線コネクタ 442">
          <a:extLst>
            <a:ext uri="{FF2B5EF4-FFF2-40B4-BE49-F238E27FC236}">
              <a16:creationId xmlns:a16="http://schemas.microsoft.com/office/drawing/2014/main" xmlns="" id="{00000000-0008-0000-0300-0000BB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4" name="テキスト ボックス 443">
          <a:extLst>
            <a:ext uri="{FF2B5EF4-FFF2-40B4-BE49-F238E27FC236}">
              <a16:creationId xmlns:a16="http://schemas.microsoft.com/office/drawing/2014/main" xmlns="" id="{00000000-0008-0000-0300-0000BC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a:extLst>
            <a:ext uri="{FF2B5EF4-FFF2-40B4-BE49-F238E27FC236}">
              <a16:creationId xmlns:a16="http://schemas.microsoft.com/office/drawing/2014/main" xmlns="" id="{00000000-0008-0000-0300-0000B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a:extLst>
            <a:ext uri="{FF2B5EF4-FFF2-40B4-BE49-F238E27FC236}">
              <a16:creationId xmlns:a16="http://schemas.microsoft.com/office/drawing/2014/main" xmlns="" id="{00000000-0008-0000-0300-0000B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37324</xdr:rowOff>
    </xdr:to>
    <xdr:cxnSp macro="">
      <xdr:nvCxnSpPr>
        <xdr:cNvPr id="447" name="直線コネクタ 446">
          <a:extLst>
            <a:ext uri="{FF2B5EF4-FFF2-40B4-BE49-F238E27FC236}">
              <a16:creationId xmlns:a16="http://schemas.microsoft.com/office/drawing/2014/main" xmlns="" id="{00000000-0008-0000-0300-0000BF010000}"/>
            </a:ext>
          </a:extLst>
        </xdr:cNvPr>
        <xdr:cNvCxnSpPr/>
      </xdr:nvCxnSpPr>
      <xdr:spPr>
        <a:xfrm flipV="1">
          <a:off x="17018000" y="2370667"/>
          <a:ext cx="0" cy="1610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9401</xdr:rowOff>
    </xdr:from>
    <xdr:ext cx="762000" cy="259045"/>
    <xdr:sp macro="" textlink="">
      <xdr:nvSpPr>
        <xdr:cNvPr id="448" name="将来負担の状況最小値テキスト">
          <a:extLst>
            <a:ext uri="{FF2B5EF4-FFF2-40B4-BE49-F238E27FC236}">
              <a16:creationId xmlns:a16="http://schemas.microsoft.com/office/drawing/2014/main" xmlns="" id="{00000000-0008-0000-0300-0000C0010000}"/>
            </a:ext>
          </a:extLst>
        </xdr:cNvPr>
        <xdr:cNvSpPr txBox="1"/>
      </xdr:nvSpPr>
      <xdr:spPr>
        <a:xfrm>
          <a:off x="17106900" y="395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37324</xdr:rowOff>
    </xdr:from>
    <xdr:to>
      <xdr:col>81</xdr:col>
      <xdr:colOff>133350</xdr:colOff>
      <xdr:row>23</xdr:row>
      <xdr:rowOff>37324</xdr:rowOff>
    </xdr:to>
    <xdr:cxnSp macro="">
      <xdr:nvCxnSpPr>
        <xdr:cNvPr id="449" name="直線コネクタ 448">
          <a:extLst>
            <a:ext uri="{FF2B5EF4-FFF2-40B4-BE49-F238E27FC236}">
              <a16:creationId xmlns:a16="http://schemas.microsoft.com/office/drawing/2014/main" xmlns="" id="{00000000-0008-0000-0300-0000C1010000}"/>
            </a:ext>
          </a:extLst>
        </xdr:cNvPr>
        <xdr:cNvCxnSpPr/>
      </xdr:nvCxnSpPr>
      <xdr:spPr>
        <a:xfrm>
          <a:off x="16929100" y="398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50" name="将来負担の状況最大値テキスト">
          <a:extLst>
            <a:ext uri="{FF2B5EF4-FFF2-40B4-BE49-F238E27FC236}">
              <a16:creationId xmlns:a16="http://schemas.microsoft.com/office/drawing/2014/main" xmlns="" id="{00000000-0008-0000-0300-0000C2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1" name="直線コネクタ 450">
          <a:extLst>
            <a:ext uri="{FF2B5EF4-FFF2-40B4-BE49-F238E27FC236}">
              <a16:creationId xmlns:a16="http://schemas.microsoft.com/office/drawing/2014/main" xmlns="" id="{00000000-0008-0000-0300-0000C3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116716</xdr:rowOff>
    </xdr:from>
    <xdr:ext cx="762000" cy="259045"/>
    <xdr:sp macro="" textlink="">
      <xdr:nvSpPr>
        <xdr:cNvPr id="452" name="将来負担の状況平均値テキスト">
          <a:extLst>
            <a:ext uri="{FF2B5EF4-FFF2-40B4-BE49-F238E27FC236}">
              <a16:creationId xmlns:a16="http://schemas.microsoft.com/office/drawing/2014/main" xmlns="" id="{00000000-0008-0000-0300-0000C4010000}"/>
            </a:ext>
          </a:extLst>
        </xdr:cNvPr>
        <xdr:cNvSpPr txBox="1"/>
      </xdr:nvSpPr>
      <xdr:spPr>
        <a:xfrm>
          <a:off x="17106900" y="2345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144639</xdr:rowOff>
    </xdr:from>
    <xdr:to>
      <xdr:col>81</xdr:col>
      <xdr:colOff>95250</xdr:colOff>
      <xdr:row>14</xdr:row>
      <xdr:rowOff>74789</xdr:rowOff>
    </xdr:to>
    <xdr:sp macro="" textlink="">
      <xdr:nvSpPr>
        <xdr:cNvPr id="453" name="フローチャート: 判断 452">
          <a:extLst>
            <a:ext uri="{FF2B5EF4-FFF2-40B4-BE49-F238E27FC236}">
              <a16:creationId xmlns:a16="http://schemas.microsoft.com/office/drawing/2014/main" xmlns="" id="{00000000-0008-0000-0300-0000C5010000}"/>
            </a:ext>
          </a:extLst>
        </xdr:cNvPr>
        <xdr:cNvSpPr/>
      </xdr:nvSpPr>
      <xdr:spPr>
        <a:xfrm>
          <a:off x="16967200" y="237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5503</xdr:rowOff>
    </xdr:from>
    <xdr:to>
      <xdr:col>77</xdr:col>
      <xdr:colOff>95250</xdr:colOff>
      <xdr:row>15</xdr:row>
      <xdr:rowOff>107103</xdr:rowOff>
    </xdr:to>
    <xdr:sp macro="" textlink="">
      <xdr:nvSpPr>
        <xdr:cNvPr id="454" name="フローチャート: 判断 453">
          <a:extLst>
            <a:ext uri="{FF2B5EF4-FFF2-40B4-BE49-F238E27FC236}">
              <a16:creationId xmlns:a16="http://schemas.microsoft.com/office/drawing/2014/main" xmlns="" id="{00000000-0008-0000-0300-0000C6010000}"/>
            </a:ext>
          </a:extLst>
        </xdr:cNvPr>
        <xdr:cNvSpPr/>
      </xdr:nvSpPr>
      <xdr:spPr>
        <a:xfrm>
          <a:off x="16129000" y="257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117280</xdr:rowOff>
    </xdr:from>
    <xdr:ext cx="7366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5798800" y="2346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123472</xdr:rowOff>
    </xdr:from>
    <xdr:to>
      <xdr:col>73</xdr:col>
      <xdr:colOff>44450</xdr:colOff>
      <xdr:row>16</xdr:row>
      <xdr:rowOff>53622</xdr:rowOff>
    </xdr:to>
    <xdr:sp macro="" textlink="">
      <xdr:nvSpPr>
        <xdr:cNvPr id="456" name="フローチャート: 判断 455">
          <a:extLst>
            <a:ext uri="{FF2B5EF4-FFF2-40B4-BE49-F238E27FC236}">
              <a16:creationId xmlns:a16="http://schemas.microsoft.com/office/drawing/2014/main" xmlns="" id="{00000000-0008-0000-0300-0000C8010000}"/>
            </a:ext>
          </a:extLst>
        </xdr:cNvPr>
        <xdr:cNvSpPr/>
      </xdr:nvSpPr>
      <xdr:spPr>
        <a:xfrm>
          <a:off x="15240000" y="269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63799</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4909800" y="246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56444</xdr:rowOff>
    </xdr:from>
    <xdr:to>
      <xdr:col>68</xdr:col>
      <xdr:colOff>203200</xdr:colOff>
      <xdr:row>15</xdr:row>
      <xdr:rowOff>158044</xdr:rowOff>
    </xdr:to>
    <xdr:sp macro="" textlink="">
      <xdr:nvSpPr>
        <xdr:cNvPr id="458" name="フローチャート: 判断 457">
          <a:extLst>
            <a:ext uri="{FF2B5EF4-FFF2-40B4-BE49-F238E27FC236}">
              <a16:creationId xmlns:a16="http://schemas.microsoft.com/office/drawing/2014/main" xmlns="" id="{00000000-0008-0000-0300-0000CA010000}"/>
            </a:ext>
          </a:extLst>
        </xdr:cNvPr>
        <xdr:cNvSpPr/>
      </xdr:nvSpPr>
      <xdr:spPr>
        <a:xfrm>
          <a:off x="14351000" y="26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168221</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4020800" y="239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88618</xdr:rowOff>
    </xdr:from>
    <xdr:to>
      <xdr:col>64</xdr:col>
      <xdr:colOff>152400</xdr:colOff>
      <xdr:row>16</xdr:row>
      <xdr:rowOff>18768</xdr:rowOff>
    </xdr:to>
    <xdr:sp macro="" textlink="">
      <xdr:nvSpPr>
        <xdr:cNvPr id="460" name="フローチャート: 判断 459">
          <a:extLst>
            <a:ext uri="{FF2B5EF4-FFF2-40B4-BE49-F238E27FC236}">
              <a16:creationId xmlns:a16="http://schemas.microsoft.com/office/drawing/2014/main" xmlns="" id="{00000000-0008-0000-0300-0000CC010000}"/>
            </a:ext>
          </a:extLst>
        </xdr:cNvPr>
        <xdr:cNvSpPr/>
      </xdr:nvSpPr>
      <xdr:spPr>
        <a:xfrm>
          <a:off x="13462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3545</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3131800" y="274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xmlns=""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xmlns=""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xmlns=""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93839</xdr:rowOff>
    </xdr:from>
    <xdr:to>
      <xdr:col>64</xdr:col>
      <xdr:colOff>152400</xdr:colOff>
      <xdr:row>15</xdr:row>
      <xdr:rowOff>23989</xdr:rowOff>
    </xdr:to>
    <xdr:sp macro="" textlink="">
      <xdr:nvSpPr>
        <xdr:cNvPr id="467" name="楕円 466">
          <a:extLst>
            <a:ext uri="{FF2B5EF4-FFF2-40B4-BE49-F238E27FC236}">
              <a16:creationId xmlns:a16="http://schemas.microsoft.com/office/drawing/2014/main" xmlns="" id="{00000000-0008-0000-0300-0000D3010000}"/>
            </a:ext>
          </a:extLst>
        </xdr:cNvPr>
        <xdr:cNvSpPr/>
      </xdr:nvSpPr>
      <xdr:spPr>
        <a:xfrm>
          <a:off x="13462000" y="249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34166</xdr:rowOff>
    </xdr:from>
    <xdr:ext cx="762000" cy="259045"/>
    <xdr:sp macro="" textlink="">
      <xdr:nvSpPr>
        <xdr:cNvPr id="468" name="テキスト ボックス 467">
          <a:extLst>
            <a:ext uri="{FF2B5EF4-FFF2-40B4-BE49-F238E27FC236}">
              <a16:creationId xmlns:a16="http://schemas.microsoft.com/office/drawing/2014/main" xmlns="" id="{00000000-0008-0000-0300-0000D4010000}"/>
            </a:ext>
          </a:extLst>
        </xdr:cNvPr>
        <xdr:cNvSpPr txBox="1"/>
      </xdr:nvSpPr>
      <xdr:spPr>
        <a:xfrm>
          <a:off x="13131800" y="2263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福岡県朝倉市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50,903
50,056
246.71
38,660,000
37,319,467
1,036,347
15,561,287
28,745,639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前年度と比較すると令和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給与等の見直しによる増等により前年度比</a:t>
          </a:r>
          <a:r>
            <a:rPr kumimoji="1" lang="en-US" altLang="ja-JP" sz="1100">
              <a:solidFill>
                <a:schemeClr val="dk1"/>
              </a:solidFill>
              <a:effectLst/>
              <a:latin typeface="+mn-lt"/>
              <a:ea typeface="+mn-ea"/>
              <a:cs typeface="+mn-cs"/>
            </a:rPr>
            <a:t>1.5</a:t>
          </a:r>
          <a:r>
            <a:rPr kumimoji="1" lang="ja-JP" altLang="en-US" sz="1100">
              <a:solidFill>
                <a:schemeClr val="dk1"/>
              </a:solidFill>
              <a:effectLst/>
              <a:latin typeface="+mn-lt"/>
              <a:ea typeface="+mn-ea"/>
              <a:cs typeface="+mn-cs"/>
            </a:rPr>
            <a:t>ポイントの増となっており、類似団体平均を上回っている。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復旧・復興業務の目途が付くまでの間は、特例定数の範囲内で正規職員の増員採用や任期付職員の採用等を行い、業務に対応していく必要があるため経費の増が見込まれるが、定数管理の徹底を図り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40</xdr:row>
      <xdr:rowOff>43180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72008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15257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43180</xdr:rowOff>
    </xdr:from>
    <xdr:to>
      <xdr:col>24</xdr:col>
      <xdr:colOff>114300</xdr:colOff>
      <xdr:row>40</xdr:row>
      <xdr:rowOff>43180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690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88900</xdr:rowOff>
    </xdr:from>
    <xdr:to>
      <xdr:col>24</xdr:col>
      <xdr:colOff>25400</xdr:colOff>
      <xdr:row>37</xdr:row>
      <xdr:rowOff>31750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a:off x="3987800" y="62611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88900</xdr:rowOff>
    </xdr:from>
    <xdr:to>
      <xdr:col>19</xdr:col>
      <xdr:colOff>187325</xdr:colOff>
      <xdr:row>37</xdr:row>
      <xdr:rowOff>85090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flipV="1">
          <a:off x="3098800" y="626110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168910</xdr:rowOff>
    </xdr:from>
    <xdr:to>
      <xdr:col>15</xdr:col>
      <xdr:colOff>98425</xdr:colOff>
      <xdr:row>37</xdr:row>
      <xdr:rowOff>85090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a:off x="2209800" y="616966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26670</xdr:rowOff>
    </xdr:from>
    <xdr:to>
      <xdr:col>15</xdr:col>
      <xdr:colOff>149225</xdr:colOff>
      <xdr:row>37</xdr:row>
      <xdr:rowOff>128270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138447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168910</xdr:rowOff>
    </xdr:from>
    <xdr:to>
      <xdr:col>11</xdr:col>
      <xdr:colOff>9525</xdr:colOff>
      <xdr:row>36</xdr:row>
      <xdr:rowOff>5080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flipV="1">
          <a:off x="1320800" y="6169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152400</xdr:rowOff>
    </xdr:from>
    <xdr:to>
      <xdr:col>24</xdr:col>
      <xdr:colOff>76200</xdr:colOff>
      <xdr:row>37</xdr:row>
      <xdr:rowOff>82550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124477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38100</xdr:rowOff>
    </xdr:from>
    <xdr:to>
      <xdr:col>20</xdr:col>
      <xdr:colOff>38100</xdr:colOff>
      <xdr:row>36</xdr:row>
      <xdr:rowOff>139700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34290</xdr:rowOff>
    </xdr:from>
    <xdr:to>
      <xdr:col>15</xdr:col>
      <xdr:colOff>149225</xdr:colOff>
      <xdr:row>37</xdr:row>
      <xdr:rowOff>135890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120667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118110</xdr:rowOff>
    </xdr:from>
    <xdr:to>
      <xdr:col>11</xdr:col>
      <xdr:colOff>60325</xdr:colOff>
      <xdr:row>36</xdr:row>
      <xdr:rowOff>48260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58437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66057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汚泥再生処理センターの点検、電気料及び燃料費等</a:t>
          </a:r>
          <a:r>
            <a:rPr kumimoji="1" lang="ja-JP" altLang="ja-JP" sz="1100">
              <a:solidFill>
                <a:schemeClr val="dk1"/>
              </a:solidFill>
              <a:effectLst/>
              <a:latin typeface="+mn-lt"/>
              <a:ea typeface="+mn-ea"/>
              <a:cs typeface="+mn-cs"/>
            </a:rPr>
            <a:t>の増</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、普通交付税</a:t>
          </a:r>
          <a:r>
            <a:rPr kumimoji="1" lang="ja-JP" altLang="en-US" sz="1100">
              <a:solidFill>
                <a:schemeClr val="dk1"/>
              </a:solidFill>
              <a:effectLst/>
              <a:latin typeface="+mn-lt"/>
              <a:ea typeface="+mn-ea"/>
              <a:cs typeface="+mn-cs"/>
            </a:rPr>
            <a:t>・臨時財政対策債</a:t>
          </a:r>
          <a:r>
            <a:rPr kumimoji="1" lang="ja-JP" altLang="ja-JP" sz="1100">
              <a:solidFill>
                <a:schemeClr val="dk1"/>
              </a:solidFill>
              <a:effectLst/>
              <a:latin typeface="+mn-lt"/>
              <a:ea typeface="+mn-ea"/>
              <a:cs typeface="+mn-cs"/>
            </a:rPr>
            <a:t>等</a:t>
          </a:r>
          <a:r>
            <a:rPr kumimoji="1" lang="ja-JP" altLang="en-US" sz="1100">
              <a:solidFill>
                <a:schemeClr val="dk1"/>
              </a:solidFill>
              <a:effectLst/>
              <a:latin typeface="+mn-lt"/>
              <a:ea typeface="+mn-ea"/>
              <a:cs typeface="+mn-cs"/>
            </a:rPr>
            <a:t>の減</a:t>
          </a:r>
          <a:r>
            <a:rPr kumimoji="1" lang="ja-JP" altLang="ja-JP" sz="1100">
              <a:solidFill>
                <a:schemeClr val="dk1"/>
              </a:solidFill>
              <a:effectLst/>
              <a:latin typeface="+mn-lt"/>
              <a:ea typeface="+mn-ea"/>
              <a:cs typeface="+mn-cs"/>
            </a:rPr>
            <a:t>による歳入の経常的一般財源等の</a:t>
          </a:r>
          <a:r>
            <a:rPr kumimoji="1" lang="ja-JP" altLang="en-US" sz="1100">
              <a:solidFill>
                <a:schemeClr val="dk1"/>
              </a:solidFill>
              <a:effectLst/>
              <a:latin typeface="+mn-lt"/>
              <a:ea typeface="+mn-ea"/>
              <a:cs typeface="+mn-cs"/>
            </a:rPr>
            <a:t>縮小</a:t>
          </a:r>
          <a:r>
            <a:rPr kumimoji="1" lang="ja-JP" altLang="ja-JP" sz="1100">
              <a:solidFill>
                <a:schemeClr val="dk1"/>
              </a:solidFill>
              <a:effectLst/>
              <a:latin typeface="+mn-lt"/>
              <a:ea typeface="+mn-ea"/>
              <a:cs typeface="+mn-cs"/>
            </a:rPr>
            <a:t>による影響で前年度比</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って</a:t>
          </a:r>
          <a:r>
            <a:rPr kumimoji="1" lang="ja-JP" altLang="ja-JP" sz="1100">
              <a:solidFill>
                <a:schemeClr val="dk1"/>
              </a:solidFill>
              <a:effectLst/>
              <a:latin typeface="+mn-lt"/>
              <a:ea typeface="+mn-ea"/>
              <a:cs typeface="+mn-cs"/>
            </a:rPr>
            <a:t>いる。</a:t>
          </a:r>
          <a:endParaRPr lang="ja-JP" altLang="ja-JP" sz="1400">
            <a:effectLst/>
          </a:endParaRPr>
        </a:p>
        <a:p>
          <a:r>
            <a:rPr kumimoji="1" lang="ja-JP" altLang="ja-JP" sz="1100">
              <a:solidFill>
                <a:schemeClr val="dk1"/>
              </a:solidFill>
              <a:effectLst/>
              <a:latin typeface="+mn-lt"/>
              <a:ea typeface="+mn-ea"/>
              <a:cs typeface="+mn-cs"/>
            </a:rPr>
            <a:t>　今後も公共施設の適正維持とともに、管理方法を含めた事業費の見直し等コスト削減に努める。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xmlns=""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114300</xdr:rowOff>
    </xdr:from>
    <xdr:to>
      <xdr:col>82</xdr:col>
      <xdr:colOff>107950</xdr:colOff>
      <xdr:row>21</xdr:row>
      <xdr:rowOff>19050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flipV="1">
          <a:off x="16510000" y="21717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162577</xdr:rowOff>
    </xdr:from>
    <xdr:ext cx="762000" cy="259045"/>
    <xdr:sp macro="" textlink="">
      <xdr:nvSpPr>
        <xdr:cNvPr id="123" name="物件費最小値テキスト">
          <a:extLst>
            <a:ext uri="{FF2B5EF4-FFF2-40B4-BE49-F238E27FC236}">
              <a16:creationId xmlns:a16="http://schemas.microsoft.com/office/drawing/2014/main" xmlns="" id="{00000000-0008-0000-0400-00007B000000}"/>
            </a:ext>
          </a:extLst>
        </xdr:cNvPr>
        <xdr:cNvSpPr txBox="1"/>
      </xdr:nvSpPr>
      <xdr:spPr>
        <a:xfrm>
          <a:off x="16598900" y="359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19050</xdr:rowOff>
    </xdr:from>
    <xdr:to>
      <xdr:col>82</xdr:col>
      <xdr:colOff>196850</xdr:colOff>
      <xdr:row>21</xdr:row>
      <xdr:rowOff>19050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361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29227</xdr:rowOff>
    </xdr:from>
    <xdr:ext cx="762000" cy="259045"/>
    <xdr:sp macro="" textlink="">
      <xdr:nvSpPr>
        <xdr:cNvPr id="125" name="物件費最大値テキスト">
          <a:extLst>
            <a:ext uri="{FF2B5EF4-FFF2-40B4-BE49-F238E27FC236}">
              <a16:creationId xmlns:a16="http://schemas.microsoft.com/office/drawing/2014/main" xmlns="" id="{00000000-0008-0000-0400-00007D000000}"/>
            </a:ext>
          </a:extLst>
        </xdr:cNvPr>
        <xdr:cNvSpPr txBox="1"/>
      </xdr:nvSpPr>
      <xdr:spPr>
        <a:xfrm>
          <a:off x="16598900" y="191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114300</xdr:rowOff>
    </xdr:from>
    <xdr:to>
      <xdr:col>82</xdr:col>
      <xdr:colOff>196850</xdr:colOff>
      <xdr:row>12</xdr:row>
      <xdr:rowOff>114300</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217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82550</xdr:rowOff>
    </xdr:from>
    <xdr:to>
      <xdr:col>82</xdr:col>
      <xdr:colOff>107950</xdr:colOff>
      <xdr:row>16</xdr:row>
      <xdr:rowOff>76200</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a:off x="15671800" y="26543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28" name="物件費平均値テキスト">
          <a:extLst>
            <a:ext uri="{FF2B5EF4-FFF2-40B4-BE49-F238E27FC236}">
              <a16:creationId xmlns:a16="http://schemas.microsoft.com/office/drawing/2014/main" xmlns="" id="{00000000-0008-0000-0400-000080000000}"/>
            </a:ext>
          </a:extLst>
        </xdr:cNvPr>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82550</xdr:rowOff>
    </xdr:from>
    <xdr:to>
      <xdr:col>78</xdr:col>
      <xdr:colOff>69850</xdr:colOff>
      <xdr:row>16</xdr:row>
      <xdr:rowOff>0</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flipV="1">
          <a:off x="14782800" y="26543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120650</xdr:rowOff>
    </xdr:from>
    <xdr:to>
      <xdr:col>78</xdr:col>
      <xdr:colOff>120650</xdr:colOff>
      <xdr:row>16</xdr:row>
      <xdr:rowOff>50800</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5621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35577</xdr:rowOff>
    </xdr:from>
    <xdr:ext cx="7366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15290800" y="277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0</xdr:rowOff>
    </xdr:from>
    <xdr:to>
      <xdr:col>73</xdr:col>
      <xdr:colOff>180975</xdr:colOff>
      <xdr:row>16</xdr:row>
      <xdr:rowOff>165100</xdr:rowOff>
    </xdr:to>
    <xdr:cxnSp macro="">
      <xdr:nvCxnSpPr>
        <xdr:cNvPr id="133" name="直線コネクタ 132">
          <a:extLst>
            <a:ext uri="{FF2B5EF4-FFF2-40B4-BE49-F238E27FC236}">
              <a16:creationId xmlns:a16="http://schemas.microsoft.com/office/drawing/2014/main" xmlns="" id="{00000000-0008-0000-0400-000085000000}"/>
            </a:ext>
          </a:extLst>
        </xdr:cNvPr>
        <xdr:cNvCxnSpPr/>
      </xdr:nvCxnSpPr>
      <xdr:spPr>
        <a:xfrm flipV="1">
          <a:off x="13893800" y="27432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12700</xdr:rowOff>
    </xdr:from>
    <xdr:to>
      <xdr:col>74</xdr:col>
      <xdr:colOff>31750</xdr:colOff>
      <xdr:row>16</xdr:row>
      <xdr:rowOff>114300</xdr:rowOff>
    </xdr:to>
    <xdr:sp macro="" textlink="">
      <xdr:nvSpPr>
        <xdr:cNvPr id="134" name="フローチャート: 判断 133">
          <a:extLst>
            <a:ext uri="{FF2B5EF4-FFF2-40B4-BE49-F238E27FC236}">
              <a16:creationId xmlns:a16="http://schemas.microsoft.com/office/drawing/2014/main" xmlns="" id="{00000000-0008-0000-0400-000086000000}"/>
            </a:ext>
          </a:extLst>
        </xdr:cNvPr>
        <xdr:cNvSpPr/>
      </xdr:nvSpPr>
      <xdr:spPr>
        <a:xfrm>
          <a:off x="14732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99077</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4401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165100</xdr:rowOff>
    </xdr:from>
    <xdr:to>
      <xdr:col>69</xdr:col>
      <xdr:colOff>92075</xdr:colOff>
      <xdr:row>17</xdr:row>
      <xdr:rowOff>19050</xdr:rowOff>
    </xdr:to>
    <xdr:cxnSp macro="">
      <xdr:nvCxnSpPr>
        <xdr:cNvPr id="136" name="直線コネクタ 135">
          <a:extLst>
            <a:ext uri="{FF2B5EF4-FFF2-40B4-BE49-F238E27FC236}">
              <a16:creationId xmlns:a16="http://schemas.microsoft.com/office/drawing/2014/main" xmlns="" id="{00000000-0008-0000-0400-000088000000}"/>
            </a:ext>
          </a:extLst>
        </xdr:cNvPr>
        <xdr:cNvCxnSpPr/>
      </xdr:nvCxnSpPr>
      <xdr:spPr>
        <a:xfrm flipV="1">
          <a:off x="13004800" y="2908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165100</xdr:rowOff>
    </xdr:from>
    <xdr:to>
      <xdr:col>69</xdr:col>
      <xdr:colOff>142875</xdr:colOff>
      <xdr:row>17</xdr:row>
      <xdr:rowOff>95250</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3843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3512800" y="29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127000</xdr:rowOff>
    </xdr:from>
    <xdr:to>
      <xdr:col>65</xdr:col>
      <xdr:colOff>53975</xdr:colOff>
      <xdr:row>17</xdr:row>
      <xdr:rowOff>57150</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2954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67327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26238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25400</xdr:rowOff>
    </xdr:from>
    <xdr:to>
      <xdr:col>82</xdr:col>
      <xdr:colOff>158750</xdr:colOff>
      <xdr:row>16</xdr:row>
      <xdr:rowOff>127000</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64592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41927</xdr:rowOff>
    </xdr:from>
    <xdr:ext cx="762000" cy="259045"/>
    <xdr:sp macro="" textlink="">
      <xdr:nvSpPr>
        <xdr:cNvPr id="147" name="物件費該当値テキスト">
          <a:extLst>
            <a:ext uri="{FF2B5EF4-FFF2-40B4-BE49-F238E27FC236}">
              <a16:creationId xmlns:a16="http://schemas.microsoft.com/office/drawing/2014/main" xmlns="" id="{00000000-0008-0000-0400-000093000000}"/>
            </a:ext>
          </a:extLst>
        </xdr:cNvPr>
        <xdr:cNvSpPr txBox="1"/>
      </xdr:nvSpPr>
      <xdr:spPr>
        <a:xfrm>
          <a:off x="165989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31750</xdr:rowOff>
    </xdr:from>
    <xdr:to>
      <xdr:col>78</xdr:col>
      <xdr:colOff>120650</xdr:colOff>
      <xdr:row>15</xdr:row>
      <xdr:rowOff>133350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5621000" y="26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143527</xdr:rowOff>
    </xdr:from>
    <xdr:ext cx="7366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5290800" y="237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120650</xdr:rowOff>
    </xdr:from>
    <xdr:to>
      <xdr:col>74</xdr:col>
      <xdr:colOff>31750</xdr:colOff>
      <xdr:row>16</xdr:row>
      <xdr:rowOff>50800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47320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60977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44018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114300</xdr:rowOff>
    </xdr:from>
    <xdr:to>
      <xdr:col>69</xdr:col>
      <xdr:colOff>142875</xdr:colOff>
      <xdr:row>17</xdr:row>
      <xdr:rowOff>44450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139700</xdr:rowOff>
    </xdr:from>
    <xdr:to>
      <xdr:col>65</xdr:col>
      <xdr:colOff>53975</xdr:colOff>
      <xdr:row>17</xdr:row>
      <xdr:rowOff>69850</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2954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54627</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2623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前年度と比較すると令和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年度は、障がい福祉サービス事業の増</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　今後も各福祉制度の受給増により扶助費の増嵩が想定されるため、審査等の適正化を進め、歳出抑制に努める。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xmlns=""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88138</xdr:rowOff>
    </xdr:from>
    <xdr:to>
      <xdr:col>24</xdr:col>
      <xdr:colOff>25400</xdr:colOff>
      <xdr:row>61</xdr:row>
      <xdr:rowOff>170434</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flipV="1">
          <a:off x="4826000" y="9174988"/>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142511</xdr:rowOff>
    </xdr:from>
    <xdr:ext cx="762000" cy="259045"/>
    <xdr:sp macro="" textlink="">
      <xdr:nvSpPr>
        <xdr:cNvPr id="182" name="扶助費最小値テキスト">
          <a:extLst>
            <a:ext uri="{FF2B5EF4-FFF2-40B4-BE49-F238E27FC236}">
              <a16:creationId xmlns:a16="http://schemas.microsoft.com/office/drawing/2014/main" xmlns="" id="{00000000-0008-0000-0400-0000B6000000}"/>
            </a:ext>
          </a:extLst>
        </xdr:cNvPr>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170434</xdr:rowOff>
    </xdr:from>
    <xdr:to>
      <xdr:col>24</xdr:col>
      <xdr:colOff>114300</xdr:colOff>
      <xdr:row>61</xdr:row>
      <xdr:rowOff>170434</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3065</xdr:rowOff>
    </xdr:from>
    <xdr:ext cx="762000" cy="259045"/>
    <xdr:sp macro="" textlink="">
      <xdr:nvSpPr>
        <xdr:cNvPr id="184" name="扶助費最大値テキスト">
          <a:extLst>
            <a:ext uri="{FF2B5EF4-FFF2-40B4-BE49-F238E27FC236}">
              <a16:creationId xmlns:a16="http://schemas.microsoft.com/office/drawing/2014/main" xmlns="" id="{00000000-0008-0000-0400-0000B8000000}"/>
            </a:ext>
          </a:extLst>
        </xdr:cNvPr>
        <xdr:cNvSpPr txBox="1"/>
      </xdr:nvSpPr>
      <xdr:spPr>
        <a:xfrm>
          <a:off x="4914900" y="891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88138</xdr:rowOff>
    </xdr:from>
    <xdr:to>
      <xdr:col>24</xdr:col>
      <xdr:colOff>114300</xdr:colOff>
      <xdr:row>53</xdr:row>
      <xdr:rowOff>88138</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9174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65278</xdr:rowOff>
    </xdr:from>
    <xdr:to>
      <xdr:col>24</xdr:col>
      <xdr:colOff>25400</xdr:colOff>
      <xdr:row>55</xdr:row>
      <xdr:rowOff>101854</xdr:rowOff>
    </xdr:to>
    <xdr:cxnSp macro="">
      <xdr:nvCxnSpPr>
        <xdr:cNvPr id="186" name="直線コネクタ 185">
          <a:extLst>
            <a:ext uri="{FF2B5EF4-FFF2-40B4-BE49-F238E27FC236}">
              <a16:creationId xmlns:a16="http://schemas.microsoft.com/office/drawing/2014/main" xmlns="" id="{00000000-0008-0000-0400-0000BA000000}"/>
            </a:ext>
          </a:extLst>
        </xdr:cNvPr>
        <xdr:cNvCxnSpPr/>
      </xdr:nvCxnSpPr>
      <xdr:spPr>
        <a:xfrm>
          <a:off x="3987800" y="949502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41419</xdr:rowOff>
    </xdr:from>
    <xdr:ext cx="762000" cy="259045"/>
    <xdr:sp macro="" textlink="">
      <xdr:nvSpPr>
        <xdr:cNvPr id="187" name="扶助費平均値テキスト">
          <a:extLst>
            <a:ext uri="{FF2B5EF4-FFF2-40B4-BE49-F238E27FC236}">
              <a16:creationId xmlns:a16="http://schemas.microsoft.com/office/drawing/2014/main" xmlns="" id="{00000000-0008-0000-0400-0000BB000000}"/>
            </a:ext>
          </a:extLst>
        </xdr:cNvPr>
        <xdr:cNvSpPr txBox="1"/>
      </xdr:nvSpPr>
      <xdr:spPr>
        <a:xfrm>
          <a:off x="4914900" y="9471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69342</xdr:rowOff>
    </xdr:from>
    <xdr:to>
      <xdr:col>24</xdr:col>
      <xdr:colOff>76200</xdr:colOff>
      <xdr:row>55</xdr:row>
      <xdr:rowOff>170942</xdr:rowOff>
    </xdr:to>
    <xdr:sp macro="" textlink="">
      <xdr:nvSpPr>
        <xdr:cNvPr id="188" name="フローチャート: 判断 187">
          <a:extLst>
            <a:ext uri="{FF2B5EF4-FFF2-40B4-BE49-F238E27FC236}">
              <a16:creationId xmlns:a16="http://schemas.microsoft.com/office/drawing/2014/main" xmlns="" id="{00000000-0008-0000-0400-0000BC000000}"/>
            </a:ext>
          </a:extLst>
        </xdr:cNvPr>
        <xdr:cNvSpPr/>
      </xdr:nvSpPr>
      <xdr:spPr>
        <a:xfrm>
          <a:off x="4775200" y="94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65278</xdr:rowOff>
    </xdr:from>
    <xdr:to>
      <xdr:col>19</xdr:col>
      <xdr:colOff>187325</xdr:colOff>
      <xdr:row>55</xdr:row>
      <xdr:rowOff>129286</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flipV="1">
          <a:off x="3098800" y="94950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51054</xdr:rowOff>
    </xdr:from>
    <xdr:to>
      <xdr:col>20</xdr:col>
      <xdr:colOff>38100</xdr:colOff>
      <xdr:row>55</xdr:row>
      <xdr:rowOff>152654</xdr:rowOff>
    </xdr:to>
    <xdr:sp macro="" textlink="">
      <xdr:nvSpPr>
        <xdr:cNvPr id="190" name="フローチャート: 判断 189">
          <a:extLst>
            <a:ext uri="{FF2B5EF4-FFF2-40B4-BE49-F238E27FC236}">
              <a16:creationId xmlns:a16="http://schemas.microsoft.com/office/drawing/2014/main" xmlns="" id="{00000000-0008-0000-0400-0000BE000000}"/>
            </a:ext>
          </a:extLst>
        </xdr:cNvPr>
        <xdr:cNvSpPr/>
      </xdr:nvSpPr>
      <xdr:spPr>
        <a:xfrm>
          <a:off x="3937000" y="948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137431</xdr:rowOff>
    </xdr:from>
    <xdr:ext cx="736600" cy="259045"/>
    <xdr:sp macro="" textlink="">
      <xdr:nvSpPr>
        <xdr:cNvPr id="191" name="テキスト ボックス 190">
          <a:extLst>
            <a:ext uri="{FF2B5EF4-FFF2-40B4-BE49-F238E27FC236}">
              <a16:creationId xmlns:a16="http://schemas.microsoft.com/office/drawing/2014/main" xmlns="" id="{00000000-0008-0000-0400-0000BF000000}"/>
            </a:ext>
          </a:extLst>
        </xdr:cNvPr>
        <xdr:cNvSpPr txBox="1"/>
      </xdr:nvSpPr>
      <xdr:spPr>
        <a:xfrm>
          <a:off x="3606800" y="9567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129286</xdr:rowOff>
    </xdr:from>
    <xdr:to>
      <xdr:col>15</xdr:col>
      <xdr:colOff>98425</xdr:colOff>
      <xdr:row>56</xdr:row>
      <xdr:rowOff>85852</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flipV="1">
          <a:off x="2209800" y="955903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151638</xdr:rowOff>
    </xdr:from>
    <xdr:to>
      <xdr:col>15</xdr:col>
      <xdr:colOff>149225</xdr:colOff>
      <xdr:row>56</xdr:row>
      <xdr:rowOff>81788</xdr:rowOff>
    </xdr:to>
    <xdr:sp macro="" textlink="">
      <xdr:nvSpPr>
        <xdr:cNvPr id="193" name="フローチャート: 判断 192">
          <a:extLst>
            <a:ext uri="{FF2B5EF4-FFF2-40B4-BE49-F238E27FC236}">
              <a16:creationId xmlns:a16="http://schemas.microsoft.com/office/drawing/2014/main" xmlns="" id="{00000000-0008-0000-0400-0000C1000000}"/>
            </a:ext>
          </a:extLst>
        </xdr:cNvPr>
        <xdr:cNvSpPr/>
      </xdr:nvSpPr>
      <xdr:spPr>
        <a:xfrm>
          <a:off x="3048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66565</xdr:rowOff>
    </xdr:from>
    <xdr:ext cx="762000" cy="259045"/>
    <xdr:sp macro="" textlink="">
      <xdr:nvSpPr>
        <xdr:cNvPr id="194" name="テキスト ボックス 193">
          <a:extLst>
            <a:ext uri="{FF2B5EF4-FFF2-40B4-BE49-F238E27FC236}">
              <a16:creationId xmlns:a16="http://schemas.microsoft.com/office/drawing/2014/main" xmlns="" id="{00000000-0008-0000-0400-0000C2000000}"/>
            </a:ext>
          </a:extLst>
        </xdr:cNvPr>
        <xdr:cNvSpPr txBox="1"/>
      </xdr:nvSpPr>
      <xdr:spPr>
        <a:xfrm>
          <a:off x="27178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147574</xdr:rowOff>
    </xdr:from>
    <xdr:to>
      <xdr:col>11</xdr:col>
      <xdr:colOff>9525</xdr:colOff>
      <xdr:row>56</xdr:row>
      <xdr:rowOff>85852</xdr:rowOff>
    </xdr:to>
    <xdr:cxnSp macro="">
      <xdr:nvCxnSpPr>
        <xdr:cNvPr id="195" name="直線コネクタ 194">
          <a:extLst>
            <a:ext uri="{FF2B5EF4-FFF2-40B4-BE49-F238E27FC236}">
              <a16:creationId xmlns:a16="http://schemas.microsoft.com/office/drawing/2014/main" xmlns="" id="{00000000-0008-0000-0400-0000C3000000}"/>
            </a:ext>
          </a:extLst>
        </xdr:cNvPr>
        <xdr:cNvCxnSpPr/>
      </xdr:nvCxnSpPr>
      <xdr:spPr>
        <a:xfrm>
          <a:off x="1320800" y="957732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62484</xdr:rowOff>
    </xdr:from>
    <xdr:to>
      <xdr:col>11</xdr:col>
      <xdr:colOff>60325</xdr:colOff>
      <xdr:row>56</xdr:row>
      <xdr:rowOff>164084</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2159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148861</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1828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16764</xdr:rowOff>
    </xdr:from>
    <xdr:to>
      <xdr:col>6</xdr:col>
      <xdr:colOff>171450</xdr:colOff>
      <xdr:row>56</xdr:row>
      <xdr:rowOff>118364</xdr:rowOff>
    </xdr:to>
    <xdr:sp macro="" textlink="">
      <xdr:nvSpPr>
        <xdr:cNvPr id="198" name="フローチャート: 判断 197">
          <a:extLst>
            <a:ext uri="{FF2B5EF4-FFF2-40B4-BE49-F238E27FC236}">
              <a16:creationId xmlns:a16="http://schemas.microsoft.com/office/drawing/2014/main" xmlns="" id="{00000000-0008-0000-0400-0000C6000000}"/>
            </a:ext>
          </a:extLst>
        </xdr:cNvPr>
        <xdr:cNvSpPr/>
      </xdr:nvSpPr>
      <xdr:spPr>
        <a:xfrm>
          <a:off x="1270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103141</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939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51054</xdr:rowOff>
    </xdr:from>
    <xdr:to>
      <xdr:col>24</xdr:col>
      <xdr:colOff>76200</xdr:colOff>
      <xdr:row>55</xdr:row>
      <xdr:rowOff>152654</xdr:rowOff>
    </xdr:to>
    <xdr:sp macro="" textlink="">
      <xdr:nvSpPr>
        <xdr:cNvPr id="205" name="楕円 204">
          <a:extLst>
            <a:ext uri="{FF2B5EF4-FFF2-40B4-BE49-F238E27FC236}">
              <a16:creationId xmlns:a16="http://schemas.microsoft.com/office/drawing/2014/main" xmlns="" id="{00000000-0008-0000-0400-0000CD000000}"/>
            </a:ext>
          </a:extLst>
        </xdr:cNvPr>
        <xdr:cNvSpPr/>
      </xdr:nvSpPr>
      <xdr:spPr>
        <a:xfrm>
          <a:off x="4775200" y="94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67581</xdr:rowOff>
    </xdr:from>
    <xdr:ext cx="762000" cy="259045"/>
    <xdr:sp macro="" textlink="">
      <xdr:nvSpPr>
        <xdr:cNvPr id="206" name="扶助費該当値テキスト">
          <a:extLst>
            <a:ext uri="{FF2B5EF4-FFF2-40B4-BE49-F238E27FC236}">
              <a16:creationId xmlns:a16="http://schemas.microsoft.com/office/drawing/2014/main" xmlns="" id="{00000000-0008-0000-0400-0000CE000000}"/>
            </a:ext>
          </a:extLst>
        </xdr:cNvPr>
        <xdr:cNvSpPr txBox="1"/>
      </xdr:nvSpPr>
      <xdr:spPr>
        <a:xfrm>
          <a:off x="4914900" y="932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14478</xdr:rowOff>
    </xdr:from>
    <xdr:to>
      <xdr:col>20</xdr:col>
      <xdr:colOff>38100</xdr:colOff>
      <xdr:row>55</xdr:row>
      <xdr:rowOff>116078</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3937000" y="944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126255</xdr:rowOff>
    </xdr:from>
    <xdr:ext cx="7366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3606800" y="921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78486</xdr:rowOff>
    </xdr:from>
    <xdr:to>
      <xdr:col>15</xdr:col>
      <xdr:colOff>149225</xdr:colOff>
      <xdr:row>56</xdr:row>
      <xdr:rowOff>8636</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3048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18813</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2717800" y="927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35052</xdr:rowOff>
    </xdr:from>
    <xdr:to>
      <xdr:col>11</xdr:col>
      <xdr:colOff>60325</xdr:colOff>
      <xdr:row>56</xdr:row>
      <xdr:rowOff>136652</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2159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146829</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1828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96774</xdr:rowOff>
    </xdr:from>
    <xdr:to>
      <xdr:col>6</xdr:col>
      <xdr:colOff>171450</xdr:colOff>
      <xdr:row>56</xdr:row>
      <xdr:rowOff>26924</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1270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37101</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939800" y="929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xmlns=""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後期高齢者医療給付費の増や</a:t>
          </a:r>
          <a:r>
            <a:rPr kumimoji="1" lang="ja-JP" altLang="ja-JP" sz="1100">
              <a:solidFill>
                <a:schemeClr val="dk1"/>
              </a:solidFill>
              <a:effectLst/>
              <a:latin typeface="+mn-lt"/>
              <a:ea typeface="+mn-ea"/>
              <a:cs typeface="+mn-cs"/>
            </a:rPr>
            <a:t>普通交付税・臨時財政対策債等の減による歳入の経常的一般財源等の縮小による影響</a:t>
          </a:r>
          <a:r>
            <a:rPr kumimoji="1" lang="ja-JP" altLang="en-US" sz="1100">
              <a:solidFill>
                <a:schemeClr val="dk1"/>
              </a:solidFill>
              <a:effectLst/>
              <a:latin typeface="+mn-lt"/>
              <a:ea typeface="+mn-ea"/>
              <a:cs typeface="+mn-cs"/>
            </a:rPr>
            <a:t>で前年比</a:t>
          </a:r>
          <a:r>
            <a:rPr kumimoji="1" lang="en-US" altLang="ja-JP" sz="1100">
              <a:solidFill>
                <a:schemeClr val="dk1"/>
              </a:solidFill>
              <a:effectLst/>
              <a:latin typeface="+mn-lt"/>
              <a:ea typeface="+mn-ea"/>
              <a:cs typeface="+mn-cs"/>
            </a:rPr>
            <a:t>0.5</a:t>
          </a:r>
          <a:r>
            <a:rPr kumimoji="1" lang="ja-JP" altLang="en-US" sz="1100">
              <a:solidFill>
                <a:schemeClr val="dk1"/>
              </a:solidFill>
              <a:effectLst/>
              <a:latin typeface="+mn-lt"/>
              <a:ea typeface="+mn-ea"/>
              <a:cs typeface="+mn-cs"/>
            </a:rPr>
            <a:t>ポイント増となっている。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後期高齢者医療事業、介護保険事業の特別会計への繰出金は増加傾向にあるため、事業見直し等により繰出金の抑制を図り、普通会計の負担を減らしていく必要がある。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xmlns=""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xmlns=""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151493</xdr:rowOff>
    </xdr:from>
    <xdr:to>
      <xdr:col>82</xdr:col>
      <xdr:colOff>107950</xdr:colOff>
      <xdr:row>61</xdr:row>
      <xdr:rowOff>69850</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flipV="1">
          <a:off x="16510000" y="9238343"/>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45" name="その他最小値テキスト">
          <a:extLst>
            <a:ext uri="{FF2B5EF4-FFF2-40B4-BE49-F238E27FC236}">
              <a16:creationId xmlns:a16="http://schemas.microsoft.com/office/drawing/2014/main" xmlns="" id="{00000000-0008-0000-0400-0000F5000000}"/>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66420</xdr:rowOff>
    </xdr:from>
    <xdr:ext cx="762000" cy="259045"/>
    <xdr:sp macro="" textlink="">
      <xdr:nvSpPr>
        <xdr:cNvPr id="247" name="その他最大値テキスト">
          <a:extLst>
            <a:ext uri="{FF2B5EF4-FFF2-40B4-BE49-F238E27FC236}">
              <a16:creationId xmlns:a16="http://schemas.microsoft.com/office/drawing/2014/main" xmlns="" id="{00000000-0008-0000-0400-0000F7000000}"/>
            </a:ext>
          </a:extLst>
        </xdr:cNvPr>
        <xdr:cNvSpPr txBox="1"/>
      </xdr:nvSpPr>
      <xdr:spPr>
        <a:xfrm>
          <a:off x="16598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151493</xdr:rowOff>
    </xdr:from>
    <xdr:to>
      <xdr:col>82</xdr:col>
      <xdr:colOff>196850</xdr:colOff>
      <xdr:row>53</xdr:row>
      <xdr:rowOff>151493</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6421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61685</xdr:rowOff>
    </xdr:from>
    <xdr:to>
      <xdr:col>82</xdr:col>
      <xdr:colOff>107950</xdr:colOff>
      <xdr:row>56</xdr:row>
      <xdr:rowOff>143328</xdr:rowOff>
    </xdr:to>
    <xdr:cxnSp macro="">
      <xdr:nvCxnSpPr>
        <xdr:cNvPr id="249" name="直線コネクタ 248">
          <a:extLst>
            <a:ext uri="{FF2B5EF4-FFF2-40B4-BE49-F238E27FC236}">
              <a16:creationId xmlns:a16="http://schemas.microsoft.com/office/drawing/2014/main" xmlns="" id="{00000000-0008-0000-0400-0000F9000000}"/>
            </a:ext>
          </a:extLst>
        </xdr:cNvPr>
        <xdr:cNvCxnSpPr/>
      </xdr:nvCxnSpPr>
      <xdr:spPr>
        <a:xfrm>
          <a:off x="15671800" y="9662885"/>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7455</xdr:rowOff>
    </xdr:from>
    <xdr:ext cx="762000" cy="259045"/>
    <xdr:sp macro="" textlink="">
      <xdr:nvSpPr>
        <xdr:cNvPr id="250" name="その他平均値テキスト">
          <a:extLst>
            <a:ext uri="{FF2B5EF4-FFF2-40B4-BE49-F238E27FC236}">
              <a16:creationId xmlns:a16="http://schemas.microsoft.com/office/drawing/2014/main" xmlns="" id="{00000000-0008-0000-0400-0000FA000000}"/>
            </a:ext>
          </a:extLst>
        </xdr:cNvPr>
        <xdr:cNvSpPr txBox="1"/>
      </xdr:nvSpPr>
      <xdr:spPr>
        <a:xfrm>
          <a:off x="16598900" y="978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35378</xdr:rowOff>
    </xdr:from>
    <xdr:to>
      <xdr:col>82</xdr:col>
      <xdr:colOff>158750</xdr:colOff>
      <xdr:row>57</xdr:row>
      <xdr:rowOff>136978</xdr:rowOff>
    </xdr:to>
    <xdr:sp macro="" textlink="">
      <xdr:nvSpPr>
        <xdr:cNvPr id="251" name="フローチャート: 判断 250">
          <a:extLst>
            <a:ext uri="{FF2B5EF4-FFF2-40B4-BE49-F238E27FC236}">
              <a16:creationId xmlns:a16="http://schemas.microsoft.com/office/drawing/2014/main" xmlns="" id="{00000000-0008-0000-0400-0000FB000000}"/>
            </a:ext>
          </a:extLst>
        </xdr:cNvPr>
        <xdr:cNvSpPr/>
      </xdr:nvSpPr>
      <xdr:spPr>
        <a:xfrm>
          <a:off x="164592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61685</xdr:rowOff>
    </xdr:from>
    <xdr:to>
      <xdr:col>78</xdr:col>
      <xdr:colOff>69850</xdr:colOff>
      <xdr:row>56</xdr:row>
      <xdr:rowOff>127000</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flipV="1">
          <a:off x="14782800" y="96628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157843</xdr:rowOff>
    </xdr:from>
    <xdr:to>
      <xdr:col>78</xdr:col>
      <xdr:colOff>120650</xdr:colOff>
      <xdr:row>57</xdr:row>
      <xdr:rowOff>87993</xdr:rowOff>
    </xdr:to>
    <xdr:sp macro="" textlink="">
      <xdr:nvSpPr>
        <xdr:cNvPr id="253" name="フローチャート: 判断 252">
          <a:extLst>
            <a:ext uri="{FF2B5EF4-FFF2-40B4-BE49-F238E27FC236}">
              <a16:creationId xmlns:a16="http://schemas.microsoft.com/office/drawing/2014/main" xmlns="" id="{00000000-0008-0000-0400-0000FD000000}"/>
            </a:ext>
          </a:extLst>
        </xdr:cNvPr>
        <xdr:cNvSpPr/>
      </xdr:nvSpPr>
      <xdr:spPr>
        <a:xfrm>
          <a:off x="15621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72770</xdr:rowOff>
    </xdr:from>
    <xdr:ext cx="736600" cy="259045"/>
    <xdr:sp macro="" textlink="">
      <xdr:nvSpPr>
        <xdr:cNvPr id="254" name="テキスト ボックス 253">
          <a:extLst>
            <a:ext uri="{FF2B5EF4-FFF2-40B4-BE49-F238E27FC236}">
              <a16:creationId xmlns:a16="http://schemas.microsoft.com/office/drawing/2014/main" xmlns="" id="{00000000-0008-0000-0400-0000FE000000}"/>
            </a:ext>
          </a:extLst>
        </xdr:cNvPr>
        <xdr:cNvSpPr txBox="1"/>
      </xdr:nvSpPr>
      <xdr:spPr>
        <a:xfrm>
          <a:off x="15290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127000</xdr:rowOff>
    </xdr:from>
    <xdr:to>
      <xdr:col>73</xdr:col>
      <xdr:colOff>180975</xdr:colOff>
      <xdr:row>56</xdr:row>
      <xdr:rowOff>127000</xdr:rowOff>
    </xdr:to>
    <xdr:cxnSp macro="">
      <xdr:nvCxnSpPr>
        <xdr:cNvPr id="255" name="直線コネクタ 254">
          <a:extLst>
            <a:ext uri="{FF2B5EF4-FFF2-40B4-BE49-F238E27FC236}">
              <a16:creationId xmlns:a16="http://schemas.microsoft.com/office/drawing/2014/main" xmlns="" id="{00000000-0008-0000-0400-0000FF000000}"/>
            </a:ext>
          </a:extLst>
        </xdr:cNvPr>
        <xdr:cNvCxnSpPr/>
      </xdr:nvCxnSpPr>
      <xdr:spPr>
        <a:xfrm>
          <a:off x="13893800" y="972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35378</xdr:rowOff>
    </xdr:from>
    <xdr:to>
      <xdr:col>74</xdr:col>
      <xdr:colOff>31750</xdr:colOff>
      <xdr:row>57</xdr:row>
      <xdr:rowOff>136978</xdr:rowOff>
    </xdr:to>
    <xdr:sp macro="" textlink="">
      <xdr:nvSpPr>
        <xdr:cNvPr id="256" name="フローチャート: 判断 255">
          <a:extLst>
            <a:ext uri="{FF2B5EF4-FFF2-40B4-BE49-F238E27FC236}">
              <a16:creationId xmlns:a16="http://schemas.microsoft.com/office/drawing/2014/main" xmlns="" id="{00000000-0008-0000-0400-000000010000}"/>
            </a:ext>
          </a:extLst>
        </xdr:cNvPr>
        <xdr:cNvSpPr/>
      </xdr:nvSpPr>
      <xdr:spPr>
        <a:xfrm>
          <a:off x="14732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121755</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4401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56</xdr:row>
      <xdr:rowOff>127000</xdr:rowOff>
    </xdr:to>
    <xdr:cxnSp macro="">
      <xdr:nvCxnSpPr>
        <xdr:cNvPr id="258" name="直線コネクタ 257">
          <a:extLst>
            <a:ext uri="{FF2B5EF4-FFF2-40B4-BE49-F238E27FC236}">
              <a16:creationId xmlns:a16="http://schemas.microsoft.com/office/drawing/2014/main" xmlns="" id="{00000000-0008-0000-0400-000002010000}"/>
            </a:ext>
          </a:extLst>
        </xdr:cNvPr>
        <xdr:cNvCxnSpPr/>
      </xdr:nvCxnSpPr>
      <xdr:spPr>
        <a:xfrm>
          <a:off x="13004800" y="972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157843</xdr:rowOff>
    </xdr:from>
    <xdr:to>
      <xdr:col>69</xdr:col>
      <xdr:colOff>142875</xdr:colOff>
      <xdr:row>59</xdr:row>
      <xdr:rowOff>87993</xdr:rowOff>
    </xdr:to>
    <xdr:sp macro="" textlink="">
      <xdr:nvSpPr>
        <xdr:cNvPr id="259" name="フローチャート: 判断 258">
          <a:extLst>
            <a:ext uri="{FF2B5EF4-FFF2-40B4-BE49-F238E27FC236}">
              <a16:creationId xmlns:a16="http://schemas.microsoft.com/office/drawing/2014/main" xmlns="" id="{00000000-0008-0000-0400-000003010000}"/>
            </a:ext>
          </a:extLst>
        </xdr:cNvPr>
        <xdr:cNvSpPr/>
      </xdr:nvSpPr>
      <xdr:spPr>
        <a:xfrm>
          <a:off x="13843000" y="1010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72770</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3512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51707</xdr:rowOff>
    </xdr:from>
    <xdr:to>
      <xdr:col>65</xdr:col>
      <xdr:colOff>53975</xdr:colOff>
      <xdr:row>59</xdr:row>
      <xdr:rowOff>153307</xdr:rowOff>
    </xdr:to>
    <xdr:sp macro="" textlink="">
      <xdr:nvSpPr>
        <xdr:cNvPr id="261" name="フローチャート: 判断 260">
          <a:extLst>
            <a:ext uri="{FF2B5EF4-FFF2-40B4-BE49-F238E27FC236}">
              <a16:creationId xmlns:a16="http://schemas.microsoft.com/office/drawing/2014/main" xmlns="" id="{00000000-0008-0000-0400-000005010000}"/>
            </a:ext>
          </a:extLst>
        </xdr:cNvPr>
        <xdr:cNvSpPr/>
      </xdr:nvSpPr>
      <xdr:spPr>
        <a:xfrm>
          <a:off x="12954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138084</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2623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92528</xdr:rowOff>
    </xdr:from>
    <xdr:to>
      <xdr:col>82</xdr:col>
      <xdr:colOff>158750</xdr:colOff>
      <xdr:row>57</xdr:row>
      <xdr:rowOff>22678</xdr:rowOff>
    </xdr:to>
    <xdr:sp macro="" textlink="">
      <xdr:nvSpPr>
        <xdr:cNvPr id="268" name="楕円 267">
          <a:extLst>
            <a:ext uri="{FF2B5EF4-FFF2-40B4-BE49-F238E27FC236}">
              <a16:creationId xmlns:a16="http://schemas.microsoft.com/office/drawing/2014/main" xmlns="" id="{00000000-0008-0000-0400-00000C010000}"/>
            </a:ext>
          </a:extLst>
        </xdr:cNvPr>
        <xdr:cNvSpPr/>
      </xdr:nvSpPr>
      <xdr:spPr>
        <a:xfrm>
          <a:off x="16459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109055</xdr:rowOff>
    </xdr:from>
    <xdr:ext cx="762000" cy="259045"/>
    <xdr:sp macro="" textlink="">
      <xdr:nvSpPr>
        <xdr:cNvPr id="269" name="その他該当値テキスト">
          <a:extLst>
            <a:ext uri="{FF2B5EF4-FFF2-40B4-BE49-F238E27FC236}">
              <a16:creationId xmlns:a16="http://schemas.microsoft.com/office/drawing/2014/main" xmlns="" id="{00000000-0008-0000-0400-00000D010000}"/>
            </a:ext>
          </a:extLst>
        </xdr:cNvPr>
        <xdr:cNvSpPr txBox="1"/>
      </xdr:nvSpPr>
      <xdr:spPr>
        <a:xfrm>
          <a:off x="165989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10885</xdr:rowOff>
    </xdr:from>
    <xdr:to>
      <xdr:col>78</xdr:col>
      <xdr:colOff>120650</xdr:colOff>
      <xdr:row>56</xdr:row>
      <xdr:rowOff>112485</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5621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122662</xdr:rowOff>
    </xdr:from>
    <xdr:ext cx="7366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5290800" y="938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76200</xdr:rowOff>
    </xdr:from>
    <xdr:to>
      <xdr:col>74</xdr:col>
      <xdr:colOff>31750</xdr:colOff>
      <xdr:row>57</xdr:row>
      <xdr:rowOff>6350</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16527</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76200</xdr:rowOff>
    </xdr:from>
    <xdr:to>
      <xdr:col>69</xdr:col>
      <xdr:colOff>142875</xdr:colOff>
      <xdr:row>57</xdr:row>
      <xdr:rowOff>6350</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補助費等に係る経常収支比率は、</a:t>
          </a:r>
          <a:r>
            <a:rPr kumimoji="1" lang="ja-JP" altLang="en-US" sz="1100">
              <a:solidFill>
                <a:schemeClr val="dk1"/>
              </a:solidFill>
              <a:effectLst/>
              <a:latin typeface="+mn-lt"/>
              <a:ea typeface="+mn-ea"/>
              <a:cs typeface="+mn-cs"/>
            </a:rPr>
            <a:t>消防自動車及び消防指令システム更新に伴う公債費負担金の増による影響で前年度比</a:t>
          </a:r>
          <a:r>
            <a:rPr kumimoji="1" lang="en-US" altLang="ja-JP" sz="1100">
              <a:solidFill>
                <a:schemeClr val="dk1"/>
              </a:solidFill>
              <a:effectLst/>
              <a:latin typeface="+mn-lt"/>
              <a:ea typeface="+mn-ea"/>
              <a:cs typeface="+mn-cs"/>
            </a:rPr>
            <a:t>1.3</a:t>
          </a:r>
          <a:r>
            <a:rPr kumimoji="1" lang="ja-JP" altLang="en-US" sz="1100">
              <a:solidFill>
                <a:schemeClr val="dk1"/>
              </a:solidFill>
              <a:effectLst/>
              <a:latin typeface="+mn-lt"/>
              <a:ea typeface="+mn-ea"/>
              <a:cs typeface="+mn-cs"/>
            </a:rPr>
            <a:t>ポイント増となっている。</a:t>
          </a:r>
          <a:endParaRPr lang="ja-JP" altLang="ja-JP" sz="1400">
            <a:effectLst/>
          </a:endParaRPr>
        </a:p>
        <a:p>
          <a:r>
            <a:rPr kumimoji="1" lang="ja-JP" altLang="ja-JP" sz="1100">
              <a:solidFill>
                <a:schemeClr val="dk1"/>
              </a:solidFill>
              <a:effectLst/>
              <a:latin typeface="+mn-lt"/>
              <a:ea typeface="+mn-ea"/>
              <a:cs typeface="+mn-cs"/>
            </a:rPr>
            <a:t>　今後も補助金交付団体の精査、現行補助金の廃止・縮小も含めた補助金交付基準の見直し、特別会計や一部事務組合の歳出見直しによる繰出金縮減</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等行い、歳出の適正化に努める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xmlns=""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41</xdr:row>
      <xdr:rowOff>29845</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flipV="1">
          <a:off x="16510000" y="59105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1922</xdr:rowOff>
    </xdr:from>
    <xdr:ext cx="762000" cy="259045"/>
    <xdr:sp macro="" textlink="">
      <xdr:nvSpPr>
        <xdr:cNvPr id="301" name="補助費等最小値テキスト">
          <a:extLst>
            <a:ext uri="{FF2B5EF4-FFF2-40B4-BE49-F238E27FC236}">
              <a16:creationId xmlns:a16="http://schemas.microsoft.com/office/drawing/2014/main" xmlns="" id="{00000000-0008-0000-0400-00002D010000}"/>
            </a:ext>
          </a:extLst>
        </xdr:cNvPr>
        <xdr:cNvSpPr txBox="1"/>
      </xdr:nvSpPr>
      <xdr:spPr>
        <a:xfrm>
          <a:off x="16598900" y="703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29845</xdr:rowOff>
    </xdr:from>
    <xdr:to>
      <xdr:col>82</xdr:col>
      <xdr:colOff>196850</xdr:colOff>
      <xdr:row>41</xdr:row>
      <xdr:rowOff>29845</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6421100" y="705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3" name="補助費等最大値テキスト">
          <a:extLst>
            <a:ext uri="{FF2B5EF4-FFF2-40B4-BE49-F238E27FC236}">
              <a16:creationId xmlns:a16="http://schemas.microsoft.com/office/drawing/2014/main" xmlns="" id="{00000000-0008-0000-0400-00002F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46990</xdr:rowOff>
    </xdr:from>
    <xdr:to>
      <xdr:col>82</xdr:col>
      <xdr:colOff>107950</xdr:colOff>
      <xdr:row>38</xdr:row>
      <xdr:rowOff>121285</xdr:rowOff>
    </xdr:to>
    <xdr:cxnSp macro="">
      <xdr:nvCxnSpPr>
        <xdr:cNvPr id="305" name="直線コネクタ 304">
          <a:extLst>
            <a:ext uri="{FF2B5EF4-FFF2-40B4-BE49-F238E27FC236}">
              <a16:creationId xmlns:a16="http://schemas.microsoft.com/office/drawing/2014/main" xmlns="" id="{00000000-0008-0000-0400-000031010000}"/>
            </a:ext>
          </a:extLst>
        </xdr:cNvPr>
        <xdr:cNvCxnSpPr/>
      </xdr:nvCxnSpPr>
      <xdr:spPr>
        <a:xfrm>
          <a:off x="15671800" y="6562090"/>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155592</xdr:rowOff>
    </xdr:from>
    <xdr:ext cx="762000" cy="259045"/>
    <xdr:sp macro="" textlink="">
      <xdr:nvSpPr>
        <xdr:cNvPr id="306" name="補助費等平均値テキスト">
          <a:extLst>
            <a:ext uri="{FF2B5EF4-FFF2-40B4-BE49-F238E27FC236}">
              <a16:creationId xmlns:a16="http://schemas.microsoft.com/office/drawing/2014/main" xmlns="" id="{00000000-0008-0000-0400-000032010000}"/>
            </a:ext>
          </a:extLst>
        </xdr:cNvPr>
        <xdr:cNvSpPr txBox="1"/>
      </xdr:nvSpPr>
      <xdr:spPr>
        <a:xfrm>
          <a:off x="16598900" y="6327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139065</xdr:rowOff>
    </xdr:from>
    <xdr:to>
      <xdr:col>82</xdr:col>
      <xdr:colOff>158750</xdr:colOff>
      <xdr:row>38</xdr:row>
      <xdr:rowOff>69215</xdr:rowOff>
    </xdr:to>
    <xdr:sp macro="" textlink="">
      <xdr:nvSpPr>
        <xdr:cNvPr id="307" name="フローチャート: 判断 306">
          <a:extLst>
            <a:ext uri="{FF2B5EF4-FFF2-40B4-BE49-F238E27FC236}">
              <a16:creationId xmlns:a16="http://schemas.microsoft.com/office/drawing/2014/main" xmlns="" id="{00000000-0008-0000-0400-000033010000}"/>
            </a:ext>
          </a:extLst>
        </xdr:cNvPr>
        <xdr:cNvSpPr/>
      </xdr:nvSpPr>
      <xdr:spPr>
        <a:xfrm>
          <a:off x="16459200" y="64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46990</xdr:rowOff>
    </xdr:from>
    <xdr:to>
      <xdr:col>78</xdr:col>
      <xdr:colOff>69850</xdr:colOff>
      <xdr:row>38</xdr:row>
      <xdr:rowOff>69850</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flipV="1">
          <a:off x="14782800" y="65620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133350</xdr:rowOff>
    </xdr:from>
    <xdr:to>
      <xdr:col>78</xdr:col>
      <xdr:colOff>120650</xdr:colOff>
      <xdr:row>38</xdr:row>
      <xdr:rowOff>63500</xdr:rowOff>
    </xdr:to>
    <xdr:sp macro="" textlink="">
      <xdr:nvSpPr>
        <xdr:cNvPr id="309" name="フローチャート: 判断 308">
          <a:extLst>
            <a:ext uri="{FF2B5EF4-FFF2-40B4-BE49-F238E27FC236}">
              <a16:creationId xmlns:a16="http://schemas.microsoft.com/office/drawing/2014/main" xmlns="" id="{00000000-0008-0000-0400-000035010000}"/>
            </a:ext>
          </a:extLst>
        </xdr:cNvPr>
        <xdr:cNvSpPr/>
      </xdr:nvSpPr>
      <xdr:spPr>
        <a:xfrm>
          <a:off x="15621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73677</xdr:rowOff>
    </xdr:from>
    <xdr:ext cx="736600" cy="259045"/>
    <xdr:sp macro="" textlink="">
      <xdr:nvSpPr>
        <xdr:cNvPr id="310" name="テキスト ボックス 309">
          <a:extLst>
            <a:ext uri="{FF2B5EF4-FFF2-40B4-BE49-F238E27FC236}">
              <a16:creationId xmlns:a16="http://schemas.microsoft.com/office/drawing/2014/main" xmlns="" id="{00000000-0008-0000-0400-000036010000}"/>
            </a:ext>
          </a:extLst>
        </xdr:cNvPr>
        <xdr:cNvSpPr txBox="1"/>
      </xdr:nvSpPr>
      <xdr:spPr>
        <a:xfrm>
          <a:off x="15290800" y="624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64135</xdr:rowOff>
    </xdr:from>
    <xdr:to>
      <xdr:col>73</xdr:col>
      <xdr:colOff>180975</xdr:colOff>
      <xdr:row>38</xdr:row>
      <xdr:rowOff>69850</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a:off x="13893800" y="65792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127635</xdr:rowOff>
    </xdr:from>
    <xdr:to>
      <xdr:col>74</xdr:col>
      <xdr:colOff>31750</xdr:colOff>
      <xdr:row>38</xdr:row>
      <xdr:rowOff>57785</xdr:rowOff>
    </xdr:to>
    <xdr:sp macro="" textlink="">
      <xdr:nvSpPr>
        <xdr:cNvPr id="312" name="フローチャート: 判断 311">
          <a:extLst>
            <a:ext uri="{FF2B5EF4-FFF2-40B4-BE49-F238E27FC236}">
              <a16:creationId xmlns:a16="http://schemas.microsoft.com/office/drawing/2014/main" xmlns="" id="{00000000-0008-0000-0400-000038010000}"/>
            </a:ext>
          </a:extLst>
        </xdr:cNvPr>
        <xdr:cNvSpPr/>
      </xdr:nvSpPr>
      <xdr:spPr>
        <a:xfrm>
          <a:off x="14732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67962</xdr:rowOff>
    </xdr:from>
    <xdr:ext cx="762000" cy="259045"/>
    <xdr:sp macro="" textlink="">
      <xdr:nvSpPr>
        <xdr:cNvPr id="313" name="テキスト ボックス 312">
          <a:extLst>
            <a:ext uri="{FF2B5EF4-FFF2-40B4-BE49-F238E27FC236}">
              <a16:creationId xmlns:a16="http://schemas.microsoft.com/office/drawing/2014/main" xmlns="" id="{00000000-0008-0000-0400-000039010000}"/>
            </a:ext>
          </a:extLst>
        </xdr:cNvPr>
        <xdr:cNvSpPr txBox="1"/>
      </xdr:nvSpPr>
      <xdr:spPr>
        <a:xfrm>
          <a:off x="14401800" y="62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64135</xdr:rowOff>
    </xdr:from>
    <xdr:to>
      <xdr:col>69</xdr:col>
      <xdr:colOff>92075</xdr:colOff>
      <xdr:row>38</xdr:row>
      <xdr:rowOff>81280</xdr:rowOff>
    </xdr:to>
    <xdr:cxnSp macro="">
      <xdr:nvCxnSpPr>
        <xdr:cNvPr id="314" name="直線コネクタ 313">
          <a:extLst>
            <a:ext uri="{FF2B5EF4-FFF2-40B4-BE49-F238E27FC236}">
              <a16:creationId xmlns:a16="http://schemas.microsoft.com/office/drawing/2014/main" xmlns="" id="{00000000-0008-0000-0400-00003A010000}"/>
            </a:ext>
          </a:extLst>
        </xdr:cNvPr>
        <xdr:cNvCxnSpPr/>
      </xdr:nvCxnSpPr>
      <xdr:spPr>
        <a:xfrm flipV="1">
          <a:off x="13004800" y="657923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47625</xdr:rowOff>
    </xdr:from>
    <xdr:to>
      <xdr:col>69</xdr:col>
      <xdr:colOff>142875</xdr:colOff>
      <xdr:row>37</xdr:row>
      <xdr:rowOff>149225</xdr:rowOff>
    </xdr:to>
    <xdr:sp macro="" textlink="">
      <xdr:nvSpPr>
        <xdr:cNvPr id="315" name="フローチャート: 判断 314">
          <a:extLst>
            <a:ext uri="{FF2B5EF4-FFF2-40B4-BE49-F238E27FC236}">
              <a16:creationId xmlns:a16="http://schemas.microsoft.com/office/drawing/2014/main" xmlns="" id="{00000000-0008-0000-0400-00003B010000}"/>
            </a:ext>
          </a:extLst>
        </xdr:cNvPr>
        <xdr:cNvSpPr/>
      </xdr:nvSpPr>
      <xdr:spPr>
        <a:xfrm>
          <a:off x="13843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159402</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3512800" y="616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24765</xdr:rowOff>
    </xdr:from>
    <xdr:to>
      <xdr:col>65</xdr:col>
      <xdr:colOff>53975</xdr:colOff>
      <xdr:row>37</xdr:row>
      <xdr:rowOff>126365</xdr:rowOff>
    </xdr:to>
    <xdr:sp macro="" textlink="">
      <xdr:nvSpPr>
        <xdr:cNvPr id="317" name="フローチャート: 判断 316">
          <a:extLst>
            <a:ext uri="{FF2B5EF4-FFF2-40B4-BE49-F238E27FC236}">
              <a16:creationId xmlns:a16="http://schemas.microsoft.com/office/drawing/2014/main" xmlns="" id="{00000000-0008-0000-0400-00003D010000}"/>
            </a:ext>
          </a:extLst>
        </xdr:cNvPr>
        <xdr:cNvSpPr/>
      </xdr:nvSpPr>
      <xdr:spPr>
        <a:xfrm>
          <a:off x="129540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136542</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2623800" y="613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70485</xdr:rowOff>
    </xdr:from>
    <xdr:to>
      <xdr:col>82</xdr:col>
      <xdr:colOff>158750</xdr:colOff>
      <xdr:row>39</xdr:row>
      <xdr:rowOff>635</xdr:rowOff>
    </xdr:to>
    <xdr:sp macro="" textlink="">
      <xdr:nvSpPr>
        <xdr:cNvPr id="324" name="楕円 323">
          <a:extLst>
            <a:ext uri="{FF2B5EF4-FFF2-40B4-BE49-F238E27FC236}">
              <a16:creationId xmlns:a16="http://schemas.microsoft.com/office/drawing/2014/main" xmlns="" id="{00000000-0008-0000-0400-000044010000}"/>
            </a:ext>
          </a:extLst>
        </xdr:cNvPr>
        <xdr:cNvSpPr/>
      </xdr:nvSpPr>
      <xdr:spPr>
        <a:xfrm>
          <a:off x="16459200" y="658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42562</xdr:rowOff>
    </xdr:from>
    <xdr:ext cx="762000" cy="259045"/>
    <xdr:sp macro="" textlink="">
      <xdr:nvSpPr>
        <xdr:cNvPr id="325" name="補助費等該当値テキスト">
          <a:extLst>
            <a:ext uri="{FF2B5EF4-FFF2-40B4-BE49-F238E27FC236}">
              <a16:creationId xmlns:a16="http://schemas.microsoft.com/office/drawing/2014/main" xmlns="" id="{00000000-0008-0000-0400-000045010000}"/>
            </a:ext>
          </a:extLst>
        </xdr:cNvPr>
        <xdr:cNvSpPr txBox="1"/>
      </xdr:nvSpPr>
      <xdr:spPr>
        <a:xfrm>
          <a:off x="16598900" y="655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167640</xdr:rowOff>
    </xdr:from>
    <xdr:to>
      <xdr:col>78</xdr:col>
      <xdr:colOff>120650</xdr:colOff>
      <xdr:row>38</xdr:row>
      <xdr:rowOff>97790</xdr:rowOff>
    </xdr:to>
    <xdr:sp macro="" textlink="">
      <xdr:nvSpPr>
        <xdr:cNvPr id="326" name="楕円 325">
          <a:extLst>
            <a:ext uri="{FF2B5EF4-FFF2-40B4-BE49-F238E27FC236}">
              <a16:creationId xmlns:a16="http://schemas.microsoft.com/office/drawing/2014/main" xmlns="" id="{00000000-0008-0000-0400-000046010000}"/>
            </a:ext>
          </a:extLst>
        </xdr:cNvPr>
        <xdr:cNvSpPr/>
      </xdr:nvSpPr>
      <xdr:spPr>
        <a:xfrm>
          <a:off x="15621000" y="65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82567</xdr:rowOff>
    </xdr:from>
    <xdr:ext cx="7366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5290800" y="6597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19050</xdr:rowOff>
    </xdr:from>
    <xdr:to>
      <xdr:col>74</xdr:col>
      <xdr:colOff>31750</xdr:colOff>
      <xdr:row>38</xdr:row>
      <xdr:rowOff>120650</xdr:rowOff>
    </xdr:to>
    <xdr:sp macro="" textlink="">
      <xdr:nvSpPr>
        <xdr:cNvPr id="328" name="楕円 327">
          <a:extLst>
            <a:ext uri="{FF2B5EF4-FFF2-40B4-BE49-F238E27FC236}">
              <a16:creationId xmlns:a16="http://schemas.microsoft.com/office/drawing/2014/main" xmlns="" id="{00000000-0008-0000-0400-000048010000}"/>
            </a:ext>
          </a:extLst>
        </xdr:cNvPr>
        <xdr:cNvSpPr/>
      </xdr:nvSpPr>
      <xdr:spPr>
        <a:xfrm>
          <a:off x="147320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105427</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4401800" y="662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13335</xdr:rowOff>
    </xdr:from>
    <xdr:to>
      <xdr:col>69</xdr:col>
      <xdr:colOff>142875</xdr:colOff>
      <xdr:row>38</xdr:row>
      <xdr:rowOff>114935</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3843000" y="652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99712</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3512800" y="661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30480</xdr:rowOff>
    </xdr:from>
    <xdr:to>
      <xdr:col>65</xdr:col>
      <xdr:colOff>53975</xdr:colOff>
      <xdr:row>38</xdr:row>
      <xdr:rowOff>132080</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2954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116857</xdr:rowOff>
    </xdr:from>
    <xdr:ext cx="7620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2623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公債費に係る経常収支比率は</a:t>
          </a:r>
          <a:r>
            <a:rPr kumimoji="1" lang="ja-JP" altLang="en-US" sz="1100">
              <a:solidFill>
                <a:schemeClr val="dk1"/>
              </a:solidFill>
              <a:effectLst/>
              <a:latin typeface="+mn-lt"/>
              <a:ea typeface="+mn-ea"/>
              <a:cs typeface="+mn-cs"/>
            </a:rPr>
            <a:t>類似団体平均を下回っており、</a:t>
          </a:r>
          <a:r>
            <a:rPr kumimoji="1" lang="ja-JP" altLang="ja-JP" sz="1100">
              <a:solidFill>
                <a:schemeClr val="dk1"/>
              </a:solidFill>
              <a:effectLst/>
              <a:latin typeface="+mn-lt"/>
              <a:ea typeface="+mn-ea"/>
              <a:cs typeface="+mn-cs"/>
            </a:rPr>
            <a:t>前年度比</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要因として、緊急防災減災事業債や</a:t>
          </a:r>
          <a:r>
            <a:rPr kumimoji="1" lang="ja-JP" altLang="en-US" sz="1100">
              <a:solidFill>
                <a:schemeClr val="dk1"/>
              </a:solidFill>
              <a:effectLst/>
              <a:latin typeface="+mn-lt"/>
              <a:ea typeface="+mn-ea"/>
              <a:cs typeface="+mn-cs"/>
            </a:rPr>
            <a:t>過疎</a:t>
          </a:r>
          <a:r>
            <a:rPr kumimoji="1" lang="ja-JP" altLang="ja-JP" sz="1100">
              <a:solidFill>
                <a:schemeClr val="dk1"/>
              </a:solidFill>
              <a:effectLst/>
              <a:latin typeface="+mn-lt"/>
              <a:ea typeface="+mn-ea"/>
              <a:cs typeface="+mn-cs"/>
            </a:rPr>
            <a:t>債</a:t>
          </a:r>
          <a:r>
            <a:rPr kumimoji="1" lang="ja-JP" altLang="en-US" sz="1100">
              <a:solidFill>
                <a:schemeClr val="dk1"/>
              </a:solidFill>
              <a:effectLst/>
              <a:latin typeface="+mn-lt"/>
              <a:ea typeface="+mn-ea"/>
              <a:cs typeface="+mn-cs"/>
            </a:rPr>
            <a:t>の増が</a:t>
          </a:r>
          <a:r>
            <a:rPr kumimoji="1" lang="ja-JP" altLang="ja-JP" sz="1100">
              <a:solidFill>
                <a:schemeClr val="dk1"/>
              </a:solidFill>
              <a:effectLst/>
              <a:latin typeface="+mn-lt"/>
              <a:ea typeface="+mn-ea"/>
              <a:cs typeface="+mn-cs"/>
            </a:rPr>
            <a:t>ある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今後、災害復旧事業債や庁舎建設事業等の大型事業の償還額の増加が見込まれるため、投資事業を厳密に精査し、起債額の抑制に努める。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xmlns=""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xmlns=""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9" name="テキスト ボックス 358">
          <a:extLst>
            <a:ext uri="{FF2B5EF4-FFF2-40B4-BE49-F238E27FC236}">
              <a16:creationId xmlns:a16="http://schemas.microsoft.com/office/drawing/2014/main" xmlns="" id="{00000000-0008-0000-0400-000067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xmlns=""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xmlns=""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110672</xdr:rowOff>
    </xdr:from>
    <xdr:to>
      <xdr:col>24</xdr:col>
      <xdr:colOff>25400</xdr:colOff>
      <xdr:row>81</xdr:row>
      <xdr:rowOff>4536</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flipV="1">
          <a:off x="4826000" y="12455072"/>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148063</xdr:rowOff>
    </xdr:from>
    <xdr:ext cx="762000" cy="259045"/>
    <xdr:sp macro="" textlink="">
      <xdr:nvSpPr>
        <xdr:cNvPr id="364" name="公債費最小値テキスト">
          <a:extLst>
            <a:ext uri="{FF2B5EF4-FFF2-40B4-BE49-F238E27FC236}">
              <a16:creationId xmlns:a16="http://schemas.microsoft.com/office/drawing/2014/main" xmlns="" id="{00000000-0008-0000-0400-00006C010000}"/>
            </a:ext>
          </a:extLst>
        </xdr:cNvPr>
        <xdr:cNvSpPr txBox="1"/>
      </xdr:nvSpPr>
      <xdr:spPr>
        <a:xfrm>
          <a:off x="4914900" y="13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4536</xdr:rowOff>
    </xdr:from>
    <xdr:to>
      <xdr:col>24</xdr:col>
      <xdr:colOff>114300</xdr:colOff>
      <xdr:row>81</xdr:row>
      <xdr:rowOff>4536</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a:off x="4737100" y="1389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25599</xdr:rowOff>
    </xdr:from>
    <xdr:ext cx="762000" cy="259045"/>
    <xdr:sp macro="" textlink="">
      <xdr:nvSpPr>
        <xdr:cNvPr id="366" name="公債費最大値テキスト">
          <a:extLst>
            <a:ext uri="{FF2B5EF4-FFF2-40B4-BE49-F238E27FC236}">
              <a16:creationId xmlns:a16="http://schemas.microsoft.com/office/drawing/2014/main" xmlns="" id="{00000000-0008-0000-0400-00006E010000}"/>
            </a:ext>
          </a:extLst>
        </xdr:cNvPr>
        <xdr:cNvSpPr txBox="1"/>
      </xdr:nvSpPr>
      <xdr:spPr>
        <a:xfrm>
          <a:off x="4914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110672</xdr:rowOff>
    </xdr:from>
    <xdr:to>
      <xdr:col>24</xdr:col>
      <xdr:colOff>114300</xdr:colOff>
      <xdr:row>72</xdr:row>
      <xdr:rowOff>110672</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a:off x="4737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45357</xdr:rowOff>
    </xdr:from>
    <xdr:to>
      <xdr:col>24</xdr:col>
      <xdr:colOff>25400</xdr:colOff>
      <xdr:row>76</xdr:row>
      <xdr:rowOff>143329</xdr:rowOff>
    </xdr:to>
    <xdr:cxnSp macro="">
      <xdr:nvCxnSpPr>
        <xdr:cNvPr id="368" name="直線コネクタ 367">
          <a:extLst>
            <a:ext uri="{FF2B5EF4-FFF2-40B4-BE49-F238E27FC236}">
              <a16:creationId xmlns:a16="http://schemas.microsoft.com/office/drawing/2014/main" xmlns="" id="{00000000-0008-0000-0400-000070010000}"/>
            </a:ext>
          </a:extLst>
        </xdr:cNvPr>
        <xdr:cNvCxnSpPr/>
      </xdr:nvCxnSpPr>
      <xdr:spPr>
        <a:xfrm>
          <a:off x="3987800" y="13075557"/>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97263</xdr:rowOff>
    </xdr:from>
    <xdr:ext cx="762000" cy="259045"/>
    <xdr:sp macro="" textlink="">
      <xdr:nvSpPr>
        <xdr:cNvPr id="369" name="公債費平均値テキスト">
          <a:extLst>
            <a:ext uri="{FF2B5EF4-FFF2-40B4-BE49-F238E27FC236}">
              <a16:creationId xmlns:a16="http://schemas.microsoft.com/office/drawing/2014/main" xmlns="" id="{00000000-0008-0000-0400-000071010000}"/>
            </a:ext>
          </a:extLst>
        </xdr:cNvPr>
        <xdr:cNvSpPr txBox="1"/>
      </xdr:nvSpPr>
      <xdr:spPr>
        <a:xfrm>
          <a:off x="4914900" y="13127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125186</xdr:rowOff>
    </xdr:from>
    <xdr:to>
      <xdr:col>24</xdr:col>
      <xdr:colOff>76200</xdr:colOff>
      <xdr:row>77</xdr:row>
      <xdr:rowOff>55336</xdr:rowOff>
    </xdr:to>
    <xdr:sp macro="" textlink="">
      <xdr:nvSpPr>
        <xdr:cNvPr id="370" name="フローチャート: 判断 369">
          <a:extLst>
            <a:ext uri="{FF2B5EF4-FFF2-40B4-BE49-F238E27FC236}">
              <a16:creationId xmlns:a16="http://schemas.microsoft.com/office/drawing/2014/main" xmlns="" id="{00000000-0008-0000-0400-000072010000}"/>
            </a:ext>
          </a:extLst>
        </xdr:cNvPr>
        <xdr:cNvSpPr/>
      </xdr:nvSpPr>
      <xdr:spPr>
        <a:xfrm>
          <a:off x="4775200" y="1315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45357</xdr:rowOff>
    </xdr:from>
    <xdr:to>
      <xdr:col>19</xdr:col>
      <xdr:colOff>187325</xdr:colOff>
      <xdr:row>77</xdr:row>
      <xdr:rowOff>69850</xdr:rowOff>
    </xdr:to>
    <xdr:cxnSp macro="">
      <xdr:nvCxnSpPr>
        <xdr:cNvPr id="371" name="直線コネクタ 370">
          <a:extLst>
            <a:ext uri="{FF2B5EF4-FFF2-40B4-BE49-F238E27FC236}">
              <a16:creationId xmlns:a16="http://schemas.microsoft.com/office/drawing/2014/main" xmlns="" id="{00000000-0008-0000-0400-000073010000}"/>
            </a:ext>
          </a:extLst>
        </xdr:cNvPr>
        <xdr:cNvCxnSpPr/>
      </xdr:nvCxnSpPr>
      <xdr:spPr>
        <a:xfrm flipV="1">
          <a:off x="3098800" y="130755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59871</xdr:rowOff>
    </xdr:from>
    <xdr:to>
      <xdr:col>20</xdr:col>
      <xdr:colOff>38100</xdr:colOff>
      <xdr:row>76</xdr:row>
      <xdr:rowOff>161471</xdr:rowOff>
    </xdr:to>
    <xdr:sp macro="" textlink="">
      <xdr:nvSpPr>
        <xdr:cNvPr id="372" name="フローチャート: 判断 371">
          <a:extLst>
            <a:ext uri="{FF2B5EF4-FFF2-40B4-BE49-F238E27FC236}">
              <a16:creationId xmlns:a16="http://schemas.microsoft.com/office/drawing/2014/main" xmlns="" id="{00000000-0008-0000-0400-000074010000}"/>
            </a:ext>
          </a:extLst>
        </xdr:cNvPr>
        <xdr:cNvSpPr/>
      </xdr:nvSpPr>
      <xdr:spPr>
        <a:xfrm>
          <a:off x="3937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146248</xdr:rowOff>
    </xdr:from>
    <xdr:ext cx="736600" cy="259045"/>
    <xdr:sp macro="" textlink="">
      <xdr:nvSpPr>
        <xdr:cNvPr id="373" name="テキスト ボックス 372">
          <a:extLst>
            <a:ext uri="{FF2B5EF4-FFF2-40B4-BE49-F238E27FC236}">
              <a16:creationId xmlns:a16="http://schemas.microsoft.com/office/drawing/2014/main" xmlns="" id="{00000000-0008-0000-0400-000075010000}"/>
            </a:ext>
          </a:extLst>
        </xdr:cNvPr>
        <xdr:cNvSpPr txBox="1"/>
      </xdr:nvSpPr>
      <xdr:spPr>
        <a:xfrm>
          <a:off x="3606800" y="13176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165100</xdr:rowOff>
    </xdr:from>
    <xdr:to>
      <xdr:col>15</xdr:col>
      <xdr:colOff>98425</xdr:colOff>
      <xdr:row>77</xdr:row>
      <xdr:rowOff>69850</xdr:rowOff>
    </xdr:to>
    <xdr:cxnSp macro="">
      <xdr:nvCxnSpPr>
        <xdr:cNvPr id="374" name="直線コネクタ 373">
          <a:extLst>
            <a:ext uri="{FF2B5EF4-FFF2-40B4-BE49-F238E27FC236}">
              <a16:creationId xmlns:a16="http://schemas.microsoft.com/office/drawing/2014/main" xmlns="" id="{00000000-0008-0000-0400-000076010000}"/>
            </a:ext>
          </a:extLst>
        </xdr:cNvPr>
        <xdr:cNvCxnSpPr/>
      </xdr:nvCxnSpPr>
      <xdr:spPr>
        <a:xfrm>
          <a:off x="2209800" y="13195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48986</xdr:rowOff>
    </xdr:from>
    <xdr:to>
      <xdr:col>15</xdr:col>
      <xdr:colOff>149225</xdr:colOff>
      <xdr:row>76</xdr:row>
      <xdr:rowOff>150586</xdr:rowOff>
    </xdr:to>
    <xdr:sp macro="" textlink="">
      <xdr:nvSpPr>
        <xdr:cNvPr id="375" name="フローチャート: 判断 374">
          <a:extLst>
            <a:ext uri="{FF2B5EF4-FFF2-40B4-BE49-F238E27FC236}">
              <a16:creationId xmlns:a16="http://schemas.microsoft.com/office/drawing/2014/main" xmlns="" id="{00000000-0008-0000-0400-000077010000}"/>
            </a:ext>
          </a:extLst>
        </xdr:cNvPr>
        <xdr:cNvSpPr/>
      </xdr:nvSpPr>
      <xdr:spPr>
        <a:xfrm>
          <a:off x="3048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160762</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2717800" y="12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34471</xdr:rowOff>
    </xdr:from>
    <xdr:to>
      <xdr:col>11</xdr:col>
      <xdr:colOff>9525</xdr:colOff>
      <xdr:row>76</xdr:row>
      <xdr:rowOff>165100</xdr:rowOff>
    </xdr:to>
    <xdr:cxnSp macro="">
      <xdr:nvCxnSpPr>
        <xdr:cNvPr id="377" name="直線コネクタ 376">
          <a:extLst>
            <a:ext uri="{FF2B5EF4-FFF2-40B4-BE49-F238E27FC236}">
              <a16:creationId xmlns:a16="http://schemas.microsoft.com/office/drawing/2014/main" xmlns="" id="{00000000-0008-0000-0400-000079010000}"/>
            </a:ext>
          </a:extLst>
        </xdr:cNvPr>
        <xdr:cNvCxnSpPr/>
      </xdr:nvCxnSpPr>
      <xdr:spPr>
        <a:xfrm>
          <a:off x="1320800" y="13064671"/>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48986</xdr:rowOff>
    </xdr:from>
    <xdr:to>
      <xdr:col>11</xdr:col>
      <xdr:colOff>60325</xdr:colOff>
      <xdr:row>76</xdr:row>
      <xdr:rowOff>150586</xdr:rowOff>
    </xdr:to>
    <xdr:sp macro="" textlink="">
      <xdr:nvSpPr>
        <xdr:cNvPr id="378" name="フローチャート: 判断 377">
          <a:extLst>
            <a:ext uri="{FF2B5EF4-FFF2-40B4-BE49-F238E27FC236}">
              <a16:creationId xmlns:a16="http://schemas.microsoft.com/office/drawing/2014/main" xmlns="" id="{00000000-0008-0000-0400-00007A010000}"/>
            </a:ext>
          </a:extLst>
        </xdr:cNvPr>
        <xdr:cNvSpPr/>
      </xdr:nvSpPr>
      <xdr:spPr>
        <a:xfrm>
          <a:off x="2159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160762</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1828800" y="12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59871</xdr:rowOff>
    </xdr:from>
    <xdr:to>
      <xdr:col>6</xdr:col>
      <xdr:colOff>171450</xdr:colOff>
      <xdr:row>76</xdr:row>
      <xdr:rowOff>161471</xdr:rowOff>
    </xdr:to>
    <xdr:sp macro="" textlink="">
      <xdr:nvSpPr>
        <xdr:cNvPr id="380" name="フローチャート: 判断 379">
          <a:extLst>
            <a:ext uri="{FF2B5EF4-FFF2-40B4-BE49-F238E27FC236}">
              <a16:creationId xmlns:a16="http://schemas.microsoft.com/office/drawing/2014/main" xmlns="" id="{00000000-0008-0000-0400-00007C010000}"/>
            </a:ext>
          </a:extLst>
        </xdr:cNvPr>
        <xdr:cNvSpPr/>
      </xdr:nvSpPr>
      <xdr:spPr>
        <a:xfrm>
          <a:off x="1270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146248</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939800" y="1317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92529</xdr:rowOff>
    </xdr:from>
    <xdr:to>
      <xdr:col>24</xdr:col>
      <xdr:colOff>76200</xdr:colOff>
      <xdr:row>77</xdr:row>
      <xdr:rowOff>22679</xdr:rowOff>
    </xdr:to>
    <xdr:sp macro="" textlink="">
      <xdr:nvSpPr>
        <xdr:cNvPr id="387" name="楕円 386">
          <a:extLst>
            <a:ext uri="{FF2B5EF4-FFF2-40B4-BE49-F238E27FC236}">
              <a16:creationId xmlns:a16="http://schemas.microsoft.com/office/drawing/2014/main" xmlns="" id="{00000000-0008-0000-0400-000083010000}"/>
            </a:ext>
          </a:extLst>
        </xdr:cNvPr>
        <xdr:cNvSpPr/>
      </xdr:nvSpPr>
      <xdr:spPr>
        <a:xfrm>
          <a:off x="47752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109056</xdr:rowOff>
    </xdr:from>
    <xdr:ext cx="762000" cy="259045"/>
    <xdr:sp macro="" textlink="">
      <xdr:nvSpPr>
        <xdr:cNvPr id="388" name="公債費該当値テキスト">
          <a:extLst>
            <a:ext uri="{FF2B5EF4-FFF2-40B4-BE49-F238E27FC236}">
              <a16:creationId xmlns:a16="http://schemas.microsoft.com/office/drawing/2014/main" xmlns="" id="{00000000-0008-0000-0400-000084010000}"/>
            </a:ext>
          </a:extLst>
        </xdr:cNvPr>
        <xdr:cNvSpPr txBox="1"/>
      </xdr:nvSpPr>
      <xdr:spPr>
        <a:xfrm>
          <a:off x="4914900" y="1296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166007</xdr:rowOff>
    </xdr:from>
    <xdr:to>
      <xdr:col>20</xdr:col>
      <xdr:colOff>38100</xdr:colOff>
      <xdr:row>76</xdr:row>
      <xdr:rowOff>96157</xdr:rowOff>
    </xdr:to>
    <xdr:sp macro="" textlink="">
      <xdr:nvSpPr>
        <xdr:cNvPr id="389" name="楕円 388">
          <a:extLst>
            <a:ext uri="{FF2B5EF4-FFF2-40B4-BE49-F238E27FC236}">
              <a16:creationId xmlns:a16="http://schemas.microsoft.com/office/drawing/2014/main" xmlns="" id="{00000000-0008-0000-0400-000085010000}"/>
            </a:ext>
          </a:extLst>
        </xdr:cNvPr>
        <xdr:cNvSpPr/>
      </xdr:nvSpPr>
      <xdr:spPr>
        <a:xfrm>
          <a:off x="3937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106334</xdr:rowOff>
    </xdr:from>
    <xdr:ext cx="7366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3606800" y="12793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19050</xdr:rowOff>
    </xdr:from>
    <xdr:to>
      <xdr:col>15</xdr:col>
      <xdr:colOff>149225</xdr:colOff>
      <xdr:row>77</xdr:row>
      <xdr:rowOff>120650</xdr:rowOff>
    </xdr:to>
    <xdr:sp macro="" textlink="">
      <xdr:nvSpPr>
        <xdr:cNvPr id="391" name="楕円 390">
          <a:extLst>
            <a:ext uri="{FF2B5EF4-FFF2-40B4-BE49-F238E27FC236}">
              <a16:creationId xmlns:a16="http://schemas.microsoft.com/office/drawing/2014/main" xmlns="" id="{00000000-0008-0000-0400-000087010000}"/>
            </a:ext>
          </a:extLst>
        </xdr:cNvPr>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105427</xdr:rowOff>
    </xdr:from>
    <xdr:ext cx="7620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114300</xdr:rowOff>
    </xdr:from>
    <xdr:to>
      <xdr:col>11</xdr:col>
      <xdr:colOff>60325</xdr:colOff>
      <xdr:row>77</xdr:row>
      <xdr:rowOff>44450</xdr:rowOff>
    </xdr:to>
    <xdr:sp macro="" textlink="">
      <xdr:nvSpPr>
        <xdr:cNvPr id="393" name="楕円 392">
          <a:extLst>
            <a:ext uri="{FF2B5EF4-FFF2-40B4-BE49-F238E27FC236}">
              <a16:creationId xmlns:a16="http://schemas.microsoft.com/office/drawing/2014/main" xmlns="" id="{00000000-0008-0000-0400-000089010000}"/>
            </a:ext>
          </a:extLst>
        </xdr:cNvPr>
        <xdr:cNvSpPr/>
      </xdr:nvSpPr>
      <xdr:spPr>
        <a:xfrm>
          <a:off x="2159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94" name="テキスト ボックス 393">
          <a:extLst>
            <a:ext uri="{FF2B5EF4-FFF2-40B4-BE49-F238E27FC236}">
              <a16:creationId xmlns:a16="http://schemas.microsoft.com/office/drawing/2014/main" xmlns="" id="{00000000-0008-0000-0400-00008A010000}"/>
            </a:ext>
          </a:extLst>
        </xdr:cNvPr>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155121</xdr:rowOff>
    </xdr:from>
    <xdr:to>
      <xdr:col>6</xdr:col>
      <xdr:colOff>171450</xdr:colOff>
      <xdr:row>76</xdr:row>
      <xdr:rowOff>85271</xdr:rowOff>
    </xdr:to>
    <xdr:sp macro="" textlink="">
      <xdr:nvSpPr>
        <xdr:cNvPr id="395" name="楕円 394">
          <a:extLst>
            <a:ext uri="{FF2B5EF4-FFF2-40B4-BE49-F238E27FC236}">
              <a16:creationId xmlns:a16="http://schemas.microsoft.com/office/drawing/2014/main" xmlns="" id="{00000000-0008-0000-0400-00008B010000}"/>
            </a:ext>
          </a:extLst>
        </xdr:cNvPr>
        <xdr:cNvSpPr/>
      </xdr:nvSpPr>
      <xdr:spPr>
        <a:xfrm>
          <a:off x="1270000" y="1301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95449</xdr:rowOff>
    </xdr:from>
    <xdr:ext cx="762000" cy="259045"/>
    <xdr:sp macro="" textlink="">
      <xdr:nvSpPr>
        <xdr:cNvPr id="396" name="テキスト ボックス 395">
          <a:extLst>
            <a:ext uri="{FF2B5EF4-FFF2-40B4-BE49-F238E27FC236}">
              <a16:creationId xmlns:a16="http://schemas.microsoft.com/office/drawing/2014/main" xmlns="" id="{00000000-0008-0000-0400-00008C010000}"/>
            </a:ext>
          </a:extLst>
        </xdr:cNvPr>
        <xdr:cNvSpPr txBox="1"/>
      </xdr:nvSpPr>
      <xdr:spPr>
        <a:xfrm>
          <a:off x="939800" y="1278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公債費を除く経常収支比率は、類似団体平均を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回っており、前年度比</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となっている。これは分子となる経常経費等一般財源において、</a:t>
          </a:r>
          <a:r>
            <a:rPr kumimoji="1" lang="ja-JP" altLang="en-US" sz="1100">
              <a:solidFill>
                <a:schemeClr val="dk1"/>
              </a:solidFill>
              <a:effectLst/>
              <a:latin typeface="+mn-lt"/>
              <a:ea typeface="+mn-ea"/>
              <a:cs typeface="+mn-cs"/>
            </a:rPr>
            <a:t>人件費、</a:t>
          </a:r>
          <a:r>
            <a:rPr kumimoji="1" lang="ja-JP" altLang="ja-JP" sz="1100">
              <a:solidFill>
                <a:schemeClr val="dk1"/>
              </a:solidFill>
              <a:effectLst/>
              <a:latin typeface="+mn-lt"/>
              <a:ea typeface="+mn-ea"/>
              <a:cs typeface="+mn-cs"/>
            </a:rPr>
            <a:t>物件費、補助費等が増</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分母となる経常的一般財源等が普通交付税・臨時財政対策債等の減により</a:t>
          </a:r>
          <a:r>
            <a:rPr kumimoji="1" lang="ja-JP" altLang="en-US" sz="1100">
              <a:solidFill>
                <a:schemeClr val="dk1"/>
              </a:solidFill>
              <a:effectLst/>
              <a:latin typeface="+mn-lt"/>
              <a:ea typeface="+mn-ea"/>
              <a:cs typeface="+mn-cs"/>
            </a:rPr>
            <a:t>減少した</a:t>
          </a:r>
          <a:r>
            <a:rPr kumimoji="1" lang="ja-JP" altLang="ja-JP" sz="1100">
              <a:solidFill>
                <a:schemeClr val="dk1"/>
              </a:solidFill>
              <a:effectLst/>
              <a:latin typeface="+mn-lt"/>
              <a:ea typeface="+mn-ea"/>
              <a:cs typeface="+mn-cs"/>
            </a:rPr>
            <a:t>ことが主な要因となっている。</a:t>
          </a:r>
          <a:endParaRPr lang="ja-JP" altLang="ja-JP" sz="1400">
            <a:effectLst/>
          </a:endParaRPr>
        </a:p>
        <a:p>
          <a:r>
            <a:rPr kumimoji="1" lang="ja-JP" altLang="ja-JP" sz="1100">
              <a:solidFill>
                <a:schemeClr val="dk1"/>
              </a:solidFill>
              <a:effectLst/>
              <a:latin typeface="+mn-lt"/>
              <a:ea typeface="+mn-ea"/>
              <a:cs typeface="+mn-cs"/>
            </a:rPr>
            <a:t>　今後も、施設管理経費の適正化等も踏まえた全市をあげた総合的な事業費の抑制を進め、経常収支の改善に努める。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xmlns=""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1" name="直線コネクタ 410">
          <a:extLst>
            <a:ext uri="{FF2B5EF4-FFF2-40B4-BE49-F238E27FC236}">
              <a16:creationId xmlns:a16="http://schemas.microsoft.com/office/drawing/2014/main" xmlns="" id="{00000000-0008-0000-0400-00009B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8" name="テキスト ボックス 417">
          <a:extLst>
            <a:ext uri="{FF2B5EF4-FFF2-40B4-BE49-F238E27FC236}">
              <a16:creationId xmlns:a16="http://schemas.microsoft.com/office/drawing/2014/main" xmlns="" id="{00000000-0008-0000-0400-0000A2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0" name="テキスト ボックス 419">
          <a:extLst>
            <a:ext uri="{FF2B5EF4-FFF2-40B4-BE49-F238E27FC236}">
              <a16:creationId xmlns:a16="http://schemas.microsoft.com/office/drawing/2014/main" xmlns="" id="{00000000-0008-0000-0400-0000A4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xmlns=""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xmlns=""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80</xdr:row>
      <xdr:rowOff>142239</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flipV="1">
          <a:off x="16510000" y="12539980"/>
          <a:ext cx="0" cy="1318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114316</xdr:rowOff>
    </xdr:from>
    <xdr:ext cx="762000" cy="259045"/>
    <xdr:sp macro="" textlink="">
      <xdr:nvSpPr>
        <xdr:cNvPr id="425" name="公債費以外最小値テキスト">
          <a:extLst>
            <a:ext uri="{FF2B5EF4-FFF2-40B4-BE49-F238E27FC236}">
              <a16:creationId xmlns:a16="http://schemas.microsoft.com/office/drawing/2014/main" xmlns="" id="{00000000-0008-0000-0400-0000A9010000}"/>
            </a:ext>
          </a:extLst>
        </xdr:cNvPr>
        <xdr:cNvSpPr txBox="1"/>
      </xdr:nvSpPr>
      <xdr:spPr>
        <a:xfrm>
          <a:off x="16598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142239</xdr:rowOff>
    </xdr:from>
    <xdr:to>
      <xdr:col>82</xdr:col>
      <xdr:colOff>196850</xdr:colOff>
      <xdr:row>80</xdr:row>
      <xdr:rowOff>142239</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6421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7" name="公債費以外最大値テキスト">
          <a:extLst>
            <a:ext uri="{FF2B5EF4-FFF2-40B4-BE49-F238E27FC236}">
              <a16:creationId xmlns:a16="http://schemas.microsoft.com/office/drawing/2014/main" xmlns="" id="{00000000-0008-0000-0400-0000AB010000}"/>
            </a:ext>
          </a:extLst>
        </xdr:cNvPr>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96520</xdr:rowOff>
    </xdr:from>
    <xdr:to>
      <xdr:col>82</xdr:col>
      <xdr:colOff>107950</xdr:colOff>
      <xdr:row>76</xdr:row>
      <xdr:rowOff>134620</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a:off x="15671800" y="1278382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47007</xdr:rowOff>
    </xdr:from>
    <xdr:ext cx="762000" cy="259045"/>
    <xdr:sp macro="" textlink="">
      <xdr:nvSpPr>
        <xdr:cNvPr id="430" name="公債費以外平均値テキスト">
          <a:extLst>
            <a:ext uri="{FF2B5EF4-FFF2-40B4-BE49-F238E27FC236}">
              <a16:creationId xmlns:a16="http://schemas.microsoft.com/office/drawing/2014/main" xmlns="" id="{00000000-0008-0000-0400-0000AE010000}"/>
            </a:ext>
          </a:extLst>
        </xdr:cNvPr>
        <xdr:cNvSpPr txBox="1"/>
      </xdr:nvSpPr>
      <xdr:spPr>
        <a:xfrm>
          <a:off x="16598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31" name="フローチャート: 判断 430">
          <a:extLst>
            <a:ext uri="{FF2B5EF4-FFF2-40B4-BE49-F238E27FC236}">
              <a16:creationId xmlns:a16="http://schemas.microsoft.com/office/drawing/2014/main" xmlns="" id="{00000000-0008-0000-0400-0000AF010000}"/>
            </a:ext>
          </a:extLst>
        </xdr:cNvPr>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96520</xdr:rowOff>
    </xdr:from>
    <xdr:to>
      <xdr:col>78</xdr:col>
      <xdr:colOff>69850</xdr:colOff>
      <xdr:row>76</xdr:row>
      <xdr:rowOff>88900</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flipV="1">
          <a:off x="14782800" y="12783820"/>
          <a:ext cx="8890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3810</xdr:rowOff>
    </xdr:from>
    <xdr:to>
      <xdr:col>78</xdr:col>
      <xdr:colOff>120650</xdr:colOff>
      <xdr:row>75</xdr:row>
      <xdr:rowOff>105410</xdr:rowOff>
    </xdr:to>
    <xdr:sp macro="" textlink="">
      <xdr:nvSpPr>
        <xdr:cNvPr id="433" name="フローチャート: 判断 432">
          <a:extLst>
            <a:ext uri="{FF2B5EF4-FFF2-40B4-BE49-F238E27FC236}">
              <a16:creationId xmlns:a16="http://schemas.microsoft.com/office/drawing/2014/main" xmlns="" id="{00000000-0008-0000-0400-0000B1010000}"/>
            </a:ext>
          </a:extLst>
        </xdr:cNvPr>
        <xdr:cNvSpPr/>
      </xdr:nvSpPr>
      <xdr:spPr>
        <a:xfrm>
          <a:off x="15621000" y="128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90188</xdr:rowOff>
    </xdr:from>
    <xdr:ext cx="7366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5290800" y="12948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27939</xdr:rowOff>
    </xdr:from>
    <xdr:to>
      <xdr:col>73</xdr:col>
      <xdr:colOff>180975</xdr:colOff>
      <xdr:row>76</xdr:row>
      <xdr:rowOff>88900</xdr:rowOff>
    </xdr:to>
    <xdr:cxnSp macro="">
      <xdr:nvCxnSpPr>
        <xdr:cNvPr id="435" name="直線コネクタ 434">
          <a:extLst>
            <a:ext uri="{FF2B5EF4-FFF2-40B4-BE49-F238E27FC236}">
              <a16:creationId xmlns:a16="http://schemas.microsoft.com/office/drawing/2014/main" xmlns="" id="{00000000-0008-0000-0400-0000B3010000}"/>
            </a:ext>
          </a:extLst>
        </xdr:cNvPr>
        <xdr:cNvCxnSpPr/>
      </xdr:nvCxnSpPr>
      <xdr:spPr>
        <a:xfrm>
          <a:off x="13893800" y="130581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106680</xdr:rowOff>
    </xdr:from>
    <xdr:to>
      <xdr:col>74</xdr:col>
      <xdr:colOff>31750</xdr:colOff>
      <xdr:row>77</xdr:row>
      <xdr:rowOff>36830</xdr:rowOff>
    </xdr:to>
    <xdr:sp macro="" textlink="">
      <xdr:nvSpPr>
        <xdr:cNvPr id="436" name="フローチャート: 判断 435">
          <a:extLst>
            <a:ext uri="{FF2B5EF4-FFF2-40B4-BE49-F238E27FC236}">
              <a16:creationId xmlns:a16="http://schemas.microsoft.com/office/drawing/2014/main" xmlns="" id="{00000000-0008-0000-0400-0000B4010000}"/>
            </a:ext>
          </a:extLst>
        </xdr:cNvPr>
        <xdr:cNvSpPr/>
      </xdr:nvSpPr>
      <xdr:spPr>
        <a:xfrm>
          <a:off x="14732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21607</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4401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153670</xdr:rowOff>
    </xdr:from>
    <xdr:to>
      <xdr:col>69</xdr:col>
      <xdr:colOff>92075</xdr:colOff>
      <xdr:row>76</xdr:row>
      <xdr:rowOff>27939</xdr:rowOff>
    </xdr:to>
    <xdr:cxnSp macro="">
      <xdr:nvCxnSpPr>
        <xdr:cNvPr id="438" name="直線コネクタ 437">
          <a:extLst>
            <a:ext uri="{FF2B5EF4-FFF2-40B4-BE49-F238E27FC236}">
              <a16:creationId xmlns:a16="http://schemas.microsoft.com/office/drawing/2014/main" xmlns="" id="{00000000-0008-0000-0400-0000B6010000}"/>
            </a:ext>
          </a:extLst>
        </xdr:cNvPr>
        <xdr:cNvCxnSpPr/>
      </xdr:nvCxnSpPr>
      <xdr:spPr>
        <a:xfrm>
          <a:off x="13004800" y="130124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160020</xdr:rowOff>
    </xdr:from>
    <xdr:to>
      <xdr:col>69</xdr:col>
      <xdr:colOff>142875</xdr:colOff>
      <xdr:row>77</xdr:row>
      <xdr:rowOff>90170</xdr:rowOff>
    </xdr:to>
    <xdr:sp macro="" textlink="">
      <xdr:nvSpPr>
        <xdr:cNvPr id="439" name="フローチャート: 判断 438">
          <a:extLst>
            <a:ext uri="{FF2B5EF4-FFF2-40B4-BE49-F238E27FC236}">
              <a16:creationId xmlns:a16="http://schemas.microsoft.com/office/drawing/2014/main" xmlns="" id="{00000000-0008-0000-0400-0000B7010000}"/>
            </a:ext>
          </a:extLst>
        </xdr:cNvPr>
        <xdr:cNvSpPr/>
      </xdr:nvSpPr>
      <xdr:spPr>
        <a:xfrm>
          <a:off x="13843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74947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3512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106680</xdr:rowOff>
    </xdr:from>
    <xdr:to>
      <xdr:col>65</xdr:col>
      <xdr:colOff>53975</xdr:colOff>
      <xdr:row>77</xdr:row>
      <xdr:rowOff>36830</xdr:rowOff>
    </xdr:to>
    <xdr:sp macro="" textlink="">
      <xdr:nvSpPr>
        <xdr:cNvPr id="441" name="フローチャート: 判断 440">
          <a:extLst>
            <a:ext uri="{FF2B5EF4-FFF2-40B4-BE49-F238E27FC236}">
              <a16:creationId xmlns:a16="http://schemas.microsoft.com/office/drawing/2014/main" xmlns="" id="{00000000-0008-0000-0400-0000B9010000}"/>
            </a:ext>
          </a:extLst>
        </xdr:cNvPr>
        <xdr:cNvSpPr/>
      </xdr:nvSpPr>
      <xdr:spPr>
        <a:xfrm>
          <a:off x="12954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21607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2623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48" name="楕円 447">
          <a:extLst>
            <a:ext uri="{FF2B5EF4-FFF2-40B4-BE49-F238E27FC236}">
              <a16:creationId xmlns:a16="http://schemas.microsoft.com/office/drawing/2014/main" xmlns="" id="{00000000-0008-0000-0400-0000C0010000}"/>
            </a:ext>
          </a:extLst>
        </xdr:cNvPr>
        <xdr:cNvSpPr/>
      </xdr:nvSpPr>
      <xdr:spPr>
        <a:xfrm>
          <a:off x="164592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55897</xdr:rowOff>
    </xdr:from>
    <xdr:ext cx="762000" cy="259045"/>
    <xdr:sp macro="" textlink="">
      <xdr:nvSpPr>
        <xdr:cNvPr id="449" name="公債費以外該当値テキスト">
          <a:extLst>
            <a:ext uri="{FF2B5EF4-FFF2-40B4-BE49-F238E27FC236}">
              <a16:creationId xmlns:a16="http://schemas.microsoft.com/office/drawing/2014/main" xmlns="" id="{00000000-0008-0000-0400-0000C1010000}"/>
            </a:ext>
          </a:extLst>
        </xdr:cNvPr>
        <xdr:cNvSpPr txBox="1"/>
      </xdr:nvSpPr>
      <xdr:spPr>
        <a:xfrm>
          <a:off x="165989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45720</xdr:rowOff>
    </xdr:from>
    <xdr:to>
      <xdr:col>78</xdr:col>
      <xdr:colOff>120650</xdr:colOff>
      <xdr:row>74</xdr:row>
      <xdr:rowOff>147320</xdr:rowOff>
    </xdr:to>
    <xdr:sp macro="" textlink="">
      <xdr:nvSpPr>
        <xdr:cNvPr id="450" name="楕円 449">
          <a:extLst>
            <a:ext uri="{FF2B5EF4-FFF2-40B4-BE49-F238E27FC236}">
              <a16:creationId xmlns:a16="http://schemas.microsoft.com/office/drawing/2014/main" xmlns="" id="{00000000-0008-0000-0400-0000C2010000}"/>
            </a:ext>
          </a:extLst>
        </xdr:cNvPr>
        <xdr:cNvSpPr/>
      </xdr:nvSpPr>
      <xdr:spPr>
        <a:xfrm>
          <a:off x="15621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157497</xdr:rowOff>
    </xdr:from>
    <xdr:ext cx="7366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5290800" y="1250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38100</xdr:rowOff>
    </xdr:from>
    <xdr:to>
      <xdr:col>74</xdr:col>
      <xdr:colOff>31750</xdr:colOff>
      <xdr:row>76</xdr:row>
      <xdr:rowOff>139700</xdr:rowOff>
    </xdr:to>
    <xdr:sp macro="" textlink="">
      <xdr:nvSpPr>
        <xdr:cNvPr id="452" name="楕円 451">
          <a:extLst>
            <a:ext uri="{FF2B5EF4-FFF2-40B4-BE49-F238E27FC236}">
              <a16:creationId xmlns:a16="http://schemas.microsoft.com/office/drawing/2014/main" xmlns="" id="{00000000-0008-0000-0400-0000C4010000}"/>
            </a:ext>
          </a:extLst>
        </xdr:cNvPr>
        <xdr:cNvSpPr/>
      </xdr:nvSpPr>
      <xdr:spPr>
        <a:xfrm>
          <a:off x="14732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149877</xdr:rowOff>
    </xdr:from>
    <xdr:ext cx="762000" cy="259045"/>
    <xdr:sp macro="" textlink="">
      <xdr:nvSpPr>
        <xdr:cNvPr id="453" name="テキスト ボックス 452">
          <a:extLst>
            <a:ext uri="{FF2B5EF4-FFF2-40B4-BE49-F238E27FC236}">
              <a16:creationId xmlns:a16="http://schemas.microsoft.com/office/drawing/2014/main" xmlns="" id="{00000000-0008-0000-0400-0000C5010000}"/>
            </a:ext>
          </a:extLst>
        </xdr:cNvPr>
        <xdr:cNvSpPr txBox="1"/>
      </xdr:nvSpPr>
      <xdr:spPr>
        <a:xfrm>
          <a:off x="14401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148589</xdr:rowOff>
    </xdr:from>
    <xdr:to>
      <xdr:col>69</xdr:col>
      <xdr:colOff>142875</xdr:colOff>
      <xdr:row>76</xdr:row>
      <xdr:rowOff>78739</xdr:rowOff>
    </xdr:to>
    <xdr:sp macro="" textlink="">
      <xdr:nvSpPr>
        <xdr:cNvPr id="454" name="楕円 453">
          <a:extLst>
            <a:ext uri="{FF2B5EF4-FFF2-40B4-BE49-F238E27FC236}">
              <a16:creationId xmlns:a16="http://schemas.microsoft.com/office/drawing/2014/main" xmlns="" id="{00000000-0008-0000-0400-0000C6010000}"/>
            </a:ext>
          </a:extLst>
        </xdr:cNvPr>
        <xdr:cNvSpPr/>
      </xdr:nvSpPr>
      <xdr:spPr>
        <a:xfrm>
          <a:off x="13843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88917</xdr:rowOff>
    </xdr:from>
    <xdr:ext cx="762000" cy="259045"/>
    <xdr:sp macro="" textlink="">
      <xdr:nvSpPr>
        <xdr:cNvPr id="455" name="テキスト ボックス 454">
          <a:extLst>
            <a:ext uri="{FF2B5EF4-FFF2-40B4-BE49-F238E27FC236}">
              <a16:creationId xmlns:a16="http://schemas.microsoft.com/office/drawing/2014/main" xmlns="" id="{00000000-0008-0000-0400-0000C7010000}"/>
            </a:ext>
          </a:extLst>
        </xdr:cNvPr>
        <xdr:cNvSpPr txBox="1"/>
      </xdr:nvSpPr>
      <xdr:spPr>
        <a:xfrm>
          <a:off x="13512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102870</xdr:rowOff>
    </xdr:from>
    <xdr:to>
      <xdr:col>65</xdr:col>
      <xdr:colOff>53975</xdr:colOff>
      <xdr:row>76</xdr:row>
      <xdr:rowOff>33020</xdr:rowOff>
    </xdr:to>
    <xdr:sp macro="" textlink="">
      <xdr:nvSpPr>
        <xdr:cNvPr id="456" name="楕円 455">
          <a:extLst>
            <a:ext uri="{FF2B5EF4-FFF2-40B4-BE49-F238E27FC236}">
              <a16:creationId xmlns:a16="http://schemas.microsoft.com/office/drawing/2014/main" xmlns="" id="{00000000-0008-0000-0400-0000C8010000}"/>
            </a:ext>
          </a:extLst>
        </xdr:cNvPr>
        <xdr:cNvSpPr/>
      </xdr:nvSpPr>
      <xdr:spPr>
        <a:xfrm>
          <a:off x="12954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43197</xdr:rowOff>
    </xdr:from>
    <xdr:ext cx="762000" cy="259045"/>
    <xdr:sp macro="" textlink="">
      <xdr:nvSpPr>
        <xdr:cNvPr id="457" name="テキスト ボックス 456">
          <a:extLst>
            <a:ext uri="{FF2B5EF4-FFF2-40B4-BE49-F238E27FC236}">
              <a16:creationId xmlns:a16="http://schemas.microsoft.com/office/drawing/2014/main" xmlns="" id="{00000000-0008-0000-0400-0000C9010000}"/>
            </a:ext>
          </a:extLst>
        </xdr:cNvPr>
        <xdr:cNvSpPr txBox="1"/>
      </xdr:nvSpPr>
      <xdr:spPr>
        <a:xfrm>
          <a:off x="12623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福岡県朝倉市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xmlns=""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56271</xdr:rowOff>
    </xdr:from>
    <xdr:to>
      <xdr:col>29</xdr:col>
      <xdr:colOff>127000</xdr:colOff>
      <xdr:row>20</xdr:row>
      <xdr:rowOff>110861</xdr:rowOff>
    </xdr:to>
    <xdr:cxnSp macro="">
      <xdr:nvCxnSpPr>
        <xdr:cNvPr id="43" name="直線コネクタ 42">
          <a:extLst>
            <a:ext uri="{FF2B5EF4-FFF2-40B4-BE49-F238E27FC236}">
              <a16:creationId xmlns:a16="http://schemas.microsoft.com/office/drawing/2014/main" xmlns="" id="{00000000-0008-0000-0500-00002B000000}"/>
            </a:ext>
          </a:extLst>
        </xdr:cNvPr>
        <xdr:cNvCxnSpPr/>
      </xdr:nvCxnSpPr>
      <xdr:spPr bwMode="auto">
        <a:xfrm flipV="1">
          <a:off x="5651500" y="1989846"/>
          <a:ext cx="0" cy="159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82938</xdr:rowOff>
    </xdr:from>
    <xdr:ext cx="762000" cy="259045"/>
    <xdr:sp macro="" textlink="">
      <xdr:nvSpPr>
        <xdr:cNvPr id="44" name="人口1人当たり決算額の推移最小値テキスト130">
          <a:extLst>
            <a:ext uri="{FF2B5EF4-FFF2-40B4-BE49-F238E27FC236}">
              <a16:creationId xmlns:a16="http://schemas.microsoft.com/office/drawing/2014/main" xmlns="" id="{00000000-0008-0000-0500-00002C000000}"/>
            </a:ext>
          </a:extLst>
        </xdr:cNvPr>
        <xdr:cNvSpPr txBox="1"/>
      </xdr:nvSpPr>
      <xdr:spPr>
        <a:xfrm>
          <a:off x="5740400" y="355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110861</xdr:rowOff>
    </xdr:from>
    <xdr:to>
      <xdr:col>30</xdr:col>
      <xdr:colOff>25400</xdr:colOff>
      <xdr:row>20</xdr:row>
      <xdr:rowOff>110861</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a:off x="5562600" y="35874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142648</xdr:rowOff>
    </xdr:from>
    <xdr:ext cx="762000" cy="259045"/>
    <xdr:sp macro="" textlink="">
      <xdr:nvSpPr>
        <xdr:cNvPr id="46" name="人口1人当たり決算額の推移最大値テキスト130">
          <a:extLst>
            <a:ext uri="{FF2B5EF4-FFF2-40B4-BE49-F238E27FC236}">
              <a16:creationId xmlns:a16="http://schemas.microsoft.com/office/drawing/2014/main" xmlns="" id="{00000000-0008-0000-0500-00002E000000}"/>
            </a:ext>
          </a:extLst>
        </xdr:cNvPr>
        <xdr:cNvSpPr txBox="1"/>
      </xdr:nvSpPr>
      <xdr:spPr>
        <a:xfrm>
          <a:off x="5740400" y="173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56271</xdr:rowOff>
    </xdr:from>
    <xdr:to>
      <xdr:col>30</xdr:col>
      <xdr:colOff>25400</xdr:colOff>
      <xdr:row>11</xdr:row>
      <xdr:rowOff>56271</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1989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144861</xdr:rowOff>
    </xdr:from>
    <xdr:to>
      <xdr:col>29</xdr:col>
      <xdr:colOff>127000</xdr:colOff>
      <xdr:row>15</xdr:row>
      <xdr:rowOff>152390</xdr:rowOff>
    </xdr:to>
    <xdr:cxnSp macro="">
      <xdr:nvCxnSpPr>
        <xdr:cNvPr id="48" name="直線コネクタ 47">
          <a:extLst>
            <a:ext uri="{FF2B5EF4-FFF2-40B4-BE49-F238E27FC236}">
              <a16:creationId xmlns:a16="http://schemas.microsoft.com/office/drawing/2014/main" xmlns="" id="{00000000-0008-0000-0500-000030000000}"/>
            </a:ext>
          </a:extLst>
        </xdr:cNvPr>
        <xdr:cNvCxnSpPr/>
      </xdr:nvCxnSpPr>
      <xdr:spPr bwMode="auto">
        <a:xfrm flipV="1">
          <a:off x="5003800" y="2764236"/>
          <a:ext cx="647700" cy="7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88785</xdr:rowOff>
    </xdr:from>
    <xdr:ext cx="762000" cy="259045"/>
    <xdr:sp macro="" textlink="">
      <xdr:nvSpPr>
        <xdr:cNvPr id="49" name="人口1人当たり決算額の推移平均値テキスト130">
          <a:extLst>
            <a:ext uri="{FF2B5EF4-FFF2-40B4-BE49-F238E27FC236}">
              <a16:creationId xmlns:a16="http://schemas.microsoft.com/office/drawing/2014/main" xmlns="" id="{00000000-0008-0000-0500-000031000000}"/>
            </a:ext>
          </a:extLst>
        </xdr:cNvPr>
        <xdr:cNvSpPr txBox="1"/>
      </xdr:nvSpPr>
      <xdr:spPr>
        <a:xfrm>
          <a:off x="5740400" y="2879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116708</xdr:rowOff>
    </xdr:from>
    <xdr:to>
      <xdr:col>29</xdr:col>
      <xdr:colOff>177800</xdr:colOff>
      <xdr:row>17</xdr:row>
      <xdr:rowOff>46858</xdr:rowOff>
    </xdr:to>
    <xdr:sp macro="" textlink="">
      <xdr:nvSpPr>
        <xdr:cNvPr id="50" name="フローチャート: 判断 49">
          <a:extLst>
            <a:ext uri="{FF2B5EF4-FFF2-40B4-BE49-F238E27FC236}">
              <a16:creationId xmlns:a16="http://schemas.microsoft.com/office/drawing/2014/main" xmlns="" id="{00000000-0008-0000-0500-000032000000}"/>
            </a:ext>
          </a:extLst>
        </xdr:cNvPr>
        <xdr:cNvSpPr/>
      </xdr:nvSpPr>
      <xdr:spPr bwMode="auto">
        <a:xfrm>
          <a:off x="5600700" y="2907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152390</xdr:rowOff>
    </xdr:from>
    <xdr:to>
      <xdr:col>26</xdr:col>
      <xdr:colOff>50800</xdr:colOff>
      <xdr:row>15</xdr:row>
      <xdr:rowOff>152512</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flipV="1">
          <a:off x="4305300" y="2771765"/>
          <a:ext cx="698500" cy="1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133563</xdr:rowOff>
    </xdr:from>
    <xdr:to>
      <xdr:col>26</xdr:col>
      <xdr:colOff>101600</xdr:colOff>
      <xdr:row>17</xdr:row>
      <xdr:rowOff>63713</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4953000" y="29243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48490</xdr:rowOff>
    </xdr:from>
    <xdr:ext cx="736600" cy="259045"/>
    <xdr:sp macro="" textlink="">
      <xdr:nvSpPr>
        <xdr:cNvPr id="53" name="テキスト ボックス 52">
          <a:extLst>
            <a:ext uri="{FF2B5EF4-FFF2-40B4-BE49-F238E27FC236}">
              <a16:creationId xmlns:a16="http://schemas.microsoft.com/office/drawing/2014/main" xmlns="" id="{00000000-0008-0000-0500-000035000000}"/>
            </a:ext>
          </a:extLst>
        </xdr:cNvPr>
        <xdr:cNvSpPr txBox="1"/>
      </xdr:nvSpPr>
      <xdr:spPr>
        <a:xfrm>
          <a:off x="4622800" y="3010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152512</xdr:rowOff>
    </xdr:from>
    <xdr:to>
      <xdr:col>22</xdr:col>
      <xdr:colOff>114300</xdr:colOff>
      <xdr:row>16</xdr:row>
      <xdr:rowOff>69926</xdr:rowOff>
    </xdr:to>
    <xdr:cxnSp macro="">
      <xdr:nvCxnSpPr>
        <xdr:cNvPr id="54" name="直線コネクタ 53">
          <a:extLst>
            <a:ext uri="{FF2B5EF4-FFF2-40B4-BE49-F238E27FC236}">
              <a16:creationId xmlns:a16="http://schemas.microsoft.com/office/drawing/2014/main" xmlns="" id="{00000000-0008-0000-0500-000036000000}"/>
            </a:ext>
          </a:extLst>
        </xdr:cNvPr>
        <xdr:cNvCxnSpPr/>
      </xdr:nvCxnSpPr>
      <xdr:spPr bwMode="auto">
        <a:xfrm flipV="1">
          <a:off x="3606800" y="2771887"/>
          <a:ext cx="698500" cy="88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65044</xdr:rowOff>
    </xdr:from>
    <xdr:to>
      <xdr:col>22</xdr:col>
      <xdr:colOff>165100</xdr:colOff>
      <xdr:row>17</xdr:row>
      <xdr:rowOff>166644</xdr:rowOff>
    </xdr:to>
    <xdr:sp macro="" textlink="">
      <xdr:nvSpPr>
        <xdr:cNvPr id="55" name="フローチャート: 判断 54">
          <a:extLst>
            <a:ext uri="{FF2B5EF4-FFF2-40B4-BE49-F238E27FC236}">
              <a16:creationId xmlns:a16="http://schemas.microsoft.com/office/drawing/2014/main" xmlns="" id="{00000000-0008-0000-0500-000037000000}"/>
            </a:ext>
          </a:extLst>
        </xdr:cNvPr>
        <xdr:cNvSpPr/>
      </xdr:nvSpPr>
      <xdr:spPr bwMode="auto">
        <a:xfrm>
          <a:off x="4254500" y="3027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151421</xdr:rowOff>
    </xdr:from>
    <xdr:ext cx="762000" cy="259045"/>
    <xdr:sp macro="" textlink="">
      <xdr:nvSpPr>
        <xdr:cNvPr id="56" name="テキスト ボックス 55">
          <a:extLst>
            <a:ext uri="{FF2B5EF4-FFF2-40B4-BE49-F238E27FC236}">
              <a16:creationId xmlns:a16="http://schemas.microsoft.com/office/drawing/2014/main" xmlns="" id="{00000000-0008-0000-0500-000038000000}"/>
            </a:ext>
          </a:extLst>
        </xdr:cNvPr>
        <xdr:cNvSpPr txBox="1"/>
      </xdr:nvSpPr>
      <xdr:spPr>
        <a:xfrm>
          <a:off x="3924300" y="3113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69926</xdr:rowOff>
    </xdr:from>
    <xdr:to>
      <xdr:col>18</xdr:col>
      <xdr:colOff>177800</xdr:colOff>
      <xdr:row>16</xdr:row>
      <xdr:rowOff>122504</xdr:rowOff>
    </xdr:to>
    <xdr:cxnSp macro="">
      <xdr:nvCxnSpPr>
        <xdr:cNvPr id="57" name="直線コネクタ 56">
          <a:extLst>
            <a:ext uri="{FF2B5EF4-FFF2-40B4-BE49-F238E27FC236}">
              <a16:creationId xmlns:a16="http://schemas.microsoft.com/office/drawing/2014/main" xmlns="" id="{00000000-0008-0000-0500-000039000000}"/>
            </a:ext>
          </a:extLst>
        </xdr:cNvPr>
        <xdr:cNvCxnSpPr/>
      </xdr:nvCxnSpPr>
      <xdr:spPr bwMode="auto">
        <a:xfrm flipV="1">
          <a:off x="2908300" y="2860751"/>
          <a:ext cx="698500" cy="525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101178</xdr:rowOff>
    </xdr:from>
    <xdr:to>
      <xdr:col>19</xdr:col>
      <xdr:colOff>38100</xdr:colOff>
      <xdr:row>18</xdr:row>
      <xdr:rowOff>31328</xdr:rowOff>
    </xdr:to>
    <xdr:sp macro="" textlink="">
      <xdr:nvSpPr>
        <xdr:cNvPr id="58" name="フローチャート: 判断 57">
          <a:extLst>
            <a:ext uri="{FF2B5EF4-FFF2-40B4-BE49-F238E27FC236}">
              <a16:creationId xmlns:a16="http://schemas.microsoft.com/office/drawing/2014/main" xmlns="" id="{00000000-0008-0000-0500-00003A000000}"/>
            </a:ext>
          </a:extLst>
        </xdr:cNvPr>
        <xdr:cNvSpPr/>
      </xdr:nvSpPr>
      <xdr:spPr bwMode="auto">
        <a:xfrm>
          <a:off x="3556000" y="30634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16105</xdr:rowOff>
    </xdr:from>
    <xdr:ext cx="762000" cy="259045"/>
    <xdr:sp macro="" textlink="">
      <xdr:nvSpPr>
        <xdr:cNvPr id="59" name="テキスト ボックス 58">
          <a:extLst>
            <a:ext uri="{FF2B5EF4-FFF2-40B4-BE49-F238E27FC236}">
              <a16:creationId xmlns:a16="http://schemas.microsoft.com/office/drawing/2014/main" xmlns="" id="{00000000-0008-0000-0500-00003B000000}"/>
            </a:ext>
          </a:extLst>
        </xdr:cNvPr>
        <xdr:cNvSpPr txBox="1"/>
      </xdr:nvSpPr>
      <xdr:spPr>
        <a:xfrm>
          <a:off x="3225800" y="314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118491</xdr:rowOff>
    </xdr:from>
    <xdr:to>
      <xdr:col>15</xdr:col>
      <xdr:colOff>101600</xdr:colOff>
      <xdr:row>18</xdr:row>
      <xdr:rowOff>48641</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2857500" y="30807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33418</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2527300" y="316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94061</xdr:rowOff>
    </xdr:from>
    <xdr:to>
      <xdr:col>29</xdr:col>
      <xdr:colOff>177800</xdr:colOff>
      <xdr:row>16</xdr:row>
      <xdr:rowOff>24211</xdr:rowOff>
    </xdr:to>
    <xdr:sp macro="" textlink="">
      <xdr:nvSpPr>
        <xdr:cNvPr id="67" name="楕円 66">
          <a:extLst>
            <a:ext uri="{FF2B5EF4-FFF2-40B4-BE49-F238E27FC236}">
              <a16:creationId xmlns:a16="http://schemas.microsoft.com/office/drawing/2014/main" xmlns="" id="{00000000-0008-0000-0500-000043000000}"/>
            </a:ext>
          </a:extLst>
        </xdr:cNvPr>
        <xdr:cNvSpPr/>
      </xdr:nvSpPr>
      <xdr:spPr bwMode="auto">
        <a:xfrm>
          <a:off x="5600700" y="2713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110588</xdr:rowOff>
    </xdr:from>
    <xdr:ext cx="762000" cy="259045"/>
    <xdr:sp macro="" textlink="">
      <xdr:nvSpPr>
        <xdr:cNvPr id="68" name="人口1人当たり決算額の推移該当値テキスト130">
          <a:extLst>
            <a:ext uri="{FF2B5EF4-FFF2-40B4-BE49-F238E27FC236}">
              <a16:creationId xmlns:a16="http://schemas.microsoft.com/office/drawing/2014/main" xmlns="" id="{00000000-0008-0000-0500-000044000000}"/>
            </a:ext>
          </a:extLst>
        </xdr:cNvPr>
        <xdr:cNvSpPr txBox="1"/>
      </xdr:nvSpPr>
      <xdr:spPr>
        <a:xfrm>
          <a:off x="5740400" y="255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101590</xdr:rowOff>
    </xdr:from>
    <xdr:to>
      <xdr:col>26</xdr:col>
      <xdr:colOff>101600</xdr:colOff>
      <xdr:row>16</xdr:row>
      <xdr:rowOff>31740</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4953000" y="2720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41917</xdr:rowOff>
    </xdr:from>
    <xdr:ext cx="7366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4622800" y="2489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101712</xdr:rowOff>
    </xdr:from>
    <xdr:to>
      <xdr:col>22</xdr:col>
      <xdr:colOff>165100</xdr:colOff>
      <xdr:row>16</xdr:row>
      <xdr:rowOff>31862</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254500" y="2721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42039</xdr:rowOff>
    </xdr:from>
    <xdr:ext cx="7620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3924300" y="2489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19126</xdr:rowOff>
    </xdr:from>
    <xdr:to>
      <xdr:col>19</xdr:col>
      <xdr:colOff>38100</xdr:colOff>
      <xdr:row>16</xdr:row>
      <xdr:rowOff>120726</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3556000" y="2809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130903</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225800" y="2578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71704</xdr:rowOff>
    </xdr:from>
    <xdr:to>
      <xdr:col>15</xdr:col>
      <xdr:colOff>101600</xdr:colOff>
      <xdr:row>17</xdr:row>
      <xdr:rowOff>1854</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2857500" y="2862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12031</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2527300" y="26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xmlns=""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xmlns=""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xmlns=""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xmlns=""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xmlns=""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xmlns=""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xmlns=""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xmlns=""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xmlns=""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xmlns=""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xmlns=""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81280</xdr:rowOff>
    </xdr:from>
    <xdr:to>
      <xdr:col>29</xdr:col>
      <xdr:colOff>127000</xdr:colOff>
      <xdr:row>38</xdr:row>
      <xdr:rowOff>63580</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flipV="1">
          <a:off x="5651500" y="6005830"/>
          <a:ext cx="0" cy="15253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35657</xdr:rowOff>
    </xdr:from>
    <xdr:ext cx="762000" cy="259045"/>
    <xdr:sp macro="" textlink="">
      <xdr:nvSpPr>
        <xdr:cNvPr id="108" name="人口1人当たり決算額の推移最小値テキスト445">
          <a:extLst>
            <a:ext uri="{FF2B5EF4-FFF2-40B4-BE49-F238E27FC236}">
              <a16:creationId xmlns:a16="http://schemas.microsoft.com/office/drawing/2014/main" xmlns="" id="{00000000-0008-0000-0500-00006C000000}"/>
            </a:ext>
          </a:extLst>
        </xdr:cNvPr>
        <xdr:cNvSpPr txBox="1"/>
      </xdr:nvSpPr>
      <xdr:spPr>
        <a:xfrm>
          <a:off x="5740400" y="750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63580</xdr:rowOff>
    </xdr:from>
    <xdr:to>
      <xdr:col>30</xdr:col>
      <xdr:colOff>25400</xdr:colOff>
      <xdr:row>38</xdr:row>
      <xdr:rowOff>63580</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562600" y="7531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339107</xdr:rowOff>
    </xdr:from>
    <xdr:ext cx="762000" cy="259045"/>
    <xdr:sp macro="" textlink="">
      <xdr:nvSpPr>
        <xdr:cNvPr id="110" name="人口1人当たり決算額の推移最大値テキスト445">
          <a:extLst>
            <a:ext uri="{FF2B5EF4-FFF2-40B4-BE49-F238E27FC236}">
              <a16:creationId xmlns:a16="http://schemas.microsoft.com/office/drawing/2014/main" xmlns="" id="{00000000-0008-0000-0500-00006E000000}"/>
            </a:ext>
          </a:extLst>
        </xdr:cNvPr>
        <xdr:cNvSpPr txBox="1"/>
      </xdr:nvSpPr>
      <xdr:spPr>
        <a:xfrm>
          <a:off x="5740400" y="5749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81280</xdr:rowOff>
    </xdr:from>
    <xdr:to>
      <xdr:col>30</xdr:col>
      <xdr:colOff>25400</xdr:colOff>
      <xdr:row>33</xdr:row>
      <xdr:rowOff>81280</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5562600" y="60058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286693</xdr:rowOff>
    </xdr:from>
    <xdr:to>
      <xdr:col>29</xdr:col>
      <xdr:colOff>127000</xdr:colOff>
      <xdr:row>36</xdr:row>
      <xdr:rowOff>7834</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flipV="1">
          <a:off x="5003800" y="6897043"/>
          <a:ext cx="647700" cy="64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72937</xdr:rowOff>
    </xdr:from>
    <xdr:ext cx="762000" cy="259045"/>
    <xdr:sp macro="" textlink="">
      <xdr:nvSpPr>
        <xdr:cNvPr id="113" name="人口1人当たり決算額の推移平均値テキスト445">
          <a:extLst>
            <a:ext uri="{FF2B5EF4-FFF2-40B4-BE49-F238E27FC236}">
              <a16:creationId xmlns:a16="http://schemas.microsoft.com/office/drawing/2014/main" xmlns="" id="{00000000-0008-0000-0500-000071000000}"/>
            </a:ext>
          </a:extLst>
        </xdr:cNvPr>
        <xdr:cNvSpPr txBox="1"/>
      </xdr:nvSpPr>
      <xdr:spPr>
        <a:xfrm>
          <a:off x="5740400" y="6683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227860</xdr:rowOff>
    </xdr:from>
    <xdr:to>
      <xdr:col>29</xdr:col>
      <xdr:colOff>177800</xdr:colOff>
      <xdr:row>35</xdr:row>
      <xdr:rowOff>329460</xdr:rowOff>
    </xdr:to>
    <xdr:sp macro="" textlink="">
      <xdr:nvSpPr>
        <xdr:cNvPr id="114" name="フローチャート: 判断 113">
          <a:extLst>
            <a:ext uri="{FF2B5EF4-FFF2-40B4-BE49-F238E27FC236}">
              <a16:creationId xmlns:a16="http://schemas.microsoft.com/office/drawing/2014/main" xmlns="" id="{00000000-0008-0000-0500-000072000000}"/>
            </a:ext>
          </a:extLst>
        </xdr:cNvPr>
        <xdr:cNvSpPr/>
      </xdr:nvSpPr>
      <xdr:spPr bwMode="auto">
        <a:xfrm>
          <a:off x="5600700" y="6838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272977</xdr:rowOff>
    </xdr:from>
    <xdr:to>
      <xdr:col>26</xdr:col>
      <xdr:colOff>50800</xdr:colOff>
      <xdr:row>36</xdr:row>
      <xdr:rowOff>7834</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a:off x="4305300" y="6883327"/>
          <a:ext cx="698500" cy="77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265056</xdr:rowOff>
    </xdr:from>
    <xdr:to>
      <xdr:col>26</xdr:col>
      <xdr:colOff>101600</xdr:colOff>
      <xdr:row>36</xdr:row>
      <xdr:rowOff>23756</xdr:rowOff>
    </xdr:to>
    <xdr:sp macro="" textlink="">
      <xdr:nvSpPr>
        <xdr:cNvPr id="116" name="フローチャート: 判断 115">
          <a:extLst>
            <a:ext uri="{FF2B5EF4-FFF2-40B4-BE49-F238E27FC236}">
              <a16:creationId xmlns:a16="http://schemas.microsoft.com/office/drawing/2014/main" xmlns="" id="{00000000-0008-0000-0500-000074000000}"/>
            </a:ext>
          </a:extLst>
        </xdr:cNvPr>
        <xdr:cNvSpPr/>
      </xdr:nvSpPr>
      <xdr:spPr bwMode="auto">
        <a:xfrm>
          <a:off x="4953000" y="68754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33933</xdr:rowOff>
    </xdr:from>
    <xdr:ext cx="736600" cy="259045"/>
    <xdr:sp macro="" textlink="">
      <xdr:nvSpPr>
        <xdr:cNvPr id="117" name="テキスト ボックス 116">
          <a:extLst>
            <a:ext uri="{FF2B5EF4-FFF2-40B4-BE49-F238E27FC236}">
              <a16:creationId xmlns:a16="http://schemas.microsoft.com/office/drawing/2014/main" xmlns="" id="{00000000-0008-0000-0500-000075000000}"/>
            </a:ext>
          </a:extLst>
        </xdr:cNvPr>
        <xdr:cNvSpPr txBox="1"/>
      </xdr:nvSpPr>
      <xdr:spPr>
        <a:xfrm>
          <a:off x="4622800" y="6644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212856</xdr:rowOff>
    </xdr:from>
    <xdr:to>
      <xdr:col>22</xdr:col>
      <xdr:colOff>114300</xdr:colOff>
      <xdr:row>35</xdr:row>
      <xdr:rowOff>272977</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a:off x="3606800" y="6823206"/>
          <a:ext cx="698500" cy="60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35085</xdr:rowOff>
    </xdr:from>
    <xdr:to>
      <xdr:col>22</xdr:col>
      <xdr:colOff>165100</xdr:colOff>
      <xdr:row>36</xdr:row>
      <xdr:rowOff>136685</xdr:rowOff>
    </xdr:to>
    <xdr:sp macro="" textlink="">
      <xdr:nvSpPr>
        <xdr:cNvPr id="119" name="フローチャート: 判断 118">
          <a:extLst>
            <a:ext uri="{FF2B5EF4-FFF2-40B4-BE49-F238E27FC236}">
              <a16:creationId xmlns:a16="http://schemas.microsoft.com/office/drawing/2014/main" xmlns="" id="{00000000-0008-0000-0500-000077000000}"/>
            </a:ext>
          </a:extLst>
        </xdr:cNvPr>
        <xdr:cNvSpPr/>
      </xdr:nvSpPr>
      <xdr:spPr bwMode="auto">
        <a:xfrm>
          <a:off x="42545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121462</xdr:rowOff>
    </xdr:from>
    <xdr:ext cx="7620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3924300" y="707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212856</xdr:rowOff>
    </xdr:from>
    <xdr:to>
      <xdr:col>18</xdr:col>
      <xdr:colOff>177800</xdr:colOff>
      <xdr:row>36</xdr:row>
      <xdr:rowOff>14170</xdr:rowOff>
    </xdr:to>
    <xdr:cxnSp macro="">
      <xdr:nvCxnSpPr>
        <xdr:cNvPr id="121" name="直線コネクタ 120">
          <a:extLst>
            <a:ext uri="{FF2B5EF4-FFF2-40B4-BE49-F238E27FC236}">
              <a16:creationId xmlns:a16="http://schemas.microsoft.com/office/drawing/2014/main" xmlns="" id="{00000000-0008-0000-0500-000079000000}"/>
            </a:ext>
          </a:extLst>
        </xdr:cNvPr>
        <xdr:cNvCxnSpPr/>
      </xdr:nvCxnSpPr>
      <xdr:spPr bwMode="auto">
        <a:xfrm flipV="1">
          <a:off x="2908300" y="6823206"/>
          <a:ext cx="698500" cy="1442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29794</xdr:rowOff>
    </xdr:from>
    <xdr:to>
      <xdr:col>19</xdr:col>
      <xdr:colOff>38100</xdr:colOff>
      <xdr:row>36</xdr:row>
      <xdr:rowOff>131394</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3556000" y="6983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116171</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3225800" y="706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44033</xdr:rowOff>
    </xdr:from>
    <xdr:to>
      <xdr:col>15</xdr:col>
      <xdr:colOff>101600</xdr:colOff>
      <xdr:row>36</xdr:row>
      <xdr:rowOff>145633</xdr:rowOff>
    </xdr:to>
    <xdr:sp macro="" textlink="">
      <xdr:nvSpPr>
        <xdr:cNvPr id="124" name="フローチャート: 判断 123">
          <a:extLst>
            <a:ext uri="{FF2B5EF4-FFF2-40B4-BE49-F238E27FC236}">
              <a16:creationId xmlns:a16="http://schemas.microsoft.com/office/drawing/2014/main" xmlns="" id="{00000000-0008-0000-0500-00007C000000}"/>
            </a:ext>
          </a:extLst>
        </xdr:cNvPr>
        <xdr:cNvSpPr/>
      </xdr:nvSpPr>
      <xdr:spPr bwMode="auto">
        <a:xfrm>
          <a:off x="28575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130410</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2527300" y="708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235893</xdr:rowOff>
    </xdr:from>
    <xdr:to>
      <xdr:col>29</xdr:col>
      <xdr:colOff>177800</xdr:colOff>
      <xdr:row>35</xdr:row>
      <xdr:rowOff>337493</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5600700" y="6846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207970</xdr:rowOff>
    </xdr:from>
    <xdr:ext cx="762000" cy="259045"/>
    <xdr:sp macro="" textlink="">
      <xdr:nvSpPr>
        <xdr:cNvPr id="132" name="人口1人当たり決算額の推移該当値テキスト445">
          <a:extLst>
            <a:ext uri="{FF2B5EF4-FFF2-40B4-BE49-F238E27FC236}">
              <a16:creationId xmlns:a16="http://schemas.microsoft.com/office/drawing/2014/main" xmlns="" id="{00000000-0008-0000-0500-000084000000}"/>
            </a:ext>
          </a:extLst>
        </xdr:cNvPr>
        <xdr:cNvSpPr txBox="1"/>
      </xdr:nvSpPr>
      <xdr:spPr>
        <a:xfrm>
          <a:off x="5740400" y="681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299934</xdr:rowOff>
    </xdr:from>
    <xdr:to>
      <xdr:col>26</xdr:col>
      <xdr:colOff>101600</xdr:colOff>
      <xdr:row>36</xdr:row>
      <xdr:rowOff>58634</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4953000" y="6910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43411</xdr:rowOff>
    </xdr:from>
    <xdr:ext cx="7366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4622800" y="6996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222177</xdr:rowOff>
    </xdr:from>
    <xdr:to>
      <xdr:col>22</xdr:col>
      <xdr:colOff>165100</xdr:colOff>
      <xdr:row>35</xdr:row>
      <xdr:rowOff>323777</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4254500" y="6832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333954</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3924300" y="6601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162056</xdr:rowOff>
    </xdr:from>
    <xdr:to>
      <xdr:col>19</xdr:col>
      <xdr:colOff>38100</xdr:colOff>
      <xdr:row>35</xdr:row>
      <xdr:rowOff>263656</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3556000" y="6772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273833</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3225800" y="654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306270</xdr:rowOff>
    </xdr:from>
    <xdr:to>
      <xdr:col>15</xdr:col>
      <xdr:colOff>101600</xdr:colOff>
      <xdr:row>36</xdr:row>
      <xdr:rowOff>64970</xdr:rowOff>
    </xdr:to>
    <xdr:sp macro="" textlink="">
      <xdr:nvSpPr>
        <xdr:cNvPr id="139" name="楕円 138">
          <a:extLst>
            <a:ext uri="{FF2B5EF4-FFF2-40B4-BE49-F238E27FC236}">
              <a16:creationId xmlns:a16="http://schemas.microsoft.com/office/drawing/2014/main" xmlns="" id="{00000000-0008-0000-0500-00008B000000}"/>
            </a:ext>
          </a:extLst>
        </xdr:cNvPr>
        <xdr:cNvSpPr/>
      </xdr:nvSpPr>
      <xdr:spPr bwMode="auto">
        <a:xfrm>
          <a:off x="2857500" y="6916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75147</xdr:rowOff>
    </xdr:from>
    <xdr:ext cx="762000" cy="259045"/>
    <xdr:sp macro="" textlink="">
      <xdr:nvSpPr>
        <xdr:cNvPr id="140" name="テキスト ボックス 139">
          <a:extLst>
            <a:ext uri="{FF2B5EF4-FFF2-40B4-BE49-F238E27FC236}">
              <a16:creationId xmlns:a16="http://schemas.microsoft.com/office/drawing/2014/main" xmlns="" id="{00000000-0008-0000-0500-00008C000000}"/>
            </a:ext>
          </a:extLst>
        </xdr:cNvPr>
        <xdr:cNvSpPr txBox="1"/>
      </xdr:nvSpPr>
      <xdr:spPr>
        <a:xfrm>
          <a:off x="2527300" y="668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福岡県朝倉市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50,903
50,056
246.71
38,660,000
37,319,467
1,036,347
15,561,287
28,745,639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162966</xdr:rowOff>
    </xdr:from>
    <xdr:to>
      <xdr:col>24</xdr:col>
      <xdr:colOff>62865</xdr:colOff>
      <xdr:row>37</xdr:row>
      <xdr:rowOff>127724</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135016"/>
          <a:ext cx="1270" cy="133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131551</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47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127724</xdr:rowOff>
    </xdr:from>
    <xdr:to>
      <xdr:col>24</xdr:col>
      <xdr:colOff>152400</xdr:colOff>
      <xdr:row>37</xdr:row>
      <xdr:rowOff>127724</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471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109643</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4910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162966</xdr:rowOff>
    </xdr:from>
    <xdr:to>
      <xdr:col>24</xdr:col>
      <xdr:colOff>152400</xdr:colOff>
      <xdr:row>29</xdr:row>
      <xdr:rowOff>162966</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1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88379</xdr:rowOff>
    </xdr:from>
    <xdr:to>
      <xdr:col>24</xdr:col>
      <xdr:colOff>63500</xdr:colOff>
      <xdr:row>34</xdr:row>
      <xdr:rowOff>88862</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3797300" y="5917679"/>
          <a:ext cx="8382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107268</xdr:rowOff>
    </xdr:from>
    <xdr:ext cx="534377"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5936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128841</xdr:rowOff>
    </xdr:from>
    <xdr:to>
      <xdr:col>24</xdr:col>
      <xdr:colOff>114300</xdr:colOff>
      <xdr:row>35</xdr:row>
      <xdr:rowOff>58991</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595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82855</xdr:rowOff>
    </xdr:from>
    <xdr:to>
      <xdr:col>19</xdr:col>
      <xdr:colOff>177800</xdr:colOff>
      <xdr:row>34</xdr:row>
      <xdr:rowOff>88862</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a:off x="2908300" y="5912155"/>
          <a:ext cx="889000" cy="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143510</xdr:rowOff>
    </xdr:from>
    <xdr:to>
      <xdr:col>20</xdr:col>
      <xdr:colOff>38100</xdr:colOff>
      <xdr:row>35</xdr:row>
      <xdr:rowOff>73660</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64787</xdr:rowOff>
    </xdr:from>
    <xdr:ext cx="534377"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530111" y="606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82855</xdr:rowOff>
    </xdr:from>
    <xdr:to>
      <xdr:col>15</xdr:col>
      <xdr:colOff>50800</xdr:colOff>
      <xdr:row>35</xdr:row>
      <xdr:rowOff>98781</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2019300" y="5912155"/>
          <a:ext cx="889000" cy="18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29235</xdr:rowOff>
    </xdr:from>
    <xdr:to>
      <xdr:col>15</xdr:col>
      <xdr:colOff>101600</xdr:colOff>
      <xdr:row>35</xdr:row>
      <xdr:rowOff>130835</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0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121962</xdr:rowOff>
    </xdr:from>
    <xdr:ext cx="534377"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41111" y="612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98781</xdr:rowOff>
    </xdr:from>
    <xdr:to>
      <xdr:col>10</xdr:col>
      <xdr:colOff>114300</xdr:colOff>
      <xdr:row>35</xdr:row>
      <xdr:rowOff>118313</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flipV="1">
          <a:off x="1130300" y="6099531"/>
          <a:ext cx="889000" cy="1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131864</xdr:rowOff>
    </xdr:from>
    <xdr:to>
      <xdr:col>10</xdr:col>
      <xdr:colOff>165100</xdr:colOff>
      <xdr:row>36</xdr:row>
      <xdr:rowOff>62014</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13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53141</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52111" y="622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135230</xdr:rowOff>
    </xdr:from>
    <xdr:to>
      <xdr:col>6</xdr:col>
      <xdr:colOff>38100</xdr:colOff>
      <xdr:row>36</xdr:row>
      <xdr:rowOff>65380</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1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56507</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63111" y="622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37579</xdr:rowOff>
    </xdr:from>
    <xdr:to>
      <xdr:col>24</xdr:col>
      <xdr:colOff>114300</xdr:colOff>
      <xdr:row>34</xdr:row>
      <xdr:rowOff>139179</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586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60456</xdr:rowOff>
    </xdr:from>
    <xdr:ext cx="534377"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571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38062</xdr:rowOff>
    </xdr:from>
    <xdr:to>
      <xdr:col>20</xdr:col>
      <xdr:colOff>38100</xdr:colOff>
      <xdr:row>34</xdr:row>
      <xdr:rowOff>139662</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586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156189</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530111" y="564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32055</xdr:rowOff>
    </xdr:from>
    <xdr:to>
      <xdr:col>15</xdr:col>
      <xdr:colOff>101600</xdr:colOff>
      <xdr:row>34</xdr:row>
      <xdr:rowOff>133655</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586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150182</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41111" y="56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47981</xdr:rowOff>
    </xdr:from>
    <xdr:to>
      <xdr:col>10</xdr:col>
      <xdr:colOff>165100</xdr:colOff>
      <xdr:row>35</xdr:row>
      <xdr:rowOff>149581</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604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166108</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52111" y="582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67513</xdr:rowOff>
    </xdr:from>
    <xdr:to>
      <xdr:col>6</xdr:col>
      <xdr:colOff>38100</xdr:colOff>
      <xdr:row>35</xdr:row>
      <xdr:rowOff>169113</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606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14190</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584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xmlns=""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xmlns=""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83627</xdr:rowOff>
    </xdr:from>
    <xdr:to>
      <xdr:col>24</xdr:col>
      <xdr:colOff>62865</xdr:colOff>
      <xdr:row>58</xdr:row>
      <xdr:rowOff>55380</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flipV="1">
          <a:off x="4633595" y="8656127"/>
          <a:ext cx="1270" cy="1343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59207</xdr:rowOff>
    </xdr:from>
    <xdr:ext cx="534377" cy="259045"/>
    <xdr:sp macro="" textlink="">
      <xdr:nvSpPr>
        <xdr:cNvPr id="117" name="物件費最小値テキスト">
          <a:extLst>
            <a:ext uri="{FF2B5EF4-FFF2-40B4-BE49-F238E27FC236}">
              <a16:creationId xmlns:a16="http://schemas.microsoft.com/office/drawing/2014/main" xmlns="" id="{00000000-0008-0000-0600-000075000000}"/>
            </a:ext>
          </a:extLst>
        </xdr:cNvPr>
        <xdr:cNvSpPr txBox="1"/>
      </xdr:nvSpPr>
      <xdr:spPr>
        <a:xfrm>
          <a:off x="4686300" y="1000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55380</xdr:rowOff>
    </xdr:from>
    <xdr:to>
      <xdr:col>24</xdr:col>
      <xdr:colOff>152400</xdr:colOff>
      <xdr:row>58</xdr:row>
      <xdr:rowOff>55380</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4546600" y="999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30304</xdr:rowOff>
    </xdr:from>
    <xdr:ext cx="599010" cy="259045"/>
    <xdr:sp macro="" textlink="">
      <xdr:nvSpPr>
        <xdr:cNvPr id="119" name="物件費最大値テキスト">
          <a:extLst>
            <a:ext uri="{FF2B5EF4-FFF2-40B4-BE49-F238E27FC236}">
              <a16:creationId xmlns:a16="http://schemas.microsoft.com/office/drawing/2014/main" xmlns="" id="{00000000-0008-0000-0600-000077000000}"/>
            </a:ext>
          </a:extLst>
        </xdr:cNvPr>
        <xdr:cNvSpPr txBox="1"/>
      </xdr:nvSpPr>
      <xdr:spPr>
        <a:xfrm>
          <a:off x="4686300" y="843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83627</xdr:rowOff>
    </xdr:from>
    <xdr:to>
      <xdr:col>24</xdr:col>
      <xdr:colOff>152400</xdr:colOff>
      <xdr:row>50</xdr:row>
      <xdr:rowOff>83627</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a:off x="4546600" y="8656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99433</xdr:rowOff>
    </xdr:from>
    <xdr:to>
      <xdr:col>24</xdr:col>
      <xdr:colOff>63500</xdr:colOff>
      <xdr:row>54</xdr:row>
      <xdr:rowOff>138949</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flipV="1">
          <a:off x="3797300" y="9186283"/>
          <a:ext cx="838200" cy="21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152905</xdr:rowOff>
    </xdr:from>
    <xdr:ext cx="534377" cy="259045"/>
    <xdr:sp macro="" textlink="">
      <xdr:nvSpPr>
        <xdr:cNvPr id="122" name="物件費平均値テキスト">
          <a:extLst>
            <a:ext uri="{FF2B5EF4-FFF2-40B4-BE49-F238E27FC236}">
              <a16:creationId xmlns:a16="http://schemas.microsoft.com/office/drawing/2014/main" xmlns="" id="{00000000-0008-0000-0600-00007A000000}"/>
            </a:ext>
          </a:extLst>
        </xdr:cNvPr>
        <xdr:cNvSpPr txBox="1"/>
      </xdr:nvSpPr>
      <xdr:spPr>
        <a:xfrm>
          <a:off x="4686300" y="9411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3028</xdr:rowOff>
    </xdr:from>
    <xdr:to>
      <xdr:col>24</xdr:col>
      <xdr:colOff>114300</xdr:colOff>
      <xdr:row>55</xdr:row>
      <xdr:rowOff>104628</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4584700" y="943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138949</xdr:rowOff>
    </xdr:from>
    <xdr:to>
      <xdr:col>19</xdr:col>
      <xdr:colOff>177800</xdr:colOff>
      <xdr:row>54</xdr:row>
      <xdr:rowOff>142721</xdr:rowOff>
    </xdr:to>
    <xdr:cxnSp macro="">
      <xdr:nvCxnSpPr>
        <xdr:cNvPr id="124" name="直線コネクタ 123">
          <a:extLst>
            <a:ext uri="{FF2B5EF4-FFF2-40B4-BE49-F238E27FC236}">
              <a16:creationId xmlns:a16="http://schemas.microsoft.com/office/drawing/2014/main" xmlns="" id="{00000000-0008-0000-0600-00007C000000}"/>
            </a:ext>
          </a:extLst>
        </xdr:cNvPr>
        <xdr:cNvCxnSpPr/>
      </xdr:nvCxnSpPr>
      <xdr:spPr>
        <a:xfrm flipV="1">
          <a:off x="2908300" y="9397249"/>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59884</xdr:rowOff>
    </xdr:from>
    <xdr:to>
      <xdr:col>20</xdr:col>
      <xdr:colOff>38100</xdr:colOff>
      <xdr:row>55</xdr:row>
      <xdr:rowOff>161484</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3746500" y="948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152611</xdr:rowOff>
    </xdr:from>
    <xdr:ext cx="534377"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3530111" y="958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62891</xdr:rowOff>
    </xdr:from>
    <xdr:to>
      <xdr:col>15</xdr:col>
      <xdr:colOff>50800</xdr:colOff>
      <xdr:row>54</xdr:row>
      <xdr:rowOff>142721</xdr:rowOff>
    </xdr:to>
    <xdr:cxnSp macro="">
      <xdr:nvCxnSpPr>
        <xdr:cNvPr id="127" name="直線コネクタ 126">
          <a:extLst>
            <a:ext uri="{FF2B5EF4-FFF2-40B4-BE49-F238E27FC236}">
              <a16:creationId xmlns:a16="http://schemas.microsoft.com/office/drawing/2014/main" xmlns="" id="{00000000-0008-0000-0600-00007F000000}"/>
            </a:ext>
          </a:extLst>
        </xdr:cNvPr>
        <xdr:cNvCxnSpPr/>
      </xdr:nvCxnSpPr>
      <xdr:spPr>
        <a:xfrm>
          <a:off x="2019300" y="9149741"/>
          <a:ext cx="889000" cy="25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49450</xdr:rowOff>
    </xdr:from>
    <xdr:to>
      <xdr:col>15</xdr:col>
      <xdr:colOff>101600</xdr:colOff>
      <xdr:row>56</xdr:row>
      <xdr:rowOff>151050</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28575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142177</xdr:rowOff>
    </xdr:from>
    <xdr:ext cx="534377"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2641111" y="974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62891</xdr:rowOff>
    </xdr:from>
    <xdr:to>
      <xdr:col>10</xdr:col>
      <xdr:colOff>114300</xdr:colOff>
      <xdr:row>53</xdr:row>
      <xdr:rowOff>83465</xdr:rowOff>
    </xdr:to>
    <xdr:cxnSp macro="">
      <xdr:nvCxnSpPr>
        <xdr:cNvPr id="130" name="直線コネクタ 129">
          <a:extLst>
            <a:ext uri="{FF2B5EF4-FFF2-40B4-BE49-F238E27FC236}">
              <a16:creationId xmlns:a16="http://schemas.microsoft.com/office/drawing/2014/main" xmlns="" id="{00000000-0008-0000-0600-000082000000}"/>
            </a:ext>
          </a:extLst>
        </xdr:cNvPr>
        <xdr:cNvCxnSpPr/>
      </xdr:nvCxnSpPr>
      <xdr:spPr>
        <a:xfrm flipV="1">
          <a:off x="1130300" y="9149741"/>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96901</xdr:rowOff>
    </xdr:from>
    <xdr:to>
      <xdr:col>10</xdr:col>
      <xdr:colOff>165100</xdr:colOff>
      <xdr:row>57</xdr:row>
      <xdr:rowOff>27051</xdr:rowOff>
    </xdr:to>
    <xdr:sp macro="" textlink="">
      <xdr:nvSpPr>
        <xdr:cNvPr id="131" name="フローチャート: 判断 130">
          <a:extLst>
            <a:ext uri="{FF2B5EF4-FFF2-40B4-BE49-F238E27FC236}">
              <a16:creationId xmlns:a16="http://schemas.microsoft.com/office/drawing/2014/main" xmlns="" id="{00000000-0008-0000-0600-000083000000}"/>
            </a:ext>
          </a:extLst>
        </xdr:cNvPr>
        <xdr:cNvSpPr/>
      </xdr:nvSpPr>
      <xdr:spPr>
        <a:xfrm>
          <a:off x="1968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18178</xdr:rowOff>
    </xdr:from>
    <xdr:ext cx="534377"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1752111" y="979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171310</xdr:rowOff>
    </xdr:from>
    <xdr:to>
      <xdr:col>6</xdr:col>
      <xdr:colOff>38100</xdr:colOff>
      <xdr:row>57</xdr:row>
      <xdr:rowOff>101460</xdr:rowOff>
    </xdr:to>
    <xdr:sp macro="" textlink="">
      <xdr:nvSpPr>
        <xdr:cNvPr id="133" name="フローチャート: 判断 132">
          <a:extLst>
            <a:ext uri="{FF2B5EF4-FFF2-40B4-BE49-F238E27FC236}">
              <a16:creationId xmlns:a16="http://schemas.microsoft.com/office/drawing/2014/main" xmlns="" id="{00000000-0008-0000-0600-000085000000}"/>
            </a:ext>
          </a:extLst>
        </xdr:cNvPr>
        <xdr:cNvSpPr/>
      </xdr:nvSpPr>
      <xdr:spPr>
        <a:xfrm>
          <a:off x="1079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92587</xdr:rowOff>
    </xdr:from>
    <xdr:ext cx="534377"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863111" y="98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48633</xdr:rowOff>
    </xdr:from>
    <xdr:to>
      <xdr:col>24</xdr:col>
      <xdr:colOff>114300</xdr:colOff>
      <xdr:row>53</xdr:row>
      <xdr:rowOff>150233</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4584700" y="913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71510</xdr:rowOff>
    </xdr:from>
    <xdr:ext cx="599010" cy="259045"/>
    <xdr:sp macro="" textlink="">
      <xdr:nvSpPr>
        <xdr:cNvPr id="141" name="物件費該当値テキスト">
          <a:extLst>
            <a:ext uri="{FF2B5EF4-FFF2-40B4-BE49-F238E27FC236}">
              <a16:creationId xmlns:a16="http://schemas.microsoft.com/office/drawing/2014/main" xmlns="" id="{00000000-0008-0000-0600-00008D000000}"/>
            </a:ext>
          </a:extLst>
        </xdr:cNvPr>
        <xdr:cNvSpPr txBox="1"/>
      </xdr:nvSpPr>
      <xdr:spPr>
        <a:xfrm>
          <a:off x="4686300" y="898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88149</xdr:rowOff>
    </xdr:from>
    <xdr:to>
      <xdr:col>20</xdr:col>
      <xdr:colOff>38100</xdr:colOff>
      <xdr:row>55</xdr:row>
      <xdr:rowOff>18299</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3746500" y="934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34826</xdr:rowOff>
    </xdr:from>
    <xdr:ext cx="534377"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3530111" y="912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91921</xdr:rowOff>
    </xdr:from>
    <xdr:to>
      <xdr:col>15</xdr:col>
      <xdr:colOff>101600</xdr:colOff>
      <xdr:row>55</xdr:row>
      <xdr:rowOff>22071</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2857500" y="935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38598</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2641111" y="912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12091</xdr:rowOff>
    </xdr:from>
    <xdr:to>
      <xdr:col>10</xdr:col>
      <xdr:colOff>165100</xdr:colOff>
      <xdr:row>53</xdr:row>
      <xdr:rowOff>113691</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1968500" y="909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130218</xdr:rowOff>
    </xdr:from>
    <xdr:ext cx="599010"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1719795" y="8874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32665</xdr:rowOff>
    </xdr:from>
    <xdr:to>
      <xdr:col>6</xdr:col>
      <xdr:colOff>38100</xdr:colOff>
      <xdr:row>53</xdr:row>
      <xdr:rowOff>134265</xdr:rowOff>
    </xdr:to>
    <xdr:sp macro="" textlink="">
      <xdr:nvSpPr>
        <xdr:cNvPr id="148" name="楕円 147">
          <a:extLst>
            <a:ext uri="{FF2B5EF4-FFF2-40B4-BE49-F238E27FC236}">
              <a16:creationId xmlns:a16="http://schemas.microsoft.com/office/drawing/2014/main" xmlns="" id="{00000000-0008-0000-0600-000094000000}"/>
            </a:ext>
          </a:extLst>
        </xdr:cNvPr>
        <xdr:cNvSpPr/>
      </xdr:nvSpPr>
      <xdr:spPr>
        <a:xfrm>
          <a:off x="1079500" y="911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150792</xdr:rowOff>
    </xdr:from>
    <xdr:ext cx="599010" cy="259045"/>
    <xdr:sp macro="" textlink="">
      <xdr:nvSpPr>
        <xdr:cNvPr id="149" name="テキスト ボックス 148">
          <a:extLst>
            <a:ext uri="{FF2B5EF4-FFF2-40B4-BE49-F238E27FC236}">
              <a16:creationId xmlns:a16="http://schemas.microsoft.com/office/drawing/2014/main" xmlns="" id="{00000000-0008-0000-0600-000095000000}"/>
            </a:ext>
          </a:extLst>
        </xdr:cNvPr>
        <xdr:cNvSpPr txBox="1"/>
      </xdr:nvSpPr>
      <xdr:spPr>
        <a:xfrm>
          <a:off x="830795" y="8894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xmlns=""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xmlns=""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13741</xdr:rowOff>
    </xdr:from>
    <xdr:to>
      <xdr:col>24</xdr:col>
      <xdr:colOff>62865</xdr:colOff>
      <xdr:row>78</xdr:row>
      <xdr:rowOff>88402</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flipV="1">
          <a:off x="4633595" y="12015241"/>
          <a:ext cx="1270" cy="1446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92229</xdr:rowOff>
    </xdr:from>
    <xdr:ext cx="469744" cy="259045"/>
    <xdr:sp macro="" textlink="">
      <xdr:nvSpPr>
        <xdr:cNvPr id="172" name="維持補修費最小値テキスト">
          <a:extLst>
            <a:ext uri="{FF2B5EF4-FFF2-40B4-BE49-F238E27FC236}">
              <a16:creationId xmlns:a16="http://schemas.microsoft.com/office/drawing/2014/main" xmlns="" id="{00000000-0008-0000-0600-0000AC000000}"/>
            </a:ext>
          </a:extLst>
        </xdr:cNvPr>
        <xdr:cNvSpPr txBox="1"/>
      </xdr:nvSpPr>
      <xdr:spPr>
        <a:xfrm>
          <a:off x="4686300" y="1346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88402</xdr:rowOff>
    </xdr:from>
    <xdr:to>
      <xdr:col>24</xdr:col>
      <xdr:colOff>152400</xdr:colOff>
      <xdr:row>78</xdr:row>
      <xdr:rowOff>88402</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4546600" y="1346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131868</xdr:rowOff>
    </xdr:from>
    <xdr:ext cx="534377" cy="259045"/>
    <xdr:sp macro="" textlink="">
      <xdr:nvSpPr>
        <xdr:cNvPr id="174" name="維持補修費最大値テキスト">
          <a:extLst>
            <a:ext uri="{FF2B5EF4-FFF2-40B4-BE49-F238E27FC236}">
              <a16:creationId xmlns:a16="http://schemas.microsoft.com/office/drawing/2014/main" xmlns="" id="{00000000-0008-0000-0600-0000AE000000}"/>
            </a:ext>
          </a:extLst>
        </xdr:cNvPr>
        <xdr:cNvSpPr txBox="1"/>
      </xdr:nvSpPr>
      <xdr:spPr>
        <a:xfrm>
          <a:off x="4686300" y="117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13741</xdr:rowOff>
    </xdr:from>
    <xdr:to>
      <xdr:col>24</xdr:col>
      <xdr:colOff>152400</xdr:colOff>
      <xdr:row>70</xdr:row>
      <xdr:rowOff>13741</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a:off x="4546600" y="12015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88402</xdr:rowOff>
    </xdr:from>
    <xdr:to>
      <xdr:col>24</xdr:col>
      <xdr:colOff>63500</xdr:colOff>
      <xdr:row>78</xdr:row>
      <xdr:rowOff>92289</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flipV="1">
          <a:off x="3797300" y="13461502"/>
          <a:ext cx="8382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43837</xdr:rowOff>
    </xdr:from>
    <xdr:ext cx="469744" cy="259045"/>
    <xdr:sp macro="" textlink="">
      <xdr:nvSpPr>
        <xdr:cNvPr id="177" name="維持補修費平均値テキスト">
          <a:extLst>
            <a:ext uri="{FF2B5EF4-FFF2-40B4-BE49-F238E27FC236}">
              <a16:creationId xmlns:a16="http://schemas.microsoft.com/office/drawing/2014/main" xmlns="" id="{00000000-0008-0000-0600-0000B1000000}"/>
            </a:ext>
          </a:extLst>
        </xdr:cNvPr>
        <xdr:cNvSpPr txBox="1"/>
      </xdr:nvSpPr>
      <xdr:spPr>
        <a:xfrm>
          <a:off x="4686300" y="12902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20960</xdr:rowOff>
    </xdr:from>
    <xdr:to>
      <xdr:col>24</xdr:col>
      <xdr:colOff>114300</xdr:colOff>
      <xdr:row>76</xdr:row>
      <xdr:rowOff>122560</xdr:rowOff>
    </xdr:to>
    <xdr:sp macro="" textlink="">
      <xdr:nvSpPr>
        <xdr:cNvPr id="178" name="フローチャート: 判断 177">
          <a:extLst>
            <a:ext uri="{FF2B5EF4-FFF2-40B4-BE49-F238E27FC236}">
              <a16:creationId xmlns:a16="http://schemas.microsoft.com/office/drawing/2014/main" xmlns="" id="{00000000-0008-0000-0600-0000B2000000}"/>
            </a:ext>
          </a:extLst>
        </xdr:cNvPr>
        <xdr:cNvSpPr/>
      </xdr:nvSpPr>
      <xdr:spPr>
        <a:xfrm>
          <a:off x="4584700" y="130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92289</xdr:rowOff>
    </xdr:from>
    <xdr:to>
      <xdr:col>19</xdr:col>
      <xdr:colOff>177800</xdr:colOff>
      <xdr:row>78</xdr:row>
      <xdr:rowOff>92380</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flipV="1">
          <a:off x="2908300" y="13465389"/>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9530</xdr:rowOff>
    </xdr:from>
    <xdr:to>
      <xdr:col>20</xdr:col>
      <xdr:colOff>38100</xdr:colOff>
      <xdr:row>76</xdr:row>
      <xdr:rowOff>111130</xdr:rowOff>
    </xdr:to>
    <xdr:sp macro="" textlink="">
      <xdr:nvSpPr>
        <xdr:cNvPr id="180" name="フローチャート: 判断 179">
          <a:extLst>
            <a:ext uri="{FF2B5EF4-FFF2-40B4-BE49-F238E27FC236}">
              <a16:creationId xmlns:a16="http://schemas.microsoft.com/office/drawing/2014/main" xmlns="" id="{00000000-0008-0000-0600-0000B4000000}"/>
            </a:ext>
          </a:extLst>
        </xdr:cNvPr>
        <xdr:cNvSpPr/>
      </xdr:nvSpPr>
      <xdr:spPr>
        <a:xfrm>
          <a:off x="3746500" y="1303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127657</xdr:rowOff>
    </xdr:from>
    <xdr:ext cx="469744" cy="259045"/>
    <xdr:sp macro="" textlink="">
      <xdr:nvSpPr>
        <xdr:cNvPr id="181" name="テキスト ボックス 180">
          <a:extLst>
            <a:ext uri="{FF2B5EF4-FFF2-40B4-BE49-F238E27FC236}">
              <a16:creationId xmlns:a16="http://schemas.microsoft.com/office/drawing/2014/main" xmlns="" id="{00000000-0008-0000-0600-0000B5000000}"/>
            </a:ext>
          </a:extLst>
        </xdr:cNvPr>
        <xdr:cNvSpPr txBox="1"/>
      </xdr:nvSpPr>
      <xdr:spPr>
        <a:xfrm>
          <a:off x="3562428" y="1281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84699</xdr:rowOff>
    </xdr:from>
    <xdr:to>
      <xdr:col>15</xdr:col>
      <xdr:colOff>50800</xdr:colOff>
      <xdr:row>78</xdr:row>
      <xdr:rowOff>92380</xdr:rowOff>
    </xdr:to>
    <xdr:cxnSp macro="">
      <xdr:nvCxnSpPr>
        <xdr:cNvPr id="182" name="直線コネクタ 181">
          <a:extLst>
            <a:ext uri="{FF2B5EF4-FFF2-40B4-BE49-F238E27FC236}">
              <a16:creationId xmlns:a16="http://schemas.microsoft.com/office/drawing/2014/main" xmlns="" id="{00000000-0008-0000-0600-0000B6000000}"/>
            </a:ext>
          </a:extLst>
        </xdr:cNvPr>
        <xdr:cNvCxnSpPr/>
      </xdr:nvCxnSpPr>
      <xdr:spPr>
        <a:xfrm>
          <a:off x="2019300" y="13457799"/>
          <a:ext cx="889000" cy="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67549</xdr:rowOff>
    </xdr:from>
    <xdr:to>
      <xdr:col>15</xdr:col>
      <xdr:colOff>101600</xdr:colOff>
      <xdr:row>76</xdr:row>
      <xdr:rowOff>169149</xdr:rowOff>
    </xdr:to>
    <xdr:sp macro="" textlink="">
      <xdr:nvSpPr>
        <xdr:cNvPr id="183" name="フローチャート: 判断 182">
          <a:extLst>
            <a:ext uri="{FF2B5EF4-FFF2-40B4-BE49-F238E27FC236}">
              <a16:creationId xmlns:a16="http://schemas.microsoft.com/office/drawing/2014/main" xmlns="" id="{00000000-0008-0000-0600-0000B7000000}"/>
            </a:ext>
          </a:extLst>
        </xdr:cNvPr>
        <xdr:cNvSpPr/>
      </xdr:nvSpPr>
      <xdr:spPr>
        <a:xfrm>
          <a:off x="2857500" y="1309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14226</xdr:rowOff>
    </xdr:from>
    <xdr:ext cx="469744"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2673428" y="12872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84241</xdr:rowOff>
    </xdr:from>
    <xdr:to>
      <xdr:col>10</xdr:col>
      <xdr:colOff>114300</xdr:colOff>
      <xdr:row>78</xdr:row>
      <xdr:rowOff>84699</xdr:rowOff>
    </xdr:to>
    <xdr:cxnSp macro="">
      <xdr:nvCxnSpPr>
        <xdr:cNvPr id="185" name="直線コネクタ 184">
          <a:extLst>
            <a:ext uri="{FF2B5EF4-FFF2-40B4-BE49-F238E27FC236}">
              <a16:creationId xmlns:a16="http://schemas.microsoft.com/office/drawing/2014/main" xmlns="" id="{00000000-0008-0000-0600-0000B9000000}"/>
            </a:ext>
          </a:extLst>
        </xdr:cNvPr>
        <xdr:cNvCxnSpPr/>
      </xdr:nvCxnSpPr>
      <xdr:spPr>
        <a:xfrm>
          <a:off x="1130300" y="13457341"/>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157297</xdr:rowOff>
    </xdr:from>
    <xdr:to>
      <xdr:col>10</xdr:col>
      <xdr:colOff>165100</xdr:colOff>
      <xdr:row>77</xdr:row>
      <xdr:rowOff>87447</xdr:rowOff>
    </xdr:to>
    <xdr:sp macro="" textlink="">
      <xdr:nvSpPr>
        <xdr:cNvPr id="186" name="フローチャート: 判断 185">
          <a:extLst>
            <a:ext uri="{FF2B5EF4-FFF2-40B4-BE49-F238E27FC236}">
              <a16:creationId xmlns:a16="http://schemas.microsoft.com/office/drawing/2014/main" xmlns="" id="{00000000-0008-0000-0600-0000BA000000}"/>
            </a:ext>
          </a:extLst>
        </xdr:cNvPr>
        <xdr:cNvSpPr/>
      </xdr:nvSpPr>
      <xdr:spPr>
        <a:xfrm>
          <a:off x="19685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103974</xdr:rowOff>
    </xdr:from>
    <xdr:ext cx="469744"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1784428" y="1296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112491</xdr:rowOff>
    </xdr:from>
    <xdr:to>
      <xdr:col>6</xdr:col>
      <xdr:colOff>38100</xdr:colOff>
      <xdr:row>77</xdr:row>
      <xdr:rowOff>42641</xdr:rowOff>
    </xdr:to>
    <xdr:sp macro="" textlink="">
      <xdr:nvSpPr>
        <xdr:cNvPr id="188" name="フローチャート: 判断 187">
          <a:extLst>
            <a:ext uri="{FF2B5EF4-FFF2-40B4-BE49-F238E27FC236}">
              <a16:creationId xmlns:a16="http://schemas.microsoft.com/office/drawing/2014/main" xmlns="" id="{00000000-0008-0000-0600-0000BC000000}"/>
            </a:ext>
          </a:extLst>
        </xdr:cNvPr>
        <xdr:cNvSpPr/>
      </xdr:nvSpPr>
      <xdr:spPr>
        <a:xfrm>
          <a:off x="1079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59169</xdr:rowOff>
    </xdr:from>
    <xdr:ext cx="469744"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895428" y="1291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37602</xdr:rowOff>
    </xdr:from>
    <xdr:to>
      <xdr:col>24</xdr:col>
      <xdr:colOff>114300</xdr:colOff>
      <xdr:row>78</xdr:row>
      <xdr:rowOff>139202</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4584700" y="1341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123979</xdr:rowOff>
    </xdr:from>
    <xdr:ext cx="469744" cy="259045"/>
    <xdr:sp macro="" textlink="">
      <xdr:nvSpPr>
        <xdr:cNvPr id="196" name="維持補修費該当値テキスト">
          <a:extLst>
            <a:ext uri="{FF2B5EF4-FFF2-40B4-BE49-F238E27FC236}">
              <a16:creationId xmlns:a16="http://schemas.microsoft.com/office/drawing/2014/main" xmlns="" id="{00000000-0008-0000-0600-0000C4000000}"/>
            </a:ext>
          </a:extLst>
        </xdr:cNvPr>
        <xdr:cNvSpPr txBox="1"/>
      </xdr:nvSpPr>
      <xdr:spPr>
        <a:xfrm>
          <a:off x="4686300" y="1332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41489</xdr:rowOff>
    </xdr:from>
    <xdr:to>
      <xdr:col>20</xdr:col>
      <xdr:colOff>38100</xdr:colOff>
      <xdr:row>78</xdr:row>
      <xdr:rowOff>143089</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3746500" y="1341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134216</xdr:rowOff>
    </xdr:from>
    <xdr:ext cx="469744"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3562428" y="13507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41580</xdr:rowOff>
    </xdr:from>
    <xdr:to>
      <xdr:col>15</xdr:col>
      <xdr:colOff>101600</xdr:colOff>
      <xdr:row>78</xdr:row>
      <xdr:rowOff>143180</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2857500" y="134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134307</xdr:rowOff>
    </xdr:from>
    <xdr:ext cx="469744"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2673428" y="1350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33899</xdr:rowOff>
    </xdr:from>
    <xdr:to>
      <xdr:col>10</xdr:col>
      <xdr:colOff>165100</xdr:colOff>
      <xdr:row>78</xdr:row>
      <xdr:rowOff>135499</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1968500" y="1340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126626</xdr:rowOff>
    </xdr:from>
    <xdr:ext cx="469744"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1784428" y="1349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33441</xdr:rowOff>
    </xdr:from>
    <xdr:to>
      <xdr:col>6</xdr:col>
      <xdr:colOff>38100</xdr:colOff>
      <xdr:row>78</xdr:row>
      <xdr:rowOff>135041</xdr:rowOff>
    </xdr:to>
    <xdr:sp macro="" textlink="">
      <xdr:nvSpPr>
        <xdr:cNvPr id="203" name="楕円 202">
          <a:extLst>
            <a:ext uri="{FF2B5EF4-FFF2-40B4-BE49-F238E27FC236}">
              <a16:creationId xmlns:a16="http://schemas.microsoft.com/office/drawing/2014/main" xmlns="" id="{00000000-0008-0000-0600-0000CB000000}"/>
            </a:ext>
          </a:extLst>
        </xdr:cNvPr>
        <xdr:cNvSpPr/>
      </xdr:nvSpPr>
      <xdr:spPr>
        <a:xfrm>
          <a:off x="1079500" y="1340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126168</xdr:rowOff>
    </xdr:from>
    <xdr:ext cx="469744" cy="259045"/>
    <xdr:sp macro="" textlink="">
      <xdr:nvSpPr>
        <xdr:cNvPr id="204" name="テキスト ボックス 203">
          <a:extLst>
            <a:ext uri="{FF2B5EF4-FFF2-40B4-BE49-F238E27FC236}">
              <a16:creationId xmlns:a16="http://schemas.microsoft.com/office/drawing/2014/main" xmlns="" id="{00000000-0008-0000-0600-0000CC000000}"/>
            </a:ext>
          </a:extLst>
        </xdr:cNvPr>
        <xdr:cNvSpPr txBox="1"/>
      </xdr:nvSpPr>
      <xdr:spPr>
        <a:xfrm>
          <a:off x="895428" y="1349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xmlns=""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xmlns=""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xmlns=""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xmlns=""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xmlns=""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133223</xdr:rowOff>
    </xdr:from>
    <xdr:to>
      <xdr:col>24</xdr:col>
      <xdr:colOff>62865</xdr:colOff>
      <xdr:row>99</xdr:row>
      <xdr:rowOff>45974</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flipV="1">
          <a:off x="4633595" y="15563723"/>
          <a:ext cx="1270" cy="1455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49801</xdr:rowOff>
    </xdr:from>
    <xdr:ext cx="534377" cy="259045"/>
    <xdr:sp macro="" textlink="">
      <xdr:nvSpPr>
        <xdr:cNvPr id="232" name="扶助費最小値テキスト">
          <a:extLst>
            <a:ext uri="{FF2B5EF4-FFF2-40B4-BE49-F238E27FC236}">
              <a16:creationId xmlns:a16="http://schemas.microsoft.com/office/drawing/2014/main" xmlns="" id="{00000000-0008-0000-0600-0000E8000000}"/>
            </a:ext>
          </a:extLst>
        </xdr:cNvPr>
        <xdr:cNvSpPr txBox="1"/>
      </xdr:nvSpPr>
      <xdr:spPr>
        <a:xfrm>
          <a:off x="4686300" y="1702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45974</xdr:rowOff>
    </xdr:from>
    <xdr:to>
      <xdr:col>24</xdr:col>
      <xdr:colOff>152400</xdr:colOff>
      <xdr:row>99</xdr:row>
      <xdr:rowOff>45974</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a:off x="4546600" y="1701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79900</xdr:rowOff>
    </xdr:from>
    <xdr:ext cx="599010" cy="259045"/>
    <xdr:sp macro="" textlink="">
      <xdr:nvSpPr>
        <xdr:cNvPr id="234" name="扶助費最大値テキスト">
          <a:extLst>
            <a:ext uri="{FF2B5EF4-FFF2-40B4-BE49-F238E27FC236}">
              <a16:creationId xmlns:a16="http://schemas.microsoft.com/office/drawing/2014/main" xmlns="" id="{00000000-0008-0000-0600-0000EA000000}"/>
            </a:ext>
          </a:extLst>
        </xdr:cNvPr>
        <xdr:cNvSpPr txBox="1"/>
      </xdr:nvSpPr>
      <xdr:spPr>
        <a:xfrm>
          <a:off x="4686300" y="153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133223</xdr:rowOff>
    </xdr:from>
    <xdr:to>
      <xdr:col>24</xdr:col>
      <xdr:colOff>152400</xdr:colOff>
      <xdr:row>90</xdr:row>
      <xdr:rowOff>133223</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a:off x="4546600" y="155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166556</xdr:rowOff>
    </xdr:from>
    <xdr:to>
      <xdr:col>24</xdr:col>
      <xdr:colOff>63500</xdr:colOff>
      <xdr:row>96</xdr:row>
      <xdr:rowOff>11988</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a:off x="3797300" y="16454306"/>
          <a:ext cx="838200" cy="1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158441</xdr:rowOff>
    </xdr:from>
    <xdr:ext cx="599010" cy="259045"/>
    <xdr:sp macro="" textlink="">
      <xdr:nvSpPr>
        <xdr:cNvPr id="237" name="扶助費平均値テキスト">
          <a:extLst>
            <a:ext uri="{FF2B5EF4-FFF2-40B4-BE49-F238E27FC236}">
              <a16:creationId xmlns:a16="http://schemas.microsoft.com/office/drawing/2014/main" xmlns="" id="{00000000-0008-0000-0600-0000ED000000}"/>
            </a:ext>
          </a:extLst>
        </xdr:cNvPr>
        <xdr:cNvSpPr txBox="1"/>
      </xdr:nvSpPr>
      <xdr:spPr>
        <a:xfrm>
          <a:off x="4686300" y="164461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8564</xdr:rowOff>
    </xdr:from>
    <xdr:to>
      <xdr:col>24</xdr:col>
      <xdr:colOff>114300</xdr:colOff>
      <xdr:row>96</xdr:row>
      <xdr:rowOff>110164</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4584700" y="164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166556</xdr:rowOff>
    </xdr:from>
    <xdr:to>
      <xdr:col>19</xdr:col>
      <xdr:colOff>177800</xdr:colOff>
      <xdr:row>97</xdr:row>
      <xdr:rowOff>9496</xdr:rowOff>
    </xdr:to>
    <xdr:cxnSp macro="">
      <xdr:nvCxnSpPr>
        <xdr:cNvPr id="239" name="直線コネクタ 238">
          <a:extLst>
            <a:ext uri="{FF2B5EF4-FFF2-40B4-BE49-F238E27FC236}">
              <a16:creationId xmlns:a16="http://schemas.microsoft.com/office/drawing/2014/main" xmlns="" id="{00000000-0008-0000-0600-0000EF000000}"/>
            </a:ext>
          </a:extLst>
        </xdr:cNvPr>
        <xdr:cNvCxnSpPr/>
      </xdr:nvCxnSpPr>
      <xdr:spPr>
        <a:xfrm flipV="1">
          <a:off x="2908300" y="16454306"/>
          <a:ext cx="889000" cy="18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39567</xdr:rowOff>
    </xdr:from>
    <xdr:to>
      <xdr:col>20</xdr:col>
      <xdr:colOff>38100</xdr:colOff>
      <xdr:row>95</xdr:row>
      <xdr:rowOff>141167</xdr:rowOff>
    </xdr:to>
    <xdr:sp macro="" textlink="">
      <xdr:nvSpPr>
        <xdr:cNvPr id="240" name="フローチャート: 判断 239">
          <a:extLst>
            <a:ext uri="{FF2B5EF4-FFF2-40B4-BE49-F238E27FC236}">
              <a16:creationId xmlns:a16="http://schemas.microsoft.com/office/drawing/2014/main" xmlns="" id="{00000000-0008-0000-0600-0000F0000000}"/>
            </a:ext>
          </a:extLst>
        </xdr:cNvPr>
        <xdr:cNvSpPr/>
      </xdr:nvSpPr>
      <xdr:spPr>
        <a:xfrm>
          <a:off x="3746500" y="1632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157694</xdr:rowOff>
    </xdr:from>
    <xdr:ext cx="599010" cy="259045"/>
    <xdr:sp macro="" textlink="">
      <xdr:nvSpPr>
        <xdr:cNvPr id="241" name="テキスト ボックス 240">
          <a:extLst>
            <a:ext uri="{FF2B5EF4-FFF2-40B4-BE49-F238E27FC236}">
              <a16:creationId xmlns:a16="http://schemas.microsoft.com/office/drawing/2014/main" xmlns="" id="{00000000-0008-0000-0600-0000F1000000}"/>
            </a:ext>
          </a:extLst>
        </xdr:cNvPr>
        <xdr:cNvSpPr txBox="1"/>
      </xdr:nvSpPr>
      <xdr:spPr>
        <a:xfrm>
          <a:off x="3497795" y="16102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9496</xdr:rowOff>
    </xdr:from>
    <xdr:to>
      <xdr:col>15</xdr:col>
      <xdr:colOff>50800</xdr:colOff>
      <xdr:row>97</xdr:row>
      <xdr:rowOff>29449</xdr:rowOff>
    </xdr:to>
    <xdr:cxnSp macro="">
      <xdr:nvCxnSpPr>
        <xdr:cNvPr id="242" name="直線コネクタ 241">
          <a:extLst>
            <a:ext uri="{FF2B5EF4-FFF2-40B4-BE49-F238E27FC236}">
              <a16:creationId xmlns:a16="http://schemas.microsoft.com/office/drawing/2014/main" xmlns="" id="{00000000-0008-0000-0600-0000F2000000}"/>
            </a:ext>
          </a:extLst>
        </xdr:cNvPr>
        <xdr:cNvCxnSpPr/>
      </xdr:nvCxnSpPr>
      <xdr:spPr>
        <a:xfrm flipV="1">
          <a:off x="2019300" y="16640146"/>
          <a:ext cx="889000" cy="1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87354</xdr:rowOff>
    </xdr:from>
    <xdr:to>
      <xdr:col>15</xdr:col>
      <xdr:colOff>101600</xdr:colOff>
      <xdr:row>97</xdr:row>
      <xdr:rowOff>17504</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2857500" y="1654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34031</xdr:rowOff>
    </xdr:from>
    <xdr:ext cx="599010"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2608795" y="1632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29449</xdr:rowOff>
    </xdr:from>
    <xdr:to>
      <xdr:col>10</xdr:col>
      <xdr:colOff>114300</xdr:colOff>
      <xdr:row>97</xdr:row>
      <xdr:rowOff>109003</xdr:rowOff>
    </xdr:to>
    <xdr:cxnSp macro="">
      <xdr:nvCxnSpPr>
        <xdr:cNvPr id="245" name="直線コネクタ 244">
          <a:extLst>
            <a:ext uri="{FF2B5EF4-FFF2-40B4-BE49-F238E27FC236}">
              <a16:creationId xmlns:a16="http://schemas.microsoft.com/office/drawing/2014/main" xmlns="" id="{00000000-0008-0000-0600-0000F5000000}"/>
            </a:ext>
          </a:extLst>
        </xdr:cNvPr>
        <xdr:cNvCxnSpPr/>
      </xdr:nvCxnSpPr>
      <xdr:spPr>
        <a:xfrm flipV="1">
          <a:off x="1130300" y="16660099"/>
          <a:ext cx="889000" cy="7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119543</xdr:rowOff>
    </xdr:from>
    <xdr:to>
      <xdr:col>10</xdr:col>
      <xdr:colOff>165100</xdr:colOff>
      <xdr:row>97</xdr:row>
      <xdr:rowOff>49693</xdr:rowOff>
    </xdr:to>
    <xdr:sp macro="" textlink="">
      <xdr:nvSpPr>
        <xdr:cNvPr id="246" name="フローチャート: 判断 245">
          <a:extLst>
            <a:ext uri="{FF2B5EF4-FFF2-40B4-BE49-F238E27FC236}">
              <a16:creationId xmlns:a16="http://schemas.microsoft.com/office/drawing/2014/main" xmlns="" id="{00000000-0008-0000-0600-0000F6000000}"/>
            </a:ext>
          </a:extLst>
        </xdr:cNvPr>
        <xdr:cNvSpPr/>
      </xdr:nvSpPr>
      <xdr:spPr>
        <a:xfrm>
          <a:off x="1968500" y="1657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66220</xdr:rowOff>
    </xdr:from>
    <xdr:ext cx="59901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1719795" y="16353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162913</xdr:rowOff>
    </xdr:from>
    <xdr:to>
      <xdr:col>6</xdr:col>
      <xdr:colOff>38100</xdr:colOff>
      <xdr:row>97</xdr:row>
      <xdr:rowOff>93063</xdr:rowOff>
    </xdr:to>
    <xdr:sp macro="" textlink="">
      <xdr:nvSpPr>
        <xdr:cNvPr id="248" name="フローチャート: 判断 247">
          <a:extLst>
            <a:ext uri="{FF2B5EF4-FFF2-40B4-BE49-F238E27FC236}">
              <a16:creationId xmlns:a16="http://schemas.microsoft.com/office/drawing/2014/main" xmlns="" id="{00000000-0008-0000-0600-0000F8000000}"/>
            </a:ext>
          </a:extLst>
        </xdr:cNvPr>
        <xdr:cNvSpPr/>
      </xdr:nvSpPr>
      <xdr:spPr>
        <a:xfrm>
          <a:off x="1079500" y="1662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109590</xdr:rowOff>
    </xdr:from>
    <xdr:ext cx="534377"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863111" y="1639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132638</xdr:rowOff>
    </xdr:from>
    <xdr:to>
      <xdr:col>24</xdr:col>
      <xdr:colOff>114300</xdr:colOff>
      <xdr:row>96</xdr:row>
      <xdr:rowOff>62788</xdr:rowOff>
    </xdr:to>
    <xdr:sp macro="" textlink="">
      <xdr:nvSpPr>
        <xdr:cNvPr id="255" name="楕円 254">
          <a:extLst>
            <a:ext uri="{FF2B5EF4-FFF2-40B4-BE49-F238E27FC236}">
              <a16:creationId xmlns:a16="http://schemas.microsoft.com/office/drawing/2014/main" xmlns="" id="{00000000-0008-0000-0600-0000FF000000}"/>
            </a:ext>
          </a:extLst>
        </xdr:cNvPr>
        <xdr:cNvSpPr/>
      </xdr:nvSpPr>
      <xdr:spPr>
        <a:xfrm>
          <a:off x="4584700" y="1642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155515</xdr:rowOff>
    </xdr:from>
    <xdr:ext cx="599010" cy="259045"/>
    <xdr:sp macro="" textlink="">
      <xdr:nvSpPr>
        <xdr:cNvPr id="256" name="扶助費該当値テキスト">
          <a:extLst>
            <a:ext uri="{FF2B5EF4-FFF2-40B4-BE49-F238E27FC236}">
              <a16:creationId xmlns:a16="http://schemas.microsoft.com/office/drawing/2014/main" xmlns="" id="{00000000-0008-0000-0600-000000010000}"/>
            </a:ext>
          </a:extLst>
        </xdr:cNvPr>
        <xdr:cNvSpPr txBox="1"/>
      </xdr:nvSpPr>
      <xdr:spPr>
        <a:xfrm>
          <a:off x="4686300" y="16271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115756</xdr:rowOff>
    </xdr:from>
    <xdr:to>
      <xdr:col>20</xdr:col>
      <xdr:colOff>38100</xdr:colOff>
      <xdr:row>96</xdr:row>
      <xdr:rowOff>45906</xdr:rowOff>
    </xdr:to>
    <xdr:sp macro="" textlink="">
      <xdr:nvSpPr>
        <xdr:cNvPr id="257" name="楕円 256">
          <a:extLst>
            <a:ext uri="{FF2B5EF4-FFF2-40B4-BE49-F238E27FC236}">
              <a16:creationId xmlns:a16="http://schemas.microsoft.com/office/drawing/2014/main" xmlns="" id="{00000000-0008-0000-0600-000001010000}"/>
            </a:ext>
          </a:extLst>
        </xdr:cNvPr>
        <xdr:cNvSpPr/>
      </xdr:nvSpPr>
      <xdr:spPr>
        <a:xfrm>
          <a:off x="3746500" y="1640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37033</xdr:rowOff>
    </xdr:from>
    <xdr:ext cx="599010" cy="2590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3497795" y="16496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130146</xdr:rowOff>
    </xdr:from>
    <xdr:to>
      <xdr:col>15</xdr:col>
      <xdr:colOff>101600</xdr:colOff>
      <xdr:row>97</xdr:row>
      <xdr:rowOff>60296</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2857500" y="1658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51423</xdr:rowOff>
    </xdr:from>
    <xdr:ext cx="534377"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2641111" y="1668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150099</xdr:rowOff>
    </xdr:from>
    <xdr:to>
      <xdr:col>10</xdr:col>
      <xdr:colOff>165100</xdr:colOff>
      <xdr:row>97</xdr:row>
      <xdr:rowOff>80249</xdr:rowOff>
    </xdr:to>
    <xdr:sp macro="" textlink="">
      <xdr:nvSpPr>
        <xdr:cNvPr id="261" name="楕円 260">
          <a:extLst>
            <a:ext uri="{FF2B5EF4-FFF2-40B4-BE49-F238E27FC236}">
              <a16:creationId xmlns:a16="http://schemas.microsoft.com/office/drawing/2014/main" xmlns="" id="{00000000-0008-0000-0600-000005010000}"/>
            </a:ext>
          </a:extLst>
        </xdr:cNvPr>
        <xdr:cNvSpPr/>
      </xdr:nvSpPr>
      <xdr:spPr>
        <a:xfrm>
          <a:off x="1968500" y="1660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71376</xdr:rowOff>
    </xdr:from>
    <xdr:ext cx="534377" cy="259045"/>
    <xdr:sp macro="" textlink="">
      <xdr:nvSpPr>
        <xdr:cNvPr id="262" name="テキスト ボックス 261">
          <a:extLst>
            <a:ext uri="{FF2B5EF4-FFF2-40B4-BE49-F238E27FC236}">
              <a16:creationId xmlns:a16="http://schemas.microsoft.com/office/drawing/2014/main" xmlns="" id="{00000000-0008-0000-0600-000006010000}"/>
            </a:ext>
          </a:extLst>
        </xdr:cNvPr>
        <xdr:cNvSpPr txBox="1"/>
      </xdr:nvSpPr>
      <xdr:spPr>
        <a:xfrm>
          <a:off x="1752111" y="1670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58203</xdr:rowOff>
    </xdr:from>
    <xdr:to>
      <xdr:col>6</xdr:col>
      <xdr:colOff>38100</xdr:colOff>
      <xdr:row>97</xdr:row>
      <xdr:rowOff>159803</xdr:rowOff>
    </xdr:to>
    <xdr:sp macro="" textlink="">
      <xdr:nvSpPr>
        <xdr:cNvPr id="263" name="楕円 262">
          <a:extLst>
            <a:ext uri="{FF2B5EF4-FFF2-40B4-BE49-F238E27FC236}">
              <a16:creationId xmlns:a16="http://schemas.microsoft.com/office/drawing/2014/main" xmlns="" id="{00000000-0008-0000-0600-000007010000}"/>
            </a:ext>
          </a:extLst>
        </xdr:cNvPr>
        <xdr:cNvSpPr/>
      </xdr:nvSpPr>
      <xdr:spPr>
        <a:xfrm>
          <a:off x="1079500" y="1668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150930</xdr:rowOff>
    </xdr:from>
    <xdr:ext cx="534377" cy="259045"/>
    <xdr:sp macro="" textlink="">
      <xdr:nvSpPr>
        <xdr:cNvPr id="264" name="テキスト ボックス 263">
          <a:extLst>
            <a:ext uri="{FF2B5EF4-FFF2-40B4-BE49-F238E27FC236}">
              <a16:creationId xmlns:a16="http://schemas.microsoft.com/office/drawing/2014/main" xmlns="" id="{00000000-0008-0000-0600-000008010000}"/>
            </a:ext>
          </a:extLst>
        </xdr:cNvPr>
        <xdr:cNvSpPr txBox="1"/>
      </xdr:nvSpPr>
      <xdr:spPr>
        <a:xfrm>
          <a:off x="863111" y="1678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xmlns=""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xmlns=""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xmlns=""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xmlns=""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xmlns=""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128020</xdr:rowOff>
    </xdr:from>
    <xdr:to>
      <xdr:col>54</xdr:col>
      <xdr:colOff>189865</xdr:colOff>
      <xdr:row>39</xdr:row>
      <xdr:rowOff>72372</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flipV="1">
          <a:off x="10475595" y="5271520"/>
          <a:ext cx="1270" cy="14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76199</xdr:rowOff>
    </xdr:from>
    <xdr:ext cx="534377" cy="259045"/>
    <xdr:sp macro="" textlink="">
      <xdr:nvSpPr>
        <xdr:cNvPr id="292" name="補助費等最小値テキスト">
          <a:extLst>
            <a:ext uri="{FF2B5EF4-FFF2-40B4-BE49-F238E27FC236}">
              <a16:creationId xmlns:a16="http://schemas.microsoft.com/office/drawing/2014/main" xmlns="" id="{00000000-0008-0000-0600-000024010000}"/>
            </a:ext>
          </a:extLst>
        </xdr:cNvPr>
        <xdr:cNvSpPr txBox="1"/>
      </xdr:nvSpPr>
      <xdr:spPr>
        <a:xfrm>
          <a:off x="10528300" y="676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72372</xdr:rowOff>
    </xdr:from>
    <xdr:to>
      <xdr:col>55</xdr:col>
      <xdr:colOff>88900</xdr:colOff>
      <xdr:row>39</xdr:row>
      <xdr:rowOff>72372</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a:off x="10388600" y="675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74697</xdr:rowOff>
    </xdr:from>
    <xdr:ext cx="599010" cy="259045"/>
    <xdr:sp macro="" textlink="">
      <xdr:nvSpPr>
        <xdr:cNvPr id="294" name="補助費等最大値テキスト">
          <a:extLst>
            <a:ext uri="{FF2B5EF4-FFF2-40B4-BE49-F238E27FC236}">
              <a16:creationId xmlns:a16="http://schemas.microsoft.com/office/drawing/2014/main" xmlns="" id="{00000000-0008-0000-0600-000026010000}"/>
            </a:ext>
          </a:extLst>
        </xdr:cNvPr>
        <xdr:cNvSpPr txBox="1"/>
      </xdr:nvSpPr>
      <xdr:spPr>
        <a:xfrm>
          <a:off x="10528300" y="504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128020</xdr:rowOff>
    </xdr:from>
    <xdr:to>
      <xdr:col>55</xdr:col>
      <xdr:colOff>88900</xdr:colOff>
      <xdr:row>30</xdr:row>
      <xdr:rowOff>128020</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a:off x="10388600" y="527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40422</xdr:rowOff>
    </xdr:from>
    <xdr:to>
      <xdr:col>55</xdr:col>
      <xdr:colOff>0</xdr:colOff>
      <xdr:row>36</xdr:row>
      <xdr:rowOff>86132</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flipV="1">
          <a:off x="9639300" y="6212622"/>
          <a:ext cx="838200" cy="4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159083</xdr:rowOff>
    </xdr:from>
    <xdr:ext cx="534377" cy="259045"/>
    <xdr:sp macro="" textlink="">
      <xdr:nvSpPr>
        <xdr:cNvPr id="297" name="補助費等平均値テキスト">
          <a:extLst>
            <a:ext uri="{FF2B5EF4-FFF2-40B4-BE49-F238E27FC236}">
              <a16:creationId xmlns:a16="http://schemas.microsoft.com/office/drawing/2014/main" xmlns="" id="{00000000-0008-0000-0600-000029010000}"/>
            </a:ext>
          </a:extLst>
        </xdr:cNvPr>
        <xdr:cNvSpPr txBox="1"/>
      </xdr:nvSpPr>
      <xdr:spPr>
        <a:xfrm>
          <a:off x="10528300" y="6159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9206</xdr:rowOff>
    </xdr:from>
    <xdr:to>
      <xdr:col>55</xdr:col>
      <xdr:colOff>50800</xdr:colOff>
      <xdr:row>36</xdr:row>
      <xdr:rowOff>110806</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10426700" y="618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36547</xdr:rowOff>
    </xdr:from>
    <xdr:to>
      <xdr:col>50</xdr:col>
      <xdr:colOff>114300</xdr:colOff>
      <xdr:row>36</xdr:row>
      <xdr:rowOff>86132</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a:off x="8750300" y="5180047"/>
          <a:ext cx="889000" cy="1078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42483</xdr:rowOff>
    </xdr:from>
    <xdr:to>
      <xdr:col>50</xdr:col>
      <xdr:colOff>165100</xdr:colOff>
      <xdr:row>36</xdr:row>
      <xdr:rowOff>144083</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9588500" y="6214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135210</xdr:rowOff>
    </xdr:from>
    <xdr:ext cx="534377"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9372111" y="630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36547</xdr:rowOff>
    </xdr:from>
    <xdr:to>
      <xdr:col>45</xdr:col>
      <xdr:colOff>177800</xdr:colOff>
      <xdr:row>37</xdr:row>
      <xdr:rowOff>24224</xdr:rowOff>
    </xdr:to>
    <xdr:cxnSp macro="">
      <xdr:nvCxnSpPr>
        <xdr:cNvPr id="302" name="直線コネクタ 301">
          <a:extLst>
            <a:ext uri="{FF2B5EF4-FFF2-40B4-BE49-F238E27FC236}">
              <a16:creationId xmlns:a16="http://schemas.microsoft.com/office/drawing/2014/main" xmlns="" id="{00000000-0008-0000-0600-00002E010000}"/>
            </a:ext>
          </a:extLst>
        </xdr:cNvPr>
        <xdr:cNvCxnSpPr/>
      </xdr:nvCxnSpPr>
      <xdr:spPr>
        <a:xfrm flipV="1">
          <a:off x="7861300" y="5180047"/>
          <a:ext cx="889000" cy="1187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17152</xdr:rowOff>
    </xdr:from>
    <xdr:to>
      <xdr:col>46</xdr:col>
      <xdr:colOff>38100</xdr:colOff>
      <xdr:row>30</xdr:row>
      <xdr:rowOff>118752</xdr:rowOff>
    </xdr:to>
    <xdr:sp macro="" textlink="">
      <xdr:nvSpPr>
        <xdr:cNvPr id="303" name="フローチャート: 判断 302">
          <a:extLst>
            <a:ext uri="{FF2B5EF4-FFF2-40B4-BE49-F238E27FC236}">
              <a16:creationId xmlns:a16="http://schemas.microsoft.com/office/drawing/2014/main" xmlns="" id="{00000000-0008-0000-0600-00002F010000}"/>
            </a:ext>
          </a:extLst>
        </xdr:cNvPr>
        <xdr:cNvSpPr/>
      </xdr:nvSpPr>
      <xdr:spPr>
        <a:xfrm>
          <a:off x="8699500" y="516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109879</xdr:rowOff>
    </xdr:from>
    <xdr:ext cx="59901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8450795" y="5253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152219</xdr:rowOff>
    </xdr:from>
    <xdr:to>
      <xdr:col>41</xdr:col>
      <xdr:colOff>50800</xdr:colOff>
      <xdr:row>37</xdr:row>
      <xdr:rowOff>24224</xdr:rowOff>
    </xdr:to>
    <xdr:cxnSp macro="">
      <xdr:nvCxnSpPr>
        <xdr:cNvPr id="305" name="直線コネクタ 304">
          <a:extLst>
            <a:ext uri="{FF2B5EF4-FFF2-40B4-BE49-F238E27FC236}">
              <a16:creationId xmlns:a16="http://schemas.microsoft.com/office/drawing/2014/main" xmlns="" id="{00000000-0008-0000-0600-000031010000}"/>
            </a:ext>
          </a:extLst>
        </xdr:cNvPr>
        <xdr:cNvCxnSpPr/>
      </xdr:nvCxnSpPr>
      <xdr:spPr>
        <a:xfrm>
          <a:off x="6972300" y="6324419"/>
          <a:ext cx="889000" cy="4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123310</xdr:rowOff>
    </xdr:from>
    <xdr:to>
      <xdr:col>41</xdr:col>
      <xdr:colOff>101600</xdr:colOff>
      <xdr:row>38</xdr:row>
      <xdr:rowOff>53460</xdr:rowOff>
    </xdr:to>
    <xdr:sp macro="" textlink="">
      <xdr:nvSpPr>
        <xdr:cNvPr id="306" name="フローチャート: 判断 305">
          <a:extLst>
            <a:ext uri="{FF2B5EF4-FFF2-40B4-BE49-F238E27FC236}">
              <a16:creationId xmlns:a16="http://schemas.microsoft.com/office/drawing/2014/main" xmlns="" id="{00000000-0008-0000-0600-000032010000}"/>
            </a:ext>
          </a:extLst>
        </xdr:cNvPr>
        <xdr:cNvSpPr/>
      </xdr:nvSpPr>
      <xdr:spPr>
        <a:xfrm>
          <a:off x="7810500" y="64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44587</xdr:rowOff>
    </xdr:from>
    <xdr:ext cx="534377"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7594111" y="655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164556</xdr:rowOff>
    </xdr:from>
    <xdr:to>
      <xdr:col>36</xdr:col>
      <xdr:colOff>165100</xdr:colOff>
      <xdr:row>38</xdr:row>
      <xdr:rowOff>94706</xdr:rowOff>
    </xdr:to>
    <xdr:sp macro="" textlink="">
      <xdr:nvSpPr>
        <xdr:cNvPr id="308" name="フローチャート: 判断 307">
          <a:extLst>
            <a:ext uri="{FF2B5EF4-FFF2-40B4-BE49-F238E27FC236}">
              <a16:creationId xmlns:a16="http://schemas.microsoft.com/office/drawing/2014/main" xmlns="" id="{00000000-0008-0000-0600-000034010000}"/>
            </a:ext>
          </a:extLst>
        </xdr:cNvPr>
        <xdr:cNvSpPr/>
      </xdr:nvSpPr>
      <xdr:spPr>
        <a:xfrm>
          <a:off x="6921500" y="650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85833</xdr:rowOff>
    </xdr:from>
    <xdr:ext cx="534377"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6705111" y="660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161072</xdr:rowOff>
    </xdr:from>
    <xdr:to>
      <xdr:col>55</xdr:col>
      <xdr:colOff>50800</xdr:colOff>
      <xdr:row>36</xdr:row>
      <xdr:rowOff>91222</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10426700" y="616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12499</xdr:rowOff>
    </xdr:from>
    <xdr:ext cx="534377" cy="259045"/>
    <xdr:sp macro="" textlink="">
      <xdr:nvSpPr>
        <xdr:cNvPr id="316" name="補助費等該当値テキスト">
          <a:extLst>
            <a:ext uri="{FF2B5EF4-FFF2-40B4-BE49-F238E27FC236}">
              <a16:creationId xmlns:a16="http://schemas.microsoft.com/office/drawing/2014/main" xmlns="" id="{00000000-0008-0000-0600-00003C010000}"/>
            </a:ext>
          </a:extLst>
        </xdr:cNvPr>
        <xdr:cNvSpPr txBox="1"/>
      </xdr:nvSpPr>
      <xdr:spPr>
        <a:xfrm>
          <a:off x="10528300" y="6013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35332</xdr:rowOff>
    </xdr:from>
    <xdr:to>
      <xdr:col>50</xdr:col>
      <xdr:colOff>165100</xdr:colOff>
      <xdr:row>36</xdr:row>
      <xdr:rowOff>136932</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9588500" y="620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153459</xdr:rowOff>
    </xdr:from>
    <xdr:ext cx="534377"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9372111" y="598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157197</xdr:rowOff>
    </xdr:from>
    <xdr:to>
      <xdr:col>46</xdr:col>
      <xdr:colOff>38100</xdr:colOff>
      <xdr:row>30</xdr:row>
      <xdr:rowOff>87347</xdr:rowOff>
    </xdr:to>
    <xdr:sp macro="" textlink="">
      <xdr:nvSpPr>
        <xdr:cNvPr id="319" name="楕円 318">
          <a:extLst>
            <a:ext uri="{FF2B5EF4-FFF2-40B4-BE49-F238E27FC236}">
              <a16:creationId xmlns:a16="http://schemas.microsoft.com/office/drawing/2014/main" xmlns="" id="{00000000-0008-0000-0600-00003F010000}"/>
            </a:ext>
          </a:extLst>
        </xdr:cNvPr>
        <xdr:cNvSpPr/>
      </xdr:nvSpPr>
      <xdr:spPr>
        <a:xfrm>
          <a:off x="8699500" y="512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103874</xdr:rowOff>
    </xdr:from>
    <xdr:ext cx="599010" cy="259045"/>
    <xdr:sp macro="" textlink="">
      <xdr:nvSpPr>
        <xdr:cNvPr id="320" name="テキスト ボックス 319">
          <a:extLst>
            <a:ext uri="{FF2B5EF4-FFF2-40B4-BE49-F238E27FC236}">
              <a16:creationId xmlns:a16="http://schemas.microsoft.com/office/drawing/2014/main" xmlns="" id="{00000000-0008-0000-0600-000040010000}"/>
            </a:ext>
          </a:extLst>
        </xdr:cNvPr>
        <xdr:cNvSpPr txBox="1"/>
      </xdr:nvSpPr>
      <xdr:spPr>
        <a:xfrm>
          <a:off x="8450795" y="4904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144874</xdr:rowOff>
    </xdr:from>
    <xdr:to>
      <xdr:col>41</xdr:col>
      <xdr:colOff>101600</xdr:colOff>
      <xdr:row>37</xdr:row>
      <xdr:rowOff>75024</xdr:rowOff>
    </xdr:to>
    <xdr:sp macro="" textlink="">
      <xdr:nvSpPr>
        <xdr:cNvPr id="321" name="楕円 320">
          <a:extLst>
            <a:ext uri="{FF2B5EF4-FFF2-40B4-BE49-F238E27FC236}">
              <a16:creationId xmlns:a16="http://schemas.microsoft.com/office/drawing/2014/main" xmlns="" id="{00000000-0008-0000-0600-000041010000}"/>
            </a:ext>
          </a:extLst>
        </xdr:cNvPr>
        <xdr:cNvSpPr/>
      </xdr:nvSpPr>
      <xdr:spPr>
        <a:xfrm>
          <a:off x="7810500" y="631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91551</xdr:rowOff>
    </xdr:from>
    <xdr:ext cx="534377" cy="259045"/>
    <xdr:sp macro="" textlink="">
      <xdr:nvSpPr>
        <xdr:cNvPr id="322" name="テキスト ボックス 321">
          <a:extLst>
            <a:ext uri="{FF2B5EF4-FFF2-40B4-BE49-F238E27FC236}">
              <a16:creationId xmlns:a16="http://schemas.microsoft.com/office/drawing/2014/main" xmlns="" id="{00000000-0008-0000-0600-000042010000}"/>
            </a:ext>
          </a:extLst>
        </xdr:cNvPr>
        <xdr:cNvSpPr txBox="1"/>
      </xdr:nvSpPr>
      <xdr:spPr>
        <a:xfrm>
          <a:off x="7594111" y="609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101419</xdr:rowOff>
    </xdr:from>
    <xdr:to>
      <xdr:col>36</xdr:col>
      <xdr:colOff>165100</xdr:colOff>
      <xdr:row>37</xdr:row>
      <xdr:rowOff>31569</xdr:rowOff>
    </xdr:to>
    <xdr:sp macro="" textlink="">
      <xdr:nvSpPr>
        <xdr:cNvPr id="323" name="楕円 322">
          <a:extLst>
            <a:ext uri="{FF2B5EF4-FFF2-40B4-BE49-F238E27FC236}">
              <a16:creationId xmlns:a16="http://schemas.microsoft.com/office/drawing/2014/main" xmlns="" id="{00000000-0008-0000-0600-000043010000}"/>
            </a:ext>
          </a:extLst>
        </xdr:cNvPr>
        <xdr:cNvSpPr/>
      </xdr:nvSpPr>
      <xdr:spPr>
        <a:xfrm>
          <a:off x="6921500" y="627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48096</xdr:rowOff>
    </xdr:from>
    <xdr:ext cx="534377" cy="259045"/>
    <xdr:sp macro="" textlink="">
      <xdr:nvSpPr>
        <xdr:cNvPr id="324" name="テキスト ボックス 323">
          <a:extLst>
            <a:ext uri="{FF2B5EF4-FFF2-40B4-BE49-F238E27FC236}">
              <a16:creationId xmlns:a16="http://schemas.microsoft.com/office/drawing/2014/main" xmlns="" id="{00000000-0008-0000-0600-000044010000}"/>
            </a:ext>
          </a:extLst>
        </xdr:cNvPr>
        <xdr:cNvSpPr txBox="1"/>
      </xdr:nvSpPr>
      <xdr:spPr>
        <a:xfrm>
          <a:off x="6705111" y="604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xmlns=""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xmlns=""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xmlns=""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a:extLst>
            <a:ext uri="{FF2B5EF4-FFF2-40B4-BE49-F238E27FC236}">
              <a16:creationId xmlns:a16="http://schemas.microsoft.com/office/drawing/2014/main" xmlns="" id="{00000000-0008-0000-0600-000053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1" name="テキスト ボックス 340">
          <a:extLst>
            <a:ext uri="{FF2B5EF4-FFF2-40B4-BE49-F238E27FC236}">
              <a16:creationId xmlns:a16="http://schemas.microsoft.com/office/drawing/2014/main" xmlns="" id="{00000000-0008-0000-0600-000055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a:extLst>
            <a:ext uri="{FF2B5EF4-FFF2-40B4-BE49-F238E27FC236}">
              <a16:creationId xmlns:a16="http://schemas.microsoft.com/office/drawing/2014/main" xmlns="" id="{00000000-0008-0000-0600-000057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a:extLst>
            <a:ext uri="{FF2B5EF4-FFF2-40B4-BE49-F238E27FC236}">
              <a16:creationId xmlns:a16="http://schemas.microsoft.com/office/drawing/2014/main" xmlns="" id="{00000000-0008-0000-06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xmlns=""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xmlns=""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104331</xdr:rowOff>
    </xdr:from>
    <xdr:to>
      <xdr:col>54</xdr:col>
      <xdr:colOff>189865</xdr:colOff>
      <xdr:row>59</xdr:row>
      <xdr:rowOff>95224</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flipV="1">
          <a:off x="10475595" y="8676831"/>
          <a:ext cx="1270" cy="1533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99051</xdr:rowOff>
    </xdr:from>
    <xdr:ext cx="534377" cy="259045"/>
    <xdr:sp macro="" textlink="">
      <xdr:nvSpPr>
        <xdr:cNvPr id="350" name="普通建設事業費最小値テキスト">
          <a:extLst>
            <a:ext uri="{FF2B5EF4-FFF2-40B4-BE49-F238E27FC236}">
              <a16:creationId xmlns:a16="http://schemas.microsoft.com/office/drawing/2014/main" xmlns="" id="{00000000-0008-0000-0600-00005E010000}"/>
            </a:ext>
          </a:extLst>
        </xdr:cNvPr>
        <xdr:cNvSpPr txBox="1"/>
      </xdr:nvSpPr>
      <xdr:spPr>
        <a:xfrm>
          <a:off x="10528300" y="1021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95224</xdr:rowOff>
    </xdr:from>
    <xdr:to>
      <xdr:col>55</xdr:col>
      <xdr:colOff>88900</xdr:colOff>
      <xdr:row>59</xdr:row>
      <xdr:rowOff>95224</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a:off x="10388600" y="1021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51008</xdr:rowOff>
    </xdr:from>
    <xdr:ext cx="599010" cy="259045"/>
    <xdr:sp macro="" textlink="">
      <xdr:nvSpPr>
        <xdr:cNvPr id="352" name="普通建設事業費最大値テキスト">
          <a:extLst>
            <a:ext uri="{FF2B5EF4-FFF2-40B4-BE49-F238E27FC236}">
              <a16:creationId xmlns:a16="http://schemas.microsoft.com/office/drawing/2014/main" xmlns="" id="{00000000-0008-0000-0600-000060010000}"/>
            </a:ext>
          </a:extLst>
        </xdr:cNvPr>
        <xdr:cNvSpPr txBox="1"/>
      </xdr:nvSpPr>
      <xdr:spPr>
        <a:xfrm>
          <a:off x="10528300" y="845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104331</xdr:rowOff>
    </xdr:from>
    <xdr:to>
      <xdr:col>55</xdr:col>
      <xdr:colOff>88900</xdr:colOff>
      <xdr:row>50</xdr:row>
      <xdr:rowOff>104331</xdr:rowOff>
    </xdr:to>
    <xdr:cxnSp macro="">
      <xdr:nvCxnSpPr>
        <xdr:cNvPr id="353" name="直線コネクタ 352">
          <a:extLst>
            <a:ext uri="{FF2B5EF4-FFF2-40B4-BE49-F238E27FC236}">
              <a16:creationId xmlns:a16="http://schemas.microsoft.com/office/drawing/2014/main" xmlns="" id="{00000000-0008-0000-0600-000061010000}"/>
            </a:ext>
          </a:extLst>
        </xdr:cNvPr>
        <xdr:cNvCxnSpPr/>
      </xdr:nvCxnSpPr>
      <xdr:spPr>
        <a:xfrm>
          <a:off x="10388600" y="867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158191</xdr:rowOff>
    </xdr:from>
    <xdr:to>
      <xdr:col>55</xdr:col>
      <xdr:colOff>0</xdr:colOff>
      <xdr:row>56</xdr:row>
      <xdr:rowOff>106794</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a:off x="9639300" y="9587941"/>
          <a:ext cx="838200" cy="12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171378</xdr:rowOff>
    </xdr:from>
    <xdr:ext cx="534377" cy="259045"/>
    <xdr:sp macro="" textlink="">
      <xdr:nvSpPr>
        <xdr:cNvPr id="355" name="普通建設事業費平均値テキスト">
          <a:extLst>
            <a:ext uri="{FF2B5EF4-FFF2-40B4-BE49-F238E27FC236}">
              <a16:creationId xmlns:a16="http://schemas.microsoft.com/office/drawing/2014/main" xmlns="" id="{00000000-0008-0000-0600-000063010000}"/>
            </a:ext>
          </a:extLst>
        </xdr:cNvPr>
        <xdr:cNvSpPr txBox="1"/>
      </xdr:nvSpPr>
      <xdr:spPr>
        <a:xfrm>
          <a:off x="10528300" y="9429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148501</xdr:rowOff>
    </xdr:from>
    <xdr:to>
      <xdr:col>55</xdr:col>
      <xdr:colOff>50800</xdr:colOff>
      <xdr:row>56</xdr:row>
      <xdr:rowOff>78651</xdr:rowOff>
    </xdr:to>
    <xdr:sp macro="" textlink="">
      <xdr:nvSpPr>
        <xdr:cNvPr id="356" name="フローチャート: 判断 355">
          <a:extLst>
            <a:ext uri="{FF2B5EF4-FFF2-40B4-BE49-F238E27FC236}">
              <a16:creationId xmlns:a16="http://schemas.microsoft.com/office/drawing/2014/main" xmlns="" id="{00000000-0008-0000-0600-000064010000}"/>
            </a:ext>
          </a:extLst>
        </xdr:cNvPr>
        <xdr:cNvSpPr/>
      </xdr:nvSpPr>
      <xdr:spPr>
        <a:xfrm>
          <a:off x="10426700" y="957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88595</xdr:rowOff>
    </xdr:from>
    <xdr:to>
      <xdr:col>50</xdr:col>
      <xdr:colOff>114300</xdr:colOff>
      <xdr:row>55</xdr:row>
      <xdr:rowOff>158191</xdr:rowOff>
    </xdr:to>
    <xdr:cxnSp macro="">
      <xdr:nvCxnSpPr>
        <xdr:cNvPr id="357" name="直線コネクタ 356">
          <a:extLst>
            <a:ext uri="{FF2B5EF4-FFF2-40B4-BE49-F238E27FC236}">
              <a16:creationId xmlns:a16="http://schemas.microsoft.com/office/drawing/2014/main" xmlns="" id="{00000000-0008-0000-0600-000065010000}"/>
            </a:ext>
          </a:extLst>
        </xdr:cNvPr>
        <xdr:cNvCxnSpPr/>
      </xdr:nvCxnSpPr>
      <xdr:spPr>
        <a:xfrm>
          <a:off x="8750300" y="9518345"/>
          <a:ext cx="889000" cy="6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147689</xdr:rowOff>
    </xdr:from>
    <xdr:to>
      <xdr:col>50</xdr:col>
      <xdr:colOff>165100</xdr:colOff>
      <xdr:row>56</xdr:row>
      <xdr:rowOff>77839</xdr:rowOff>
    </xdr:to>
    <xdr:sp macro="" textlink="">
      <xdr:nvSpPr>
        <xdr:cNvPr id="358" name="フローチャート: 判断 357">
          <a:extLst>
            <a:ext uri="{FF2B5EF4-FFF2-40B4-BE49-F238E27FC236}">
              <a16:creationId xmlns:a16="http://schemas.microsoft.com/office/drawing/2014/main" xmlns="" id="{00000000-0008-0000-0600-000066010000}"/>
            </a:ext>
          </a:extLst>
        </xdr:cNvPr>
        <xdr:cNvSpPr/>
      </xdr:nvSpPr>
      <xdr:spPr>
        <a:xfrm>
          <a:off x="9588500" y="957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68966</xdr:rowOff>
    </xdr:from>
    <xdr:ext cx="534377"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9372111" y="967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58827</xdr:rowOff>
    </xdr:from>
    <xdr:to>
      <xdr:col>45</xdr:col>
      <xdr:colOff>177800</xdr:colOff>
      <xdr:row>55</xdr:row>
      <xdr:rowOff>88595</xdr:rowOff>
    </xdr:to>
    <xdr:cxnSp macro="">
      <xdr:nvCxnSpPr>
        <xdr:cNvPr id="360" name="直線コネクタ 359">
          <a:extLst>
            <a:ext uri="{FF2B5EF4-FFF2-40B4-BE49-F238E27FC236}">
              <a16:creationId xmlns:a16="http://schemas.microsoft.com/office/drawing/2014/main" xmlns="" id="{00000000-0008-0000-0600-000068010000}"/>
            </a:ext>
          </a:extLst>
        </xdr:cNvPr>
        <xdr:cNvCxnSpPr/>
      </xdr:nvCxnSpPr>
      <xdr:spPr>
        <a:xfrm>
          <a:off x="7861300" y="9488577"/>
          <a:ext cx="889000" cy="2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167272</xdr:rowOff>
    </xdr:from>
    <xdr:to>
      <xdr:col>46</xdr:col>
      <xdr:colOff>38100</xdr:colOff>
      <xdr:row>56</xdr:row>
      <xdr:rowOff>97422</xdr:rowOff>
    </xdr:to>
    <xdr:sp macro="" textlink="">
      <xdr:nvSpPr>
        <xdr:cNvPr id="361" name="フローチャート: 判断 360">
          <a:extLst>
            <a:ext uri="{FF2B5EF4-FFF2-40B4-BE49-F238E27FC236}">
              <a16:creationId xmlns:a16="http://schemas.microsoft.com/office/drawing/2014/main" xmlns="" id="{00000000-0008-0000-0600-000069010000}"/>
            </a:ext>
          </a:extLst>
        </xdr:cNvPr>
        <xdr:cNvSpPr/>
      </xdr:nvSpPr>
      <xdr:spPr>
        <a:xfrm>
          <a:off x="8699500" y="959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88549</xdr:rowOff>
    </xdr:from>
    <xdr:ext cx="534377"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8483111" y="968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58827</xdr:rowOff>
    </xdr:from>
    <xdr:to>
      <xdr:col>41</xdr:col>
      <xdr:colOff>50800</xdr:colOff>
      <xdr:row>55</xdr:row>
      <xdr:rowOff>72416</xdr:rowOff>
    </xdr:to>
    <xdr:cxnSp macro="">
      <xdr:nvCxnSpPr>
        <xdr:cNvPr id="363" name="直線コネクタ 362">
          <a:extLst>
            <a:ext uri="{FF2B5EF4-FFF2-40B4-BE49-F238E27FC236}">
              <a16:creationId xmlns:a16="http://schemas.microsoft.com/office/drawing/2014/main" xmlns="" id="{00000000-0008-0000-0600-00006B010000}"/>
            </a:ext>
          </a:extLst>
        </xdr:cNvPr>
        <xdr:cNvCxnSpPr/>
      </xdr:nvCxnSpPr>
      <xdr:spPr>
        <a:xfrm flipV="1">
          <a:off x="6972300" y="9488577"/>
          <a:ext cx="889000" cy="1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169342</xdr:rowOff>
    </xdr:from>
    <xdr:to>
      <xdr:col>41</xdr:col>
      <xdr:colOff>101600</xdr:colOff>
      <xdr:row>56</xdr:row>
      <xdr:rowOff>99492</xdr:rowOff>
    </xdr:to>
    <xdr:sp macro="" textlink="">
      <xdr:nvSpPr>
        <xdr:cNvPr id="364" name="フローチャート: 判断 363">
          <a:extLst>
            <a:ext uri="{FF2B5EF4-FFF2-40B4-BE49-F238E27FC236}">
              <a16:creationId xmlns:a16="http://schemas.microsoft.com/office/drawing/2014/main" xmlns="" id="{00000000-0008-0000-0600-00006C010000}"/>
            </a:ext>
          </a:extLst>
        </xdr:cNvPr>
        <xdr:cNvSpPr/>
      </xdr:nvSpPr>
      <xdr:spPr>
        <a:xfrm>
          <a:off x="7810500" y="95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90619</xdr:rowOff>
    </xdr:from>
    <xdr:ext cx="534377"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7594111" y="969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10351</xdr:rowOff>
    </xdr:from>
    <xdr:to>
      <xdr:col>36</xdr:col>
      <xdr:colOff>165100</xdr:colOff>
      <xdr:row>56</xdr:row>
      <xdr:rowOff>111951</xdr:rowOff>
    </xdr:to>
    <xdr:sp macro="" textlink="">
      <xdr:nvSpPr>
        <xdr:cNvPr id="366" name="フローチャート: 判断 365">
          <a:extLst>
            <a:ext uri="{FF2B5EF4-FFF2-40B4-BE49-F238E27FC236}">
              <a16:creationId xmlns:a16="http://schemas.microsoft.com/office/drawing/2014/main" xmlns="" id="{00000000-0008-0000-0600-00006E010000}"/>
            </a:ext>
          </a:extLst>
        </xdr:cNvPr>
        <xdr:cNvSpPr/>
      </xdr:nvSpPr>
      <xdr:spPr>
        <a:xfrm>
          <a:off x="69215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103078</xdr:rowOff>
    </xdr:from>
    <xdr:ext cx="534377"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6705111" y="970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55994</xdr:rowOff>
    </xdr:from>
    <xdr:to>
      <xdr:col>55</xdr:col>
      <xdr:colOff>50800</xdr:colOff>
      <xdr:row>56</xdr:row>
      <xdr:rowOff>157594</xdr:rowOff>
    </xdr:to>
    <xdr:sp macro="" textlink="">
      <xdr:nvSpPr>
        <xdr:cNvPr id="373" name="楕円 372">
          <a:extLst>
            <a:ext uri="{FF2B5EF4-FFF2-40B4-BE49-F238E27FC236}">
              <a16:creationId xmlns:a16="http://schemas.microsoft.com/office/drawing/2014/main" xmlns="" id="{00000000-0008-0000-0600-000075010000}"/>
            </a:ext>
          </a:extLst>
        </xdr:cNvPr>
        <xdr:cNvSpPr/>
      </xdr:nvSpPr>
      <xdr:spPr>
        <a:xfrm>
          <a:off x="10426700" y="965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34421</xdr:rowOff>
    </xdr:from>
    <xdr:ext cx="534377" cy="259045"/>
    <xdr:sp macro="" textlink="">
      <xdr:nvSpPr>
        <xdr:cNvPr id="374" name="普通建設事業費該当値テキスト">
          <a:extLst>
            <a:ext uri="{FF2B5EF4-FFF2-40B4-BE49-F238E27FC236}">
              <a16:creationId xmlns:a16="http://schemas.microsoft.com/office/drawing/2014/main" xmlns="" id="{00000000-0008-0000-0600-000076010000}"/>
            </a:ext>
          </a:extLst>
        </xdr:cNvPr>
        <xdr:cNvSpPr txBox="1"/>
      </xdr:nvSpPr>
      <xdr:spPr>
        <a:xfrm>
          <a:off x="10528300" y="963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107391</xdr:rowOff>
    </xdr:from>
    <xdr:to>
      <xdr:col>50</xdr:col>
      <xdr:colOff>165100</xdr:colOff>
      <xdr:row>56</xdr:row>
      <xdr:rowOff>37541</xdr:rowOff>
    </xdr:to>
    <xdr:sp macro="" textlink="">
      <xdr:nvSpPr>
        <xdr:cNvPr id="375" name="楕円 374">
          <a:extLst>
            <a:ext uri="{FF2B5EF4-FFF2-40B4-BE49-F238E27FC236}">
              <a16:creationId xmlns:a16="http://schemas.microsoft.com/office/drawing/2014/main" xmlns="" id="{00000000-0008-0000-0600-000077010000}"/>
            </a:ext>
          </a:extLst>
        </xdr:cNvPr>
        <xdr:cNvSpPr/>
      </xdr:nvSpPr>
      <xdr:spPr>
        <a:xfrm>
          <a:off x="9588500" y="953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54068</xdr:rowOff>
    </xdr:from>
    <xdr:ext cx="534377" cy="259045"/>
    <xdr:sp macro="" textlink="">
      <xdr:nvSpPr>
        <xdr:cNvPr id="376" name="テキスト ボックス 375">
          <a:extLst>
            <a:ext uri="{FF2B5EF4-FFF2-40B4-BE49-F238E27FC236}">
              <a16:creationId xmlns:a16="http://schemas.microsoft.com/office/drawing/2014/main" xmlns="" id="{00000000-0008-0000-0600-000078010000}"/>
            </a:ext>
          </a:extLst>
        </xdr:cNvPr>
        <xdr:cNvSpPr txBox="1"/>
      </xdr:nvSpPr>
      <xdr:spPr>
        <a:xfrm>
          <a:off x="9372111" y="931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37795</xdr:rowOff>
    </xdr:from>
    <xdr:to>
      <xdr:col>46</xdr:col>
      <xdr:colOff>38100</xdr:colOff>
      <xdr:row>55</xdr:row>
      <xdr:rowOff>139395</xdr:rowOff>
    </xdr:to>
    <xdr:sp macro="" textlink="">
      <xdr:nvSpPr>
        <xdr:cNvPr id="377" name="楕円 376">
          <a:extLst>
            <a:ext uri="{FF2B5EF4-FFF2-40B4-BE49-F238E27FC236}">
              <a16:creationId xmlns:a16="http://schemas.microsoft.com/office/drawing/2014/main" xmlns="" id="{00000000-0008-0000-0600-000079010000}"/>
            </a:ext>
          </a:extLst>
        </xdr:cNvPr>
        <xdr:cNvSpPr/>
      </xdr:nvSpPr>
      <xdr:spPr>
        <a:xfrm>
          <a:off x="8699500" y="946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155922</xdr:rowOff>
    </xdr:from>
    <xdr:ext cx="534377" cy="259045"/>
    <xdr:sp macro="" textlink="">
      <xdr:nvSpPr>
        <xdr:cNvPr id="378" name="テキスト ボックス 377">
          <a:extLst>
            <a:ext uri="{FF2B5EF4-FFF2-40B4-BE49-F238E27FC236}">
              <a16:creationId xmlns:a16="http://schemas.microsoft.com/office/drawing/2014/main" xmlns="" id="{00000000-0008-0000-0600-00007A010000}"/>
            </a:ext>
          </a:extLst>
        </xdr:cNvPr>
        <xdr:cNvSpPr txBox="1"/>
      </xdr:nvSpPr>
      <xdr:spPr>
        <a:xfrm>
          <a:off x="8483111" y="924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8027</xdr:rowOff>
    </xdr:from>
    <xdr:to>
      <xdr:col>41</xdr:col>
      <xdr:colOff>101600</xdr:colOff>
      <xdr:row>55</xdr:row>
      <xdr:rowOff>109627</xdr:rowOff>
    </xdr:to>
    <xdr:sp macro="" textlink="">
      <xdr:nvSpPr>
        <xdr:cNvPr id="379" name="楕円 378">
          <a:extLst>
            <a:ext uri="{FF2B5EF4-FFF2-40B4-BE49-F238E27FC236}">
              <a16:creationId xmlns:a16="http://schemas.microsoft.com/office/drawing/2014/main" xmlns="" id="{00000000-0008-0000-0600-00007B010000}"/>
            </a:ext>
          </a:extLst>
        </xdr:cNvPr>
        <xdr:cNvSpPr/>
      </xdr:nvSpPr>
      <xdr:spPr>
        <a:xfrm>
          <a:off x="7810500" y="943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126154</xdr:rowOff>
    </xdr:from>
    <xdr:ext cx="534377" cy="259045"/>
    <xdr:sp macro="" textlink="">
      <xdr:nvSpPr>
        <xdr:cNvPr id="380" name="テキスト ボックス 379">
          <a:extLst>
            <a:ext uri="{FF2B5EF4-FFF2-40B4-BE49-F238E27FC236}">
              <a16:creationId xmlns:a16="http://schemas.microsoft.com/office/drawing/2014/main" xmlns="" id="{00000000-0008-0000-0600-00007C010000}"/>
            </a:ext>
          </a:extLst>
        </xdr:cNvPr>
        <xdr:cNvSpPr txBox="1"/>
      </xdr:nvSpPr>
      <xdr:spPr>
        <a:xfrm>
          <a:off x="7594111" y="921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21616</xdr:rowOff>
    </xdr:from>
    <xdr:to>
      <xdr:col>36</xdr:col>
      <xdr:colOff>165100</xdr:colOff>
      <xdr:row>55</xdr:row>
      <xdr:rowOff>123216</xdr:rowOff>
    </xdr:to>
    <xdr:sp macro="" textlink="">
      <xdr:nvSpPr>
        <xdr:cNvPr id="381" name="楕円 380">
          <a:extLst>
            <a:ext uri="{FF2B5EF4-FFF2-40B4-BE49-F238E27FC236}">
              <a16:creationId xmlns:a16="http://schemas.microsoft.com/office/drawing/2014/main" xmlns="" id="{00000000-0008-0000-0600-00007D010000}"/>
            </a:ext>
          </a:extLst>
        </xdr:cNvPr>
        <xdr:cNvSpPr/>
      </xdr:nvSpPr>
      <xdr:spPr>
        <a:xfrm>
          <a:off x="6921500" y="945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139743</xdr:rowOff>
    </xdr:from>
    <xdr:ext cx="534377" cy="259045"/>
    <xdr:sp macro="" textlink="">
      <xdr:nvSpPr>
        <xdr:cNvPr id="382" name="テキスト ボックス 381">
          <a:extLst>
            <a:ext uri="{FF2B5EF4-FFF2-40B4-BE49-F238E27FC236}">
              <a16:creationId xmlns:a16="http://schemas.microsoft.com/office/drawing/2014/main" xmlns="" id="{00000000-0008-0000-0600-00007E010000}"/>
            </a:ext>
          </a:extLst>
        </xdr:cNvPr>
        <xdr:cNvSpPr txBox="1"/>
      </xdr:nvSpPr>
      <xdr:spPr>
        <a:xfrm>
          <a:off x="6705111" y="922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xmlns=""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xmlns=""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xmlns=""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xmlns=""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xmlns=""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xmlns=""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xmlns="" id="{00000000-0008-0000-06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xmlns="" id="{00000000-0008-0000-06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xmlns="" id="{00000000-0008-0000-06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xmlns="" id="{00000000-0008-0000-06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xmlns=""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xmlns=""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123851</xdr:rowOff>
    </xdr:from>
    <xdr:to>
      <xdr:col>54</xdr:col>
      <xdr:colOff>189865</xdr:colOff>
      <xdr:row>79</xdr:row>
      <xdr:rowOff>42177</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flipV="1">
          <a:off x="10475595" y="12125351"/>
          <a:ext cx="1270" cy="1461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46004</xdr:rowOff>
    </xdr:from>
    <xdr:ext cx="378565" cy="259045"/>
    <xdr:sp macro="" textlink="">
      <xdr:nvSpPr>
        <xdr:cNvPr id="407" name="普通建設事業費 （ うち新規整備　）最小値テキスト">
          <a:extLst>
            <a:ext uri="{FF2B5EF4-FFF2-40B4-BE49-F238E27FC236}">
              <a16:creationId xmlns:a16="http://schemas.microsoft.com/office/drawing/2014/main" xmlns="" id="{00000000-0008-0000-0600-000097010000}"/>
            </a:ext>
          </a:extLst>
        </xdr:cNvPr>
        <xdr:cNvSpPr txBox="1"/>
      </xdr:nvSpPr>
      <xdr:spPr>
        <a:xfrm>
          <a:off x="10528300" y="13590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42177</xdr:rowOff>
    </xdr:from>
    <xdr:to>
      <xdr:col>55</xdr:col>
      <xdr:colOff>88900</xdr:colOff>
      <xdr:row>79</xdr:row>
      <xdr:rowOff>42177</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a:off x="10388600" y="135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70528</xdr:rowOff>
    </xdr:from>
    <xdr:ext cx="599010" cy="259045"/>
    <xdr:sp macro="" textlink="">
      <xdr:nvSpPr>
        <xdr:cNvPr id="409" name="普通建設事業費 （ うち新規整備　）最大値テキスト">
          <a:extLst>
            <a:ext uri="{FF2B5EF4-FFF2-40B4-BE49-F238E27FC236}">
              <a16:creationId xmlns:a16="http://schemas.microsoft.com/office/drawing/2014/main" xmlns="" id="{00000000-0008-0000-0600-000099010000}"/>
            </a:ext>
          </a:extLst>
        </xdr:cNvPr>
        <xdr:cNvSpPr txBox="1"/>
      </xdr:nvSpPr>
      <xdr:spPr>
        <a:xfrm>
          <a:off x="10528300" y="1190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123851</xdr:rowOff>
    </xdr:from>
    <xdr:to>
      <xdr:col>55</xdr:col>
      <xdr:colOff>88900</xdr:colOff>
      <xdr:row>70</xdr:row>
      <xdr:rowOff>123851</xdr:rowOff>
    </xdr:to>
    <xdr:cxnSp macro="">
      <xdr:nvCxnSpPr>
        <xdr:cNvPr id="410" name="直線コネクタ 409">
          <a:extLst>
            <a:ext uri="{FF2B5EF4-FFF2-40B4-BE49-F238E27FC236}">
              <a16:creationId xmlns:a16="http://schemas.microsoft.com/office/drawing/2014/main" xmlns="" id="{00000000-0008-0000-0600-00009A010000}"/>
            </a:ext>
          </a:extLst>
        </xdr:cNvPr>
        <xdr:cNvCxnSpPr/>
      </xdr:nvCxnSpPr>
      <xdr:spPr>
        <a:xfrm>
          <a:off x="10388600" y="12125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74461</xdr:rowOff>
    </xdr:from>
    <xdr:to>
      <xdr:col>55</xdr:col>
      <xdr:colOff>0</xdr:colOff>
      <xdr:row>78</xdr:row>
      <xdr:rowOff>114985</xdr:rowOff>
    </xdr:to>
    <xdr:cxnSp macro="">
      <xdr:nvCxnSpPr>
        <xdr:cNvPr id="411" name="直線コネクタ 410">
          <a:extLst>
            <a:ext uri="{FF2B5EF4-FFF2-40B4-BE49-F238E27FC236}">
              <a16:creationId xmlns:a16="http://schemas.microsoft.com/office/drawing/2014/main" xmlns="" id="{00000000-0008-0000-0600-00009B010000}"/>
            </a:ext>
          </a:extLst>
        </xdr:cNvPr>
        <xdr:cNvCxnSpPr/>
      </xdr:nvCxnSpPr>
      <xdr:spPr>
        <a:xfrm>
          <a:off x="9639300" y="13447561"/>
          <a:ext cx="838200" cy="40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148086</xdr:rowOff>
    </xdr:from>
    <xdr:ext cx="534377" cy="259045"/>
    <xdr:sp macro="" textlink="">
      <xdr:nvSpPr>
        <xdr:cNvPr id="412" name="普通建設事業費 （ うち新規整備　）平均値テキスト">
          <a:extLst>
            <a:ext uri="{FF2B5EF4-FFF2-40B4-BE49-F238E27FC236}">
              <a16:creationId xmlns:a16="http://schemas.microsoft.com/office/drawing/2014/main" xmlns="" id="{00000000-0008-0000-0600-00009C010000}"/>
            </a:ext>
          </a:extLst>
        </xdr:cNvPr>
        <xdr:cNvSpPr txBox="1"/>
      </xdr:nvSpPr>
      <xdr:spPr>
        <a:xfrm>
          <a:off x="10528300" y="13178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125209</xdr:rowOff>
    </xdr:from>
    <xdr:to>
      <xdr:col>55</xdr:col>
      <xdr:colOff>50800</xdr:colOff>
      <xdr:row>78</xdr:row>
      <xdr:rowOff>55359</xdr:rowOff>
    </xdr:to>
    <xdr:sp macro="" textlink="">
      <xdr:nvSpPr>
        <xdr:cNvPr id="413" name="フローチャート: 判断 412">
          <a:extLst>
            <a:ext uri="{FF2B5EF4-FFF2-40B4-BE49-F238E27FC236}">
              <a16:creationId xmlns:a16="http://schemas.microsoft.com/office/drawing/2014/main" xmlns="" id="{00000000-0008-0000-0600-00009D010000}"/>
            </a:ext>
          </a:extLst>
        </xdr:cNvPr>
        <xdr:cNvSpPr/>
      </xdr:nvSpPr>
      <xdr:spPr>
        <a:xfrm>
          <a:off x="10426700" y="1332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50381</xdr:rowOff>
    </xdr:from>
    <xdr:to>
      <xdr:col>50</xdr:col>
      <xdr:colOff>114300</xdr:colOff>
      <xdr:row>78</xdr:row>
      <xdr:rowOff>74461</xdr:rowOff>
    </xdr:to>
    <xdr:cxnSp macro="">
      <xdr:nvCxnSpPr>
        <xdr:cNvPr id="414" name="直線コネクタ 413">
          <a:extLst>
            <a:ext uri="{FF2B5EF4-FFF2-40B4-BE49-F238E27FC236}">
              <a16:creationId xmlns:a16="http://schemas.microsoft.com/office/drawing/2014/main" xmlns="" id="{00000000-0008-0000-0600-00009E010000}"/>
            </a:ext>
          </a:extLst>
        </xdr:cNvPr>
        <xdr:cNvCxnSpPr/>
      </xdr:nvCxnSpPr>
      <xdr:spPr>
        <a:xfrm>
          <a:off x="8750300" y="13423481"/>
          <a:ext cx="889000" cy="24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125997</xdr:rowOff>
    </xdr:from>
    <xdr:to>
      <xdr:col>50</xdr:col>
      <xdr:colOff>165100</xdr:colOff>
      <xdr:row>78</xdr:row>
      <xdr:rowOff>56147</xdr:rowOff>
    </xdr:to>
    <xdr:sp macro="" textlink="">
      <xdr:nvSpPr>
        <xdr:cNvPr id="415" name="フローチャート: 判断 414">
          <a:extLst>
            <a:ext uri="{FF2B5EF4-FFF2-40B4-BE49-F238E27FC236}">
              <a16:creationId xmlns:a16="http://schemas.microsoft.com/office/drawing/2014/main" xmlns="" id="{00000000-0008-0000-0600-00009F010000}"/>
            </a:ext>
          </a:extLst>
        </xdr:cNvPr>
        <xdr:cNvSpPr/>
      </xdr:nvSpPr>
      <xdr:spPr>
        <a:xfrm>
          <a:off x="9588500" y="1332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72674</xdr:rowOff>
    </xdr:from>
    <xdr:ext cx="534377"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9372111" y="1310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82220</xdr:rowOff>
    </xdr:from>
    <xdr:to>
      <xdr:col>45</xdr:col>
      <xdr:colOff>177800</xdr:colOff>
      <xdr:row>78</xdr:row>
      <xdr:rowOff>50381</xdr:rowOff>
    </xdr:to>
    <xdr:cxnSp macro="">
      <xdr:nvCxnSpPr>
        <xdr:cNvPr id="417" name="直線コネクタ 416">
          <a:extLst>
            <a:ext uri="{FF2B5EF4-FFF2-40B4-BE49-F238E27FC236}">
              <a16:creationId xmlns:a16="http://schemas.microsoft.com/office/drawing/2014/main" xmlns="" id="{00000000-0008-0000-0600-0000A1010000}"/>
            </a:ext>
          </a:extLst>
        </xdr:cNvPr>
        <xdr:cNvCxnSpPr/>
      </xdr:nvCxnSpPr>
      <xdr:spPr>
        <a:xfrm>
          <a:off x="7861300" y="13283870"/>
          <a:ext cx="889000" cy="13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107328</xdr:rowOff>
    </xdr:from>
    <xdr:to>
      <xdr:col>46</xdr:col>
      <xdr:colOff>38100</xdr:colOff>
      <xdr:row>78</xdr:row>
      <xdr:rowOff>37478</xdr:rowOff>
    </xdr:to>
    <xdr:sp macro="" textlink="">
      <xdr:nvSpPr>
        <xdr:cNvPr id="418" name="フローチャート: 判断 417">
          <a:extLst>
            <a:ext uri="{FF2B5EF4-FFF2-40B4-BE49-F238E27FC236}">
              <a16:creationId xmlns:a16="http://schemas.microsoft.com/office/drawing/2014/main" xmlns="" id="{00000000-0008-0000-0600-0000A2010000}"/>
            </a:ext>
          </a:extLst>
        </xdr:cNvPr>
        <xdr:cNvSpPr/>
      </xdr:nvSpPr>
      <xdr:spPr>
        <a:xfrm>
          <a:off x="8699500" y="1330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54005</xdr:rowOff>
    </xdr:from>
    <xdr:ext cx="534377"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8483111" y="1308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5562</xdr:rowOff>
    </xdr:from>
    <xdr:to>
      <xdr:col>41</xdr:col>
      <xdr:colOff>50800</xdr:colOff>
      <xdr:row>77</xdr:row>
      <xdr:rowOff>82220</xdr:rowOff>
    </xdr:to>
    <xdr:cxnSp macro="">
      <xdr:nvCxnSpPr>
        <xdr:cNvPr id="420" name="直線コネクタ 419">
          <a:extLst>
            <a:ext uri="{FF2B5EF4-FFF2-40B4-BE49-F238E27FC236}">
              <a16:creationId xmlns:a16="http://schemas.microsoft.com/office/drawing/2014/main" xmlns="" id="{00000000-0008-0000-0600-0000A4010000}"/>
            </a:ext>
          </a:extLst>
        </xdr:cNvPr>
        <xdr:cNvCxnSpPr/>
      </xdr:nvCxnSpPr>
      <xdr:spPr>
        <a:xfrm>
          <a:off x="6972300" y="13207212"/>
          <a:ext cx="889000" cy="76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121946</xdr:rowOff>
    </xdr:from>
    <xdr:to>
      <xdr:col>41</xdr:col>
      <xdr:colOff>101600</xdr:colOff>
      <xdr:row>78</xdr:row>
      <xdr:rowOff>52096</xdr:rowOff>
    </xdr:to>
    <xdr:sp macro="" textlink="">
      <xdr:nvSpPr>
        <xdr:cNvPr id="421" name="フローチャート: 判断 420">
          <a:extLst>
            <a:ext uri="{FF2B5EF4-FFF2-40B4-BE49-F238E27FC236}">
              <a16:creationId xmlns:a16="http://schemas.microsoft.com/office/drawing/2014/main" xmlns="" id="{00000000-0008-0000-0600-0000A5010000}"/>
            </a:ext>
          </a:extLst>
        </xdr:cNvPr>
        <xdr:cNvSpPr/>
      </xdr:nvSpPr>
      <xdr:spPr>
        <a:xfrm>
          <a:off x="78105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43223</xdr:rowOff>
    </xdr:from>
    <xdr:ext cx="534377"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7594111" y="1341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76112</xdr:rowOff>
    </xdr:from>
    <xdr:to>
      <xdr:col>36</xdr:col>
      <xdr:colOff>165100</xdr:colOff>
      <xdr:row>78</xdr:row>
      <xdr:rowOff>6262</xdr:rowOff>
    </xdr:to>
    <xdr:sp macro="" textlink="">
      <xdr:nvSpPr>
        <xdr:cNvPr id="423" name="フローチャート: 判断 422">
          <a:extLst>
            <a:ext uri="{FF2B5EF4-FFF2-40B4-BE49-F238E27FC236}">
              <a16:creationId xmlns:a16="http://schemas.microsoft.com/office/drawing/2014/main" xmlns="" id="{00000000-0008-0000-0600-0000A7010000}"/>
            </a:ext>
          </a:extLst>
        </xdr:cNvPr>
        <xdr:cNvSpPr/>
      </xdr:nvSpPr>
      <xdr:spPr>
        <a:xfrm>
          <a:off x="6921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168839</xdr:rowOff>
    </xdr:from>
    <xdr:ext cx="534377"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6705111" y="1337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64185</xdr:rowOff>
    </xdr:from>
    <xdr:to>
      <xdr:col>55</xdr:col>
      <xdr:colOff>50800</xdr:colOff>
      <xdr:row>78</xdr:row>
      <xdr:rowOff>165785</xdr:rowOff>
    </xdr:to>
    <xdr:sp macro="" textlink="">
      <xdr:nvSpPr>
        <xdr:cNvPr id="430" name="楕円 429">
          <a:extLst>
            <a:ext uri="{FF2B5EF4-FFF2-40B4-BE49-F238E27FC236}">
              <a16:creationId xmlns:a16="http://schemas.microsoft.com/office/drawing/2014/main" xmlns="" id="{00000000-0008-0000-0600-0000AE010000}"/>
            </a:ext>
          </a:extLst>
        </xdr:cNvPr>
        <xdr:cNvSpPr/>
      </xdr:nvSpPr>
      <xdr:spPr>
        <a:xfrm>
          <a:off x="10426700" y="1343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150562</xdr:rowOff>
    </xdr:from>
    <xdr:ext cx="469744" cy="259045"/>
    <xdr:sp macro="" textlink="">
      <xdr:nvSpPr>
        <xdr:cNvPr id="431" name="普通建設事業費 （ うち新規整備　）該当値テキスト">
          <a:extLst>
            <a:ext uri="{FF2B5EF4-FFF2-40B4-BE49-F238E27FC236}">
              <a16:creationId xmlns:a16="http://schemas.microsoft.com/office/drawing/2014/main" xmlns="" id="{00000000-0008-0000-0600-0000AF010000}"/>
            </a:ext>
          </a:extLst>
        </xdr:cNvPr>
        <xdr:cNvSpPr txBox="1"/>
      </xdr:nvSpPr>
      <xdr:spPr>
        <a:xfrm>
          <a:off x="10528300" y="1335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23661</xdr:rowOff>
    </xdr:from>
    <xdr:to>
      <xdr:col>50</xdr:col>
      <xdr:colOff>165100</xdr:colOff>
      <xdr:row>78</xdr:row>
      <xdr:rowOff>125261</xdr:rowOff>
    </xdr:to>
    <xdr:sp macro="" textlink="">
      <xdr:nvSpPr>
        <xdr:cNvPr id="432" name="楕円 431">
          <a:extLst>
            <a:ext uri="{FF2B5EF4-FFF2-40B4-BE49-F238E27FC236}">
              <a16:creationId xmlns:a16="http://schemas.microsoft.com/office/drawing/2014/main" xmlns="" id="{00000000-0008-0000-0600-0000B0010000}"/>
            </a:ext>
          </a:extLst>
        </xdr:cNvPr>
        <xdr:cNvSpPr/>
      </xdr:nvSpPr>
      <xdr:spPr>
        <a:xfrm>
          <a:off x="9588500" y="1339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116388</xdr:rowOff>
    </xdr:from>
    <xdr:ext cx="534377" cy="259045"/>
    <xdr:sp macro="" textlink="">
      <xdr:nvSpPr>
        <xdr:cNvPr id="433" name="テキスト ボックス 432">
          <a:extLst>
            <a:ext uri="{FF2B5EF4-FFF2-40B4-BE49-F238E27FC236}">
              <a16:creationId xmlns:a16="http://schemas.microsoft.com/office/drawing/2014/main" xmlns="" id="{00000000-0008-0000-0600-0000B1010000}"/>
            </a:ext>
          </a:extLst>
        </xdr:cNvPr>
        <xdr:cNvSpPr txBox="1"/>
      </xdr:nvSpPr>
      <xdr:spPr>
        <a:xfrm>
          <a:off x="9372111" y="13489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171031</xdr:rowOff>
    </xdr:from>
    <xdr:to>
      <xdr:col>46</xdr:col>
      <xdr:colOff>38100</xdr:colOff>
      <xdr:row>78</xdr:row>
      <xdr:rowOff>101181</xdr:rowOff>
    </xdr:to>
    <xdr:sp macro="" textlink="">
      <xdr:nvSpPr>
        <xdr:cNvPr id="434" name="楕円 433">
          <a:extLst>
            <a:ext uri="{FF2B5EF4-FFF2-40B4-BE49-F238E27FC236}">
              <a16:creationId xmlns:a16="http://schemas.microsoft.com/office/drawing/2014/main" xmlns="" id="{00000000-0008-0000-0600-0000B2010000}"/>
            </a:ext>
          </a:extLst>
        </xdr:cNvPr>
        <xdr:cNvSpPr/>
      </xdr:nvSpPr>
      <xdr:spPr>
        <a:xfrm>
          <a:off x="8699500" y="1337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92308</xdr:rowOff>
    </xdr:from>
    <xdr:ext cx="534377" cy="259045"/>
    <xdr:sp macro="" textlink="">
      <xdr:nvSpPr>
        <xdr:cNvPr id="435" name="テキスト ボックス 434">
          <a:extLst>
            <a:ext uri="{FF2B5EF4-FFF2-40B4-BE49-F238E27FC236}">
              <a16:creationId xmlns:a16="http://schemas.microsoft.com/office/drawing/2014/main" xmlns="" id="{00000000-0008-0000-0600-0000B3010000}"/>
            </a:ext>
          </a:extLst>
        </xdr:cNvPr>
        <xdr:cNvSpPr txBox="1"/>
      </xdr:nvSpPr>
      <xdr:spPr>
        <a:xfrm>
          <a:off x="8483111" y="1346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31420</xdr:rowOff>
    </xdr:from>
    <xdr:to>
      <xdr:col>41</xdr:col>
      <xdr:colOff>101600</xdr:colOff>
      <xdr:row>77</xdr:row>
      <xdr:rowOff>133020</xdr:rowOff>
    </xdr:to>
    <xdr:sp macro="" textlink="">
      <xdr:nvSpPr>
        <xdr:cNvPr id="436" name="楕円 435">
          <a:extLst>
            <a:ext uri="{FF2B5EF4-FFF2-40B4-BE49-F238E27FC236}">
              <a16:creationId xmlns:a16="http://schemas.microsoft.com/office/drawing/2014/main" xmlns="" id="{00000000-0008-0000-0600-0000B4010000}"/>
            </a:ext>
          </a:extLst>
        </xdr:cNvPr>
        <xdr:cNvSpPr/>
      </xdr:nvSpPr>
      <xdr:spPr>
        <a:xfrm>
          <a:off x="7810500" y="132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149547</xdr:rowOff>
    </xdr:from>
    <xdr:ext cx="534377" cy="259045"/>
    <xdr:sp macro="" textlink="">
      <xdr:nvSpPr>
        <xdr:cNvPr id="437" name="テキスト ボックス 436">
          <a:extLst>
            <a:ext uri="{FF2B5EF4-FFF2-40B4-BE49-F238E27FC236}">
              <a16:creationId xmlns:a16="http://schemas.microsoft.com/office/drawing/2014/main" xmlns="" id="{00000000-0008-0000-0600-0000B5010000}"/>
            </a:ext>
          </a:extLst>
        </xdr:cNvPr>
        <xdr:cNvSpPr txBox="1"/>
      </xdr:nvSpPr>
      <xdr:spPr>
        <a:xfrm>
          <a:off x="7594111" y="1300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126212</xdr:rowOff>
    </xdr:from>
    <xdr:to>
      <xdr:col>36</xdr:col>
      <xdr:colOff>165100</xdr:colOff>
      <xdr:row>77</xdr:row>
      <xdr:rowOff>56362</xdr:rowOff>
    </xdr:to>
    <xdr:sp macro="" textlink="">
      <xdr:nvSpPr>
        <xdr:cNvPr id="438" name="楕円 437">
          <a:extLst>
            <a:ext uri="{FF2B5EF4-FFF2-40B4-BE49-F238E27FC236}">
              <a16:creationId xmlns:a16="http://schemas.microsoft.com/office/drawing/2014/main" xmlns="" id="{00000000-0008-0000-0600-0000B6010000}"/>
            </a:ext>
          </a:extLst>
        </xdr:cNvPr>
        <xdr:cNvSpPr/>
      </xdr:nvSpPr>
      <xdr:spPr>
        <a:xfrm>
          <a:off x="6921500" y="1315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72889</xdr:rowOff>
    </xdr:from>
    <xdr:ext cx="534377" cy="259045"/>
    <xdr:sp macro="" textlink="">
      <xdr:nvSpPr>
        <xdr:cNvPr id="439" name="テキスト ボックス 438">
          <a:extLst>
            <a:ext uri="{FF2B5EF4-FFF2-40B4-BE49-F238E27FC236}">
              <a16:creationId xmlns:a16="http://schemas.microsoft.com/office/drawing/2014/main" xmlns="" id="{00000000-0008-0000-0600-0000B7010000}"/>
            </a:ext>
          </a:extLst>
        </xdr:cNvPr>
        <xdr:cNvSpPr txBox="1"/>
      </xdr:nvSpPr>
      <xdr:spPr>
        <a:xfrm>
          <a:off x="6705111" y="1293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xmlns=""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xmlns=""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xmlns=""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xmlns=""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xmlns=""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xmlns=""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xmlns=""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xmlns="" id="{00000000-0008-0000-06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xmlns="" id="{00000000-0008-0000-06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xmlns="" id="{00000000-0008-0000-06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xmlns="" id="{00000000-0008-0000-06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a:extLst>
            <a:ext uri="{FF2B5EF4-FFF2-40B4-BE49-F238E27FC236}">
              <a16:creationId xmlns:a16="http://schemas.microsoft.com/office/drawing/2014/main" xmlns="" id="{00000000-0008-0000-0600-0000CB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xmlns="" id="{00000000-0008-0000-06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xmlns=""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xmlns=""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21334</xdr:rowOff>
    </xdr:from>
    <xdr:to>
      <xdr:col>54</xdr:col>
      <xdr:colOff>189865</xdr:colOff>
      <xdr:row>98</xdr:row>
      <xdr:rowOff>49991</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flipV="1">
          <a:off x="10475595" y="15623284"/>
          <a:ext cx="1270" cy="1228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53818</xdr:rowOff>
    </xdr:from>
    <xdr:ext cx="534377" cy="259045"/>
    <xdr:sp macro="" textlink="">
      <xdr:nvSpPr>
        <xdr:cNvPr id="466" name="普通建設事業費 （ うち更新整備　）最小値テキスト">
          <a:extLst>
            <a:ext uri="{FF2B5EF4-FFF2-40B4-BE49-F238E27FC236}">
              <a16:creationId xmlns:a16="http://schemas.microsoft.com/office/drawing/2014/main" xmlns="" id="{00000000-0008-0000-0600-0000D2010000}"/>
            </a:ext>
          </a:extLst>
        </xdr:cNvPr>
        <xdr:cNvSpPr txBox="1"/>
      </xdr:nvSpPr>
      <xdr:spPr>
        <a:xfrm>
          <a:off x="10528300" y="1685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49991</xdr:rowOff>
    </xdr:from>
    <xdr:to>
      <xdr:col>55</xdr:col>
      <xdr:colOff>88900</xdr:colOff>
      <xdr:row>98</xdr:row>
      <xdr:rowOff>49991</xdr:rowOff>
    </xdr:to>
    <xdr:cxnSp macro="">
      <xdr:nvCxnSpPr>
        <xdr:cNvPr id="467" name="直線コネクタ 466">
          <a:extLst>
            <a:ext uri="{FF2B5EF4-FFF2-40B4-BE49-F238E27FC236}">
              <a16:creationId xmlns:a16="http://schemas.microsoft.com/office/drawing/2014/main" xmlns="" id="{00000000-0008-0000-0600-0000D3010000}"/>
            </a:ext>
          </a:extLst>
        </xdr:cNvPr>
        <xdr:cNvCxnSpPr/>
      </xdr:nvCxnSpPr>
      <xdr:spPr>
        <a:xfrm>
          <a:off x="10388600" y="1685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139461</xdr:rowOff>
    </xdr:from>
    <xdr:ext cx="534377" cy="259045"/>
    <xdr:sp macro="" textlink="">
      <xdr:nvSpPr>
        <xdr:cNvPr id="468" name="普通建設事業費 （ うち更新整備　）最大値テキスト">
          <a:extLst>
            <a:ext uri="{FF2B5EF4-FFF2-40B4-BE49-F238E27FC236}">
              <a16:creationId xmlns:a16="http://schemas.microsoft.com/office/drawing/2014/main" xmlns="" id="{00000000-0008-0000-0600-0000D4010000}"/>
            </a:ext>
          </a:extLst>
        </xdr:cNvPr>
        <xdr:cNvSpPr txBox="1"/>
      </xdr:nvSpPr>
      <xdr:spPr>
        <a:xfrm>
          <a:off x="10528300" y="1539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21334</xdr:rowOff>
    </xdr:from>
    <xdr:to>
      <xdr:col>55</xdr:col>
      <xdr:colOff>88900</xdr:colOff>
      <xdr:row>91</xdr:row>
      <xdr:rowOff>21334</xdr:rowOff>
    </xdr:to>
    <xdr:cxnSp macro="">
      <xdr:nvCxnSpPr>
        <xdr:cNvPr id="469" name="直線コネクタ 468">
          <a:extLst>
            <a:ext uri="{FF2B5EF4-FFF2-40B4-BE49-F238E27FC236}">
              <a16:creationId xmlns:a16="http://schemas.microsoft.com/office/drawing/2014/main" xmlns="" id="{00000000-0008-0000-0600-0000D5010000}"/>
            </a:ext>
          </a:extLst>
        </xdr:cNvPr>
        <xdr:cNvCxnSpPr/>
      </xdr:nvCxnSpPr>
      <xdr:spPr>
        <a:xfrm>
          <a:off x="10388600" y="15623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170642</xdr:rowOff>
    </xdr:from>
    <xdr:to>
      <xdr:col>55</xdr:col>
      <xdr:colOff>0</xdr:colOff>
      <xdr:row>95</xdr:row>
      <xdr:rowOff>103761</xdr:rowOff>
    </xdr:to>
    <xdr:cxnSp macro="">
      <xdr:nvCxnSpPr>
        <xdr:cNvPr id="470" name="直線コネクタ 469">
          <a:extLst>
            <a:ext uri="{FF2B5EF4-FFF2-40B4-BE49-F238E27FC236}">
              <a16:creationId xmlns:a16="http://schemas.microsoft.com/office/drawing/2014/main" xmlns="" id="{00000000-0008-0000-0600-0000D6010000}"/>
            </a:ext>
          </a:extLst>
        </xdr:cNvPr>
        <xdr:cNvCxnSpPr/>
      </xdr:nvCxnSpPr>
      <xdr:spPr>
        <a:xfrm>
          <a:off x="9639300" y="16286942"/>
          <a:ext cx="838200" cy="10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33625</xdr:rowOff>
    </xdr:from>
    <xdr:ext cx="534377" cy="259045"/>
    <xdr:sp macro="" textlink="">
      <xdr:nvSpPr>
        <xdr:cNvPr id="471" name="普通建設事業費 （ うち更新整備　）平均値テキスト">
          <a:extLst>
            <a:ext uri="{FF2B5EF4-FFF2-40B4-BE49-F238E27FC236}">
              <a16:creationId xmlns:a16="http://schemas.microsoft.com/office/drawing/2014/main" xmlns="" id="{00000000-0008-0000-0600-0000D7010000}"/>
            </a:ext>
          </a:extLst>
        </xdr:cNvPr>
        <xdr:cNvSpPr txBox="1"/>
      </xdr:nvSpPr>
      <xdr:spPr>
        <a:xfrm>
          <a:off x="10528300" y="16321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55198</xdr:rowOff>
    </xdr:from>
    <xdr:to>
      <xdr:col>55</xdr:col>
      <xdr:colOff>50800</xdr:colOff>
      <xdr:row>95</xdr:row>
      <xdr:rowOff>156798</xdr:rowOff>
    </xdr:to>
    <xdr:sp macro="" textlink="">
      <xdr:nvSpPr>
        <xdr:cNvPr id="472" name="フローチャート: 判断 471">
          <a:extLst>
            <a:ext uri="{FF2B5EF4-FFF2-40B4-BE49-F238E27FC236}">
              <a16:creationId xmlns:a16="http://schemas.microsoft.com/office/drawing/2014/main" xmlns="" id="{00000000-0008-0000-0600-0000D8010000}"/>
            </a:ext>
          </a:extLst>
        </xdr:cNvPr>
        <xdr:cNvSpPr/>
      </xdr:nvSpPr>
      <xdr:spPr>
        <a:xfrm>
          <a:off x="10426700" y="1634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170642</xdr:rowOff>
    </xdr:from>
    <xdr:to>
      <xdr:col>50</xdr:col>
      <xdr:colOff>114300</xdr:colOff>
      <xdr:row>95</xdr:row>
      <xdr:rowOff>17759</xdr:rowOff>
    </xdr:to>
    <xdr:cxnSp macro="">
      <xdr:nvCxnSpPr>
        <xdr:cNvPr id="473" name="直線コネクタ 472">
          <a:extLst>
            <a:ext uri="{FF2B5EF4-FFF2-40B4-BE49-F238E27FC236}">
              <a16:creationId xmlns:a16="http://schemas.microsoft.com/office/drawing/2014/main" xmlns="" id="{00000000-0008-0000-0600-0000D9010000}"/>
            </a:ext>
          </a:extLst>
        </xdr:cNvPr>
        <xdr:cNvCxnSpPr/>
      </xdr:nvCxnSpPr>
      <xdr:spPr>
        <a:xfrm flipV="1">
          <a:off x="8750300" y="16286942"/>
          <a:ext cx="889000" cy="18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35179</xdr:rowOff>
    </xdr:from>
    <xdr:to>
      <xdr:col>50</xdr:col>
      <xdr:colOff>165100</xdr:colOff>
      <xdr:row>95</xdr:row>
      <xdr:rowOff>136779</xdr:rowOff>
    </xdr:to>
    <xdr:sp macro="" textlink="">
      <xdr:nvSpPr>
        <xdr:cNvPr id="474" name="フローチャート: 判断 473">
          <a:extLst>
            <a:ext uri="{FF2B5EF4-FFF2-40B4-BE49-F238E27FC236}">
              <a16:creationId xmlns:a16="http://schemas.microsoft.com/office/drawing/2014/main" xmlns="" id="{00000000-0008-0000-0600-0000DA010000}"/>
            </a:ext>
          </a:extLst>
        </xdr:cNvPr>
        <xdr:cNvSpPr/>
      </xdr:nvSpPr>
      <xdr:spPr>
        <a:xfrm>
          <a:off x="9588500" y="1632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127906</xdr:rowOff>
    </xdr:from>
    <xdr:ext cx="534377"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9372111" y="1641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17759</xdr:rowOff>
    </xdr:from>
    <xdr:to>
      <xdr:col>45</xdr:col>
      <xdr:colOff>177800</xdr:colOff>
      <xdr:row>95</xdr:row>
      <xdr:rowOff>168945</xdr:rowOff>
    </xdr:to>
    <xdr:cxnSp macro="">
      <xdr:nvCxnSpPr>
        <xdr:cNvPr id="476" name="直線コネクタ 475">
          <a:extLst>
            <a:ext uri="{FF2B5EF4-FFF2-40B4-BE49-F238E27FC236}">
              <a16:creationId xmlns:a16="http://schemas.microsoft.com/office/drawing/2014/main" xmlns="" id="{00000000-0008-0000-0600-0000DC010000}"/>
            </a:ext>
          </a:extLst>
        </xdr:cNvPr>
        <xdr:cNvCxnSpPr/>
      </xdr:nvCxnSpPr>
      <xdr:spPr>
        <a:xfrm flipV="1">
          <a:off x="7861300" y="16305509"/>
          <a:ext cx="889000" cy="15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68441</xdr:rowOff>
    </xdr:from>
    <xdr:to>
      <xdr:col>46</xdr:col>
      <xdr:colOff>38100</xdr:colOff>
      <xdr:row>95</xdr:row>
      <xdr:rowOff>170041</xdr:rowOff>
    </xdr:to>
    <xdr:sp macro="" textlink="">
      <xdr:nvSpPr>
        <xdr:cNvPr id="477" name="フローチャート: 判断 476">
          <a:extLst>
            <a:ext uri="{FF2B5EF4-FFF2-40B4-BE49-F238E27FC236}">
              <a16:creationId xmlns:a16="http://schemas.microsoft.com/office/drawing/2014/main" xmlns="" id="{00000000-0008-0000-0600-0000DD010000}"/>
            </a:ext>
          </a:extLst>
        </xdr:cNvPr>
        <xdr:cNvSpPr/>
      </xdr:nvSpPr>
      <xdr:spPr>
        <a:xfrm>
          <a:off x="86995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161168</xdr:rowOff>
    </xdr:from>
    <xdr:ext cx="534377"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8483111" y="1644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168945</xdr:rowOff>
    </xdr:from>
    <xdr:to>
      <xdr:col>41</xdr:col>
      <xdr:colOff>50800</xdr:colOff>
      <xdr:row>97</xdr:row>
      <xdr:rowOff>55804</xdr:rowOff>
    </xdr:to>
    <xdr:cxnSp macro="">
      <xdr:nvCxnSpPr>
        <xdr:cNvPr id="479" name="直線コネクタ 478">
          <a:extLst>
            <a:ext uri="{FF2B5EF4-FFF2-40B4-BE49-F238E27FC236}">
              <a16:creationId xmlns:a16="http://schemas.microsoft.com/office/drawing/2014/main" xmlns="" id="{00000000-0008-0000-0600-0000DF010000}"/>
            </a:ext>
          </a:extLst>
        </xdr:cNvPr>
        <xdr:cNvCxnSpPr/>
      </xdr:nvCxnSpPr>
      <xdr:spPr>
        <a:xfrm flipV="1">
          <a:off x="6972300" y="16456695"/>
          <a:ext cx="889000" cy="229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76637</xdr:rowOff>
    </xdr:from>
    <xdr:to>
      <xdr:col>41</xdr:col>
      <xdr:colOff>101600</xdr:colOff>
      <xdr:row>96</xdr:row>
      <xdr:rowOff>6787</xdr:rowOff>
    </xdr:to>
    <xdr:sp macro="" textlink="">
      <xdr:nvSpPr>
        <xdr:cNvPr id="480" name="フローチャート: 判断 479">
          <a:extLst>
            <a:ext uri="{FF2B5EF4-FFF2-40B4-BE49-F238E27FC236}">
              <a16:creationId xmlns:a16="http://schemas.microsoft.com/office/drawing/2014/main" xmlns="" id="{00000000-0008-0000-0600-0000E0010000}"/>
            </a:ext>
          </a:extLst>
        </xdr:cNvPr>
        <xdr:cNvSpPr/>
      </xdr:nvSpPr>
      <xdr:spPr>
        <a:xfrm>
          <a:off x="7810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23314</xdr:rowOff>
    </xdr:from>
    <xdr:ext cx="534377"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7594111" y="1613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132269</xdr:rowOff>
    </xdr:from>
    <xdr:to>
      <xdr:col>36</xdr:col>
      <xdr:colOff>165100</xdr:colOff>
      <xdr:row>96</xdr:row>
      <xdr:rowOff>62419</xdr:rowOff>
    </xdr:to>
    <xdr:sp macro="" textlink="">
      <xdr:nvSpPr>
        <xdr:cNvPr id="482" name="フローチャート: 判断 481">
          <a:extLst>
            <a:ext uri="{FF2B5EF4-FFF2-40B4-BE49-F238E27FC236}">
              <a16:creationId xmlns:a16="http://schemas.microsoft.com/office/drawing/2014/main" xmlns="" id="{00000000-0008-0000-0600-0000E2010000}"/>
            </a:ext>
          </a:extLst>
        </xdr:cNvPr>
        <xdr:cNvSpPr/>
      </xdr:nvSpPr>
      <xdr:spPr>
        <a:xfrm>
          <a:off x="6921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78946</xdr:rowOff>
    </xdr:from>
    <xdr:ext cx="534377"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6705111" y="161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xmlns=""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xmlns=""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xmlns=""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52961</xdr:rowOff>
    </xdr:from>
    <xdr:to>
      <xdr:col>55</xdr:col>
      <xdr:colOff>50800</xdr:colOff>
      <xdr:row>95</xdr:row>
      <xdr:rowOff>154561</xdr:rowOff>
    </xdr:to>
    <xdr:sp macro="" textlink="">
      <xdr:nvSpPr>
        <xdr:cNvPr id="489" name="楕円 488">
          <a:extLst>
            <a:ext uri="{FF2B5EF4-FFF2-40B4-BE49-F238E27FC236}">
              <a16:creationId xmlns:a16="http://schemas.microsoft.com/office/drawing/2014/main" xmlns="" id="{00000000-0008-0000-0600-0000E9010000}"/>
            </a:ext>
          </a:extLst>
        </xdr:cNvPr>
        <xdr:cNvSpPr/>
      </xdr:nvSpPr>
      <xdr:spPr>
        <a:xfrm>
          <a:off x="10426700" y="1634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75838</xdr:rowOff>
    </xdr:from>
    <xdr:ext cx="534377" cy="259045"/>
    <xdr:sp macro="" textlink="">
      <xdr:nvSpPr>
        <xdr:cNvPr id="490" name="普通建設事業費 （ うち更新整備　）該当値テキスト">
          <a:extLst>
            <a:ext uri="{FF2B5EF4-FFF2-40B4-BE49-F238E27FC236}">
              <a16:creationId xmlns:a16="http://schemas.microsoft.com/office/drawing/2014/main" xmlns="" id="{00000000-0008-0000-0600-0000EA010000}"/>
            </a:ext>
          </a:extLst>
        </xdr:cNvPr>
        <xdr:cNvSpPr txBox="1"/>
      </xdr:nvSpPr>
      <xdr:spPr>
        <a:xfrm>
          <a:off x="10528300" y="1619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119842</xdr:rowOff>
    </xdr:from>
    <xdr:to>
      <xdr:col>50</xdr:col>
      <xdr:colOff>165100</xdr:colOff>
      <xdr:row>95</xdr:row>
      <xdr:rowOff>49992</xdr:rowOff>
    </xdr:to>
    <xdr:sp macro="" textlink="">
      <xdr:nvSpPr>
        <xdr:cNvPr id="491" name="楕円 490">
          <a:extLst>
            <a:ext uri="{FF2B5EF4-FFF2-40B4-BE49-F238E27FC236}">
              <a16:creationId xmlns:a16="http://schemas.microsoft.com/office/drawing/2014/main" xmlns="" id="{00000000-0008-0000-0600-0000EB010000}"/>
            </a:ext>
          </a:extLst>
        </xdr:cNvPr>
        <xdr:cNvSpPr/>
      </xdr:nvSpPr>
      <xdr:spPr>
        <a:xfrm>
          <a:off x="9588500" y="1623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66519</xdr:rowOff>
    </xdr:from>
    <xdr:ext cx="534377" cy="259045"/>
    <xdr:sp macro="" textlink="">
      <xdr:nvSpPr>
        <xdr:cNvPr id="492" name="テキスト ボックス 491">
          <a:extLst>
            <a:ext uri="{FF2B5EF4-FFF2-40B4-BE49-F238E27FC236}">
              <a16:creationId xmlns:a16="http://schemas.microsoft.com/office/drawing/2014/main" xmlns="" id="{00000000-0008-0000-0600-0000EC010000}"/>
            </a:ext>
          </a:extLst>
        </xdr:cNvPr>
        <xdr:cNvSpPr txBox="1"/>
      </xdr:nvSpPr>
      <xdr:spPr>
        <a:xfrm>
          <a:off x="9372111" y="1601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138409</xdr:rowOff>
    </xdr:from>
    <xdr:to>
      <xdr:col>46</xdr:col>
      <xdr:colOff>38100</xdr:colOff>
      <xdr:row>95</xdr:row>
      <xdr:rowOff>68559</xdr:rowOff>
    </xdr:to>
    <xdr:sp macro="" textlink="">
      <xdr:nvSpPr>
        <xdr:cNvPr id="493" name="楕円 492">
          <a:extLst>
            <a:ext uri="{FF2B5EF4-FFF2-40B4-BE49-F238E27FC236}">
              <a16:creationId xmlns:a16="http://schemas.microsoft.com/office/drawing/2014/main" xmlns="" id="{00000000-0008-0000-0600-0000ED010000}"/>
            </a:ext>
          </a:extLst>
        </xdr:cNvPr>
        <xdr:cNvSpPr/>
      </xdr:nvSpPr>
      <xdr:spPr>
        <a:xfrm>
          <a:off x="8699500" y="1625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85086</xdr:rowOff>
    </xdr:from>
    <xdr:ext cx="534377" cy="259045"/>
    <xdr:sp macro="" textlink="">
      <xdr:nvSpPr>
        <xdr:cNvPr id="494" name="テキスト ボックス 493">
          <a:extLst>
            <a:ext uri="{FF2B5EF4-FFF2-40B4-BE49-F238E27FC236}">
              <a16:creationId xmlns:a16="http://schemas.microsoft.com/office/drawing/2014/main" xmlns="" id="{00000000-0008-0000-0600-0000EE010000}"/>
            </a:ext>
          </a:extLst>
        </xdr:cNvPr>
        <xdr:cNvSpPr txBox="1"/>
      </xdr:nvSpPr>
      <xdr:spPr>
        <a:xfrm>
          <a:off x="8483111" y="1602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118145</xdr:rowOff>
    </xdr:from>
    <xdr:to>
      <xdr:col>41</xdr:col>
      <xdr:colOff>101600</xdr:colOff>
      <xdr:row>96</xdr:row>
      <xdr:rowOff>48295</xdr:rowOff>
    </xdr:to>
    <xdr:sp macro="" textlink="">
      <xdr:nvSpPr>
        <xdr:cNvPr id="495" name="楕円 494">
          <a:extLst>
            <a:ext uri="{FF2B5EF4-FFF2-40B4-BE49-F238E27FC236}">
              <a16:creationId xmlns:a16="http://schemas.microsoft.com/office/drawing/2014/main" xmlns="" id="{00000000-0008-0000-0600-0000EF010000}"/>
            </a:ext>
          </a:extLst>
        </xdr:cNvPr>
        <xdr:cNvSpPr/>
      </xdr:nvSpPr>
      <xdr:spPr>
        <a:xfrm>
          <a:off x="7810500" y="1640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39422</xdr:rowOff>
    </xdr:from>
    <xdr:ext cx="534377" cy="259045"/>
    <xdr:sp macro="" textlink="">
      <xdr:nvSpPr>
        <xdr:cNvPr id="496" name="テキスト ボックス 495">
          <a:extLst>
            <a:ext uri="{FF2B5EF4-FFF2-40B4-BE49-F238E27FC236}">
              <a16:creationId xmlns:a16="http://schemas.microsoft.com/office/drawing/2014/main" xmlns="" id="{00000000-0008-0000-0600-0000F0010000}"/>
            </a:ext>
          </a:extLst>
        </xdr:cNvPr>
        <xdr:cNvSpPr txBox="1"/>
      </xdr:nvSpPr>
      <xdr:spPr>
        <a:xfrm>
          <a:off x="7594111" y="1649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5004</xdr:rowOff>
    </xdr:from>
    <xdr:to>
      <xdr:col>36</xdr:col>
      <xdr:colOff>165100</xdr:colOff>
      <xdr:row>97</xdr:row>
      <xdr:rowOff>106604</xdr:rowOff>
    </xdr:to>
    <xdr:sp macro="" textlink="">
      <xdr:nvSpPr>
        <xdr:cNvPr id="497" name="楕円 496">
          <a:extLst>
            <a:ext uri="{FF2B5EF4-FFF2-40B4-BE49-F238E27FC236}">
              <a16:creationId xmlns:a16="http://schemas.microsoft.com/office/drawing/2014/main" xmlns="" id="{00000000-0008-0000-0600-0000F1010000}"/>
            </a:ext>
          </a:extLst>
        </xdr:cNvPr>
        <xdr:cNvSpPr/>
      </xdr:nvSpPr>
      <xdr:spPr>
        <a:xfrm>
          <a:off x="6921500" y="1663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97731</xdr:rowOff>
    </xdr:from>
    <xdr:ext cx="534377" cy="259045"/>
    <xdr:sp macro="" textlink="">
      <xdr:nvSpPr>
        <xdr:cNvPr id="498" name="テキスト ボックス 497">
          <a:extLst>
            <a:ext uri="{FF2B5EF4-FFF2-40B4-BE49-F238E27FC236}">
              <a16:creationId xmlns:a16="http://schemas.microsoft.com/office/drawing/2014/main" xmlns="" id="{00000000-0008-0000-0600-0000F2010000}"/>
            </a:ext>
          </a:extLst>
        </xdr:cNvPr>
        <xdr:cNvSpPr txBox="1"/>
      </xdr:nvSpPr>
      <xdr:spPr>
        <a:xfrm>
          <a:off x="6705111" y="1672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xmlns=""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xmlns=""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xmlns=""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xmlns=""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xmlns=""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xmlns=""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xmlns=""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xmlns=""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a:extLst>
            <a:ext uri="{FF2B5EF4-FFF2-40B4-BE49-F238E27FC236}">
              <a16:creationId xmlns:a16="http://schemas.microsoft.com/office/drawing/2014/main" xmlns="" id="{00000000-0008-0000-0600-0000FE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a:extLst>
            <a:ext uri="{FF2B5EF4-FFF2-40B4-BE49-F238E27FC236}">
              <a16:creationId xmlns:a16="http://schemas.microsoft.com/office/drawing/2014/main" xmlns="" id="{00000000-0008-0000-0600-000000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4" name="テキスト ボックス 513">
          <a:extLst>
            <a:ext uri="{FF2B5EF4-FFF2-40B4-BE49-F238E27FC236}">
              <a16:creationId xmlns:a16="http://schemas.microsoft.com/office/drawing/2014/main" xmlns="" id="{00000000-0008-0000-0600-00000202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6" name="テキスト ボックス 515">
          <a:extLst>
            <a:ext uri="{FF2B5EF4-FFF2-40B4-BE49-F238E27FC236}">
              <a16:creationId xmlns:a16="http://schemas.microsoft.com/office/drawing/2014/main" xmlns="" id="{00000000-0008-0000-0600-00000402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a:extLst>
            <a:ext uri="{FF2B5EF4-FFF2-40B4-BE49-F238E27FC236}">
              <a16:creationId xmlns:a16="http://schemas.microsoft.com/office/drawing/2014/main" xmlns="" id="{00000000-0008-0000-0600-000006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xmlns=""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35</xdr:row>
      <xdr:rowOff>32560</xdr:rowOff>
    </xdr:from>
    <xdr:to>
      <xdr:col>85</xdr:col>
      <xdr:colOff>126364</xdr:colOff>
      <xdr:row>38</xdr:row>
      <xdr:rowOff>139700</xdr:rowOff>
    </xdr:to>
    <xdr:cxnSp macro="">
      <xdr:nvCxnSpPr>
        <xdr:cNvPr id="520" name="直線コネクタ 519">
          <a:extLst>
            <a:ext uri="{FF2B5EF4-FFF2-40B4-BE49-F238E27FC236}">
              <a16:creationId xmlns:a16="http://schemas.microsoft.com/office/drawing/2014/main" xmlns="" id="{00000000-0008-0000-0600-000008020000}"/>
            </a:ext>
          </a:extLst>
        </xdr:cNvPr>
        <xdr:cNvCxnSpPr/>
      </xdr:nvCxnSpPr>
      <xdr:spPr>
        <a:xfrm flipV="1">
          <a:off x="16317595" y="6033310"/>
          <a:ext cx="1269" cy="621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1" name="災害復旧事業費最小値テキスト">
          <a:extLst>
            <a:ext uri="{FF2B5EF4-FFF2-40B4-BE49-F238E27FC236}">
              <a16:creationId xmlns:a16="http://schemas.microsoft.com/office/drawing/2014/main" xmlns="" id="{00000000-0008-0000-0600-000009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2" name="直線コネクタ 521">
          <a:extLst>
            <a:ext uri="{FF2B5EF4-FFF2-40B4-BE49-F238E27FC236}">
              <a16:creationId xmlns:a16="http://schemas.microsoft.com/office/drawing/2014/main" xmlns="" id="{00000000-0008-0000-0600-00000A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150687</xdr:rowOff>
    </xdr:from>
    <xdr:ext cx="534377" cy="259045"/>
    <xdr:sp macro="" textlink="">
      <xdr:nvSpPr>
        <xdr:cNvPr id="523" name="災害復旧事業費最大値テキスト">
          <a:extLst>
            <a:ext uri="{FF2B5EF4-FFF2-40B4-BE49-F238E27FC236}">
              <a16:creationId xmlns:a16="http://schemas.microsoft.com/office/drawing/2014/main" xmlns="" id="{00000000-0008-0000-0600-00000B020000}"/>
            </a:ext>
          </a:extLst>
        </xdr:cNvPr>
        <xdr:cNvSpPr txBox="1"/>
      </xdr:nvSpPr>
      <xdr:spPr>
        <a:xfrm>
          <a:off x="16370300" y="580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32560</xdr:rowOff>
    </xdr:from>
    <xdr:to>
      <xdr:col>86</xdr:col>
      <xdr:colOff>25400</xdr:colOff>
      <xdr:row>35</xdr:row>
      <xdr:rowOff>32560</xdr:rowOff>
    </xdr:to>
    <xdr:cxnSp macro="">
      <xdr:nvCxnSpPr>
        <xdr:cNvPr id="524" name="直線コネクタ 523">
          <a:extLst>
            <a:ext uri="{FF2B5EF4-FFF2-40B4-BE49-F238E27FC236}">
              <a16:creationId xmlns:a16="http://schemas.microsoft.com/office/drawing/2014/main" xmlns="" id="{00000000-0008-0000-0600-00000C020000}"/>
            </a:ext>
          </a:extLst>
        </xdr:cNvPr>
        <xdr:cNvCxnSpPr/>
      </xdr:nvCxnSpPr>
      <xdr:spPr>
        <a:xfrm>
          <a:off x="16230600" y="603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39802</xdr:rowOff>
    </xdr:from>
    <xdr:to>
      <xdr:col>85</xdr:col>
      <xdr:colOff>127000</xdr:colOff>
      <xdr:row>35</xdr:row>
      <xdr:rowOff>43121</xdr:rowOff>
    </xdr:to>
    <xdr:cxnSp macro="">
      <xdr:nvCxnSpPr>
        <xdr:cNvPr id="525" name="直線コネクタ 524">
          <a:extLst>
            <a:ext uri="{FF2B5EF4-FFF2-40B4-BE49-F238E27FC236}">
              <a16:creationId xmlns:a16="http://schemas.microsoft.com/office/drawing/2014/main" xmlns="" id="{00000000-0008-0000-0600-00000D020000}"/>
            </a:ext>
          </a:extLst>
        </xdr:cNvPr>
        <xdr:cNvCxnSpPr/>
      </xdr:nvCxnSpPr>
      <xdr:spPr>
        <a:xfrm>
          <a:off x="15481300" y="5526202"/>
          <a:ext cx="838200" cy="51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1463</xdr:rowOff>
    </xdr:from>
    <xdr:ext cx="469744" cy="259045"/>
    <xdr:sp macro="" textlink="">
      <xdr:nvSpPr>
        <xdr:cNvPr id="526" name="災害復旧事業費平均値テキスト">
          <a:extLst>
            <a:ext uri="{FF2B5EF4-FFF2-40B4-BE49-F238E27FC236}">
              <a16:creationId xmlns:a16="http://schemas.microsoft.com/office/drawing/2014/main" xmlns="" id="{00000000-0008-0000-0600-00000E020000}"/>
            </a:ext>
          </a:extLst>
        </xdr:cNvPr>
        <xdr:cNvSpPr txBox="1"/>
      </xdr:nvSpPr>
      <xdr:spPr>
        <a:xfrm>
          <a:off x="16370300" y="6516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23036</xdr:rowOff>
    </xdr:from>
    <xdr:to>
      <xdr:col>85</xdr:col>
      <xdr:colOff>177800</xdr:colOff>
      <xdr:row>38</xdr:row>
      <xdr:rowOff>124636</xdr:rowOff>
    </xdr:to>
    <xdr:sp macro="" textlink="">
      <xdr:nvSpPr>
        <xdr:cNvPr id="527" name="フローチャート: 判断 526">
          <a:extLst>
            <a:ext uri="{FF2B5EF4-FFF2-40B4-BE49-F238E27FC236}">
              <a16:creationId xmlns:a16="http://schemas.microsoft.com/office/drawing/2014/main" xmlns="" id="{00000000-0008-0000-0600-00000F020000}"/>
            </a:ext>
          </a:extLst>
        </xdr:cNvPr>
        <xdr:cNvSpPr/>
      </xdr:nvSpPr>
      <xdr:spPr>
        <a:xfrm>
          <a:off x="16268700" y="65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34818</xdr:rowOff>
    </xdr:from>
    <xdr:to>
      <xdr:col>81</xdr:col>
      <xdr:colOff>50800</xdr:colOff>
      <xdr:row>32</xdr:row>
      <xdr:rowOff>39802</xdr:rowOff>
    </xdr:to>
    <xdr:cxnSp macro="">
      <xdr:nvCxnSpPr>
        <xdr:cNvPr id="528" name="直線コネクタ 527">
          <a:extLst>
            <a:ext uri="{FF2B5EF4-FFF2-40B4-BE49-F238E27FC236}">
              <a16:creationId xmlns:a16="http://schemas.microsoft.com/office/drawing/2014/main" xmlns="" id="{00000000-0008-0000-0600-000010020000}"/>
            </a:ext>
          </a:extLst>
        </xdr:cNvPr>
        <xdr:cNvCxnSpPr/>
      </xdr:nvCxnSpPr>
      <xdr:spPr>
        <a:xfrm>
          <a:off x="14592300" y="5521218"/>
          <a:ext cx="889000" cy="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169194</xdr:rowOff>
    </xdr:from>
    <xdr:to>
      <xdr:col>81</xdr:col>
      <xdr:colOff>101600</xdr:colOff>
      <xdr:row>38</xdr:row>
      <xdr:rowOff>99344</xdr:rowOff>
    </xdr:to>
    <xdr:sp macro="" textlink="">
      <xdr:nvSpPr>
        <xdr:cNvPr id="529" name="フローチャート: 判断 528">
          <a:extLst>
            <a:ext uri="{FF2B5EF4-FFF2-40B4-BE49-F238E27FC236}">
              <a16:creationId xmlns:a16="http://schemas.microsoft.com/office/drawing/2014/main" xmlns="" id="{00000000-0008-0000-0600-000011020000}"/>
            </a:ext>
          </a:extLst>
        </xdr:cNvPr>
        <xdr:cNvSpPr/>
      </xdr:nvSpPr>
      <xdr:spPr>
        <a:xfrm>
          <a:off x="15430500" y="651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90471</xdr:rowOff>
    </xdr:from>
    <xdr:ext cx="469744"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5246428" y="660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48196</xdr:rowOff>
    </xdr:from>
    <xdr:to>
      <xdr:col>76</xdr:col>
      <xdr:colOff>114300</xdr:colOff>
      <xdr:row>32</xdr:row>
      <xdr:rowOff>34818</xdr:rowOff>
    </xdr:to>
    <xdr:cxnSp macro="">
      <xdr:nvCxnSpPr>
        <xdr:cNvPr id="531" name="直線コネクタ 530">
          <a:extLst>
            <a:ext uri="{FF2B5EF4-FFF2-40B4-BE49-F238E27FC236}">
              <a16:creationId xmlns:a16="http://schemas.microsoft.com/office/drawing/2014/main" xmlns="" id="{00000000-0008-0000-0600-000013020000}"/>
            </a:ext>
          </a:extLst>
        </xdr:cNvPr>
        <xdr:cNvCxnSpPr/>
      </xdr:nvCxnSpPr>
      <xdr:spPr>
        <a:xfrm>
          <a:off x="13703300" y="5363146"/>
          <a:ext cx="889000" cy="15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17659</xdr:rowOff>
    </xdr:from>
    <xdr:to>
      <xdr:col>76</xdr:col>
      <xdr:colOff>165100</xdr:colOff>
      <xdr:row>38</xdr:row>
      <xdr:rowOff>119259</xdr:rowOff>
    </xdr:to>
    <xdr:sp macro="" textlink="">
      <xdr:nvSpPr>
        <xdr:cNvPr id="532" name="フローチャート: 判断 531">
          <a:extLst>
            <a:ext uri="{FF2B5EF4-FFF2-40B4-BE49-F238E27FC236}">
              <a16:creationId xmlns:a16="http://schemas.microsoft.com/office/drawing/2014/main" xmlns="" id="{00000000-0008-0000-0600-000014020000}"/>
            </a:ext>
          </a:extLst>
        </xdr:cNvPr>
        <xdr:cNvSpPr/>
      </xdr:nvSpPr>
      <xdr:spPr>
        <a:xfrm>
          <a:off x="14541500" y="6532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110386</xdr:rowOff>
    </xdr:from>
    <xdr:ext cx="469744"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4357428" y="6625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123927</xdr:rowOff>
    </xdr:from>
    <xdr:to>
      <xdr:col>71</xdr:col>
      <xdr:colOff>177800</xdr:colOff>
      <xdr:row>31</xdr:row>
      <xdr:rowOff>48196</xdr:rowOff>
    </xdr:to>
    <xdr:cxnSp macro="">
      <xdr:nvCxnSpPr>
        <xdr:cNvPr id="534" name="直線コネクタ 533">
          <a:extLst>
            <a:ext uri="{FF2B5EF4-FFF2-40B4-BE49-F238E27FC236}">
              <a16:creationId xmlns:a16="http://schemas.microsoft.com/office/drawing/2014/main" xmlns="" id="{00000000-0008-0000-0600-000016020000}"/>
            </a:ext>
          </a:extLst>
        </xdr:cNvPr>
        <xdr:cNvCxnSpPr/>
      </xdr:nvCxnSpPr>
      <xdr:spPr>
        <a:xfrm>
          <a:off x="12814300" y="5267427"/>
          <a:ext cx="889000" cy="9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17952</xdr:rowOff>
    </xdr:from>
    <xdr:to>
      <xdr:col>72</xdr:col>
      <xdr:colOff>38100</xdr:colOff>
      <xdr:row>38</xdr:row>
      <xdr:rowOff>119552</xdr:rowOff>
    </xdr:to>
    <xdr:sp macro="" textlink="">
      <xdr:nvSpPr>
        <xdr:cNvPr id="535" name="フローチャート: 判断 534">
          <a:extLst>
            <a:ext uri="{FF2B5EF4-FFF2-40B4-BE49-F238E27FC236}">
              <a16:creationId xmlns:a16="http://schemas.microsoft.com/office/drawing/2014/main" xmlns="" id="{00000000-0008-0000-0600-000017020000}"/>
            </a:ext>
          </a:extLst>
        </xdr:cNvPr>
        <xdr:cNvSpPr/>
      </xdr:nvSpPr>
      <xdr:spPr>
        <a:xfrm>
          <a:off x="13652500" y="6533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110679</xdr:rowOff>
    </xdr:from>
    <xdr:ext cx="469744"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3468428" y="662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35060</xdr:rowOff>
    </xdr:from>
    <xdr:to>
      <xdr:col>67</xdr:col>
      <xdr:colOff>101600</xdr:colOff>
      <xdr:row>38</xdr:row>
      <xdr:rowOff>136660</xdr:rowOff>
    </xdr:to>
    <xdr:sp macro="" textlink="">
      <xdr:nvSpPr>
        <xdr:cNvPr id="537" name="フローチャート: 判断 536">
          <a:extLst>
            <a:ext uri="{FF2B5EF4-FFF2-40B4-BE49-F238E27FC236}">
              <a16:creationId xmlns:a16="http://schemas.microsoft.com/office/drawing/2014/main" xmlns="" id="{00000000-0008-0000-0600-000019020000}"/>
            </a:ext>
          </a:extLst>
        </xdr:cNvPr>
        <xdr:cNvSpPr/>
      </xdr:nvSpPr>
      <xdr:spPr>
        <a:xfrm>
          <a:off x="12763500" y="655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127787</xdr:rowOff>
    </xdr:from>
    <xdr:ext cx="469744"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2579428" y="664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xmlns=""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xmlns=""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163771</xdr:rowOff>
    </xdr:from>
    <xdr:to>
      <xdr:col>85</xdr:col>
      <xdr:colOff>177800</xdr:colOff>
      <xdr:row>35</xdr:row>
      <xdr:rowOff>93921</xdr:rowOff>
    </xdr:to>
    <xdr:sp macro="" textlink="">
      <xdr:nvSpPr>
        <xdr:cNvPr id="544" name="楕円 543">
          <a:extLst>
            <a:ext uri="{FF2B5EF4-FFF2-40B4-BE49-F238E27FC236}">
              <a16:creationId xmlns:a16="http://schemas.microsoft.com/office/drawing/2014/main" xmlns="" id="{00000000-0008-0000-0600-000020020000}"/>
            </a:ext>
          </a:extLst>
        </xdr:cNvPr>
        <xdr:cNvSpPr/>
      </xdr:nvSpPr>
      <xdr:spPr>
        <a:xfrm>
          <a:off x="16268700" y="599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106237</xdr:rowOff>
    </xdr:from>
    <xdr:ext cx="534377" cy="259045"/>
    <xdr:sp macro="" textlink="">
      <xdr:nvSpPr>
        <xdr:cNvPr id="545" name="災害復旧事業費該当値テキスト">
          <a:extLst>
            <a:ext uri="{FF2B5EF4-FFF2-40B4-BE49-F238E27FC236}">
              <a16:creationId xmlns:a16="http://schemas.microsoft.com/office/drawing/2014/main" xmlns="" id="{00000000-0008-0000-0600-000021020000}"/>
            </a:ext>
          </a:extLst>
        </xdr:cNvPr>
        <xdr:cNvSpPr txBox="1"/>
      </xdr:nvSpPr>
      <xdr:spPr>
        <a:xfrm>
          <a:off x="16370300" y="593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160452</xdr:rowOff>
    </xdr:from>
    <xdr:to>
      <xdr:col>81</xdr:col>
      <xdr:colOff>101600</xdr:colOff>
      <xdr:row>32</xdr:row>
      <xdr:rowOff>90602</xdr:rowOff>
    </xdr:to>
    <xdr:sp macro="" textlink="">
      <xdr:nvSpPr>
        <xdr:cNvPr id="546" name="楕円 545">
          <a:extLst>
            <a:ext uri="{FF2B5EF4-FFF2-40B4-BE49-F238E27FC236}">
              <a16:creationId xmlns:a16="http://schemas.microsoft.com/office/drawing/2014/main" xmlns="" id="{00000000-0008-0000-0600-000022020000}"/>
            </a:ext>
          </a:extLst>
        </xdr:cNvPr>
        <xdr:cNvSpPr/>
      </xdr:nvSpPr>
      <xdr:spPr>
        <a:xfrm>
          <a:off x="15430500" y="547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30</xdr:row>
      <xdr:rowOff>107129</xdr:rowOff>
    </xdr:from>
    <xdr:ext cx="599010" cy="259045"/>
    <xdr:sp macro="" textlink="">
      <xdr:nvSpPr>
        <xdr:cNvPr id="547" name="テキスト ボックス 546">
          <a:extLst>
            <a:ext uri="{FF2B5EF4-FFF2-40B4-BE49-F238E27FC236}">
              <a16:creationId xmlns:a16="http://schemas.microsoft.com/office/drawing/2014/main" xmlns="" id="{00000000-0008-0000-0600-000023020000}"/>
            </a:ext>
          </a:extLst>
        </xdr:cNvPr>
        <xdr:cNvSpPr txBox="1"/>
      </xdr:nvSpPr>
      <xdr:spPr>
        <a:xfrm>
          <a:off x="15181795" y="5250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155468</xdr:rowOff>
    </xdr:from>
    <xdr:to>
      <xdr:col>76</xdr:col>
      <xdr:colOff>165100</xdr:colOff>
      <xdr:row>32</xdr:row>
      <xdr:rowOff>85618</xdr:rowOff>
    </xdr:to>
    <xdr:sp macro="" textlink="">
      <xdr:nvSpPr>
        <xdr:cNvPr id="548" name="楕円 547">
          <a:extLst>
            <a:ext uri="{FF2B5EF4-FFF2-40B4-BE49-F238E27FC236}">
              <a16:creationId xmlns:a16="http://schemas.microsoft.com/office/drawing/2014/main" xmlns="" id="{00000000-0008-0000-0600-000024020000}"/>
            </a:ext>
          </a:extLst>
        </xdr:cNvPr>
        <xdr:cNvSpPr/>
      </xdr:nvSpPr>
      <xdr:spPr>
        <a:xfrm>
          <a:off x="14541500" y="547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30</xdr:row>
      <xdr:rowOff>102145</xdr:rowOff>
    </xdr:from>
    <xdr:ext cx="599010" cy="259045"/>
    <xdr:sp macro="" textlink="">
      <xdr:nvSpPr>
        <xdr:cNvPr id="549" name="テキスト ボックス 548">
          <a:extLst>
            <a:ext uri="{FF2B5EF4-FFF2-40B4-BE49-F238E27FC236}">
              <a16:creationId xmlns:a16="http://schemas.microsoft.com/office/drawing/2014/main" xmlns="" id="{00000000-0008-0000-0600-000025020000}"/>
            </a:ext>
          </a:extLst>
        </xdr:cNvPr>
        <xdr:cNvSpPr txBox="1"/>
      </xdr:nvSpPr>
      <xdr:spPr>
        <a:xfrm>
          <a:off x="14292795" y="5245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168846</xdr:rowOff>
    </xdr:from>
    <xdr:to>
      <xdr:col>72</xdr:col>
      <xdr:colOff>38100</xdr:colOff>
      <xdr:row>31</xdr:row>
      <xdr:rowOff>98996</xdr:rowOff>
    </xdr:to>
    <xdr:sp macro="" textlink="">
      <xdr:nvSpPr>
        <xdr:cNvPr id="550" name="楕円 549">
          <a:extLst>
            <a:ext uri="{FF2B5EF4-FFF2-40B4-BE49-F238E27FC236}">
              <a16:creationId xmlns:a16="http://schemas.microsoft.com/office/drawing/2014/main" xmlns="" id="{00000000-0008-0000-0600-000026020000}"/>
            </a:ext>
          </a:extLst>
        </xdr:cNvPr>
        <xdr:cNvSpPr/>
      </xdr:nvSpPr>
      <xdr:spPr>
        <a:xfrm>
          <a:off x="13652500" y="531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29</xdr:row>
      <xdr:rowOff>115523</xdr:rowOff>
    </xdr:from>
    <xdr:ext cx="599010" cy="259045"/>
    <xdr:sp macro="" textlink="">
      <xdr:nvSpPr>
        <xdr:cNvPr id="551" name="テキスト ボックス 550">
          <a:extLst>
            <a:ext uri="{FF2B5EF4-FFF2-40B4-BE49-F238E27FC236}">
              <a16:creationId xmlns:a16="http://schemas.microsoft.com/office/drawing/2014/main" xmlns="" id="{00000000-0008-0000-0600-000027020000}"/>
            </a:ext>
          </a:extLst>
        </xdr:cNvPr>
        <xdr:cNvSpPr txBox="1"/>
      </xdr:nvSpPr>
      <xdr:spPr>
        <a:xfrm>
          <a:off x="13403795" y="5087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73127</xdr:rowOff>
    </xdr:from>
    <xdr:to>
      <xdr:col>67</xdr:col>
      <xdr:colOff>101600</xdr:colOff>
      <xdr:row>31</xdr:row>
      <xdr:rowOff>3277</xdr:rowOff>
    </xdr:to>
    <xdr:sp macro="" textlink="">
      <xdr:nvSpPr>
        <xdr:cNvPr id="552" name="楕円 551">
          <a:extLst>
            <a:ext uri="{FF2B5EF4-FFF2-40B4-BE49-F238E27FC236}">
              <a16:creationId xmlns:a16="http://schemas.microsoft.com/office/drawing/2014/main" xmlns="" id="{00000000-0008-0000-0600-000028020000}"/>
            </a:ext>
          </a:extLst>
        </xdr:cNvPr>
        <xdr:cNvSpPr/>
      </xdr:nvSpPr>
      <xdr:spPr>
        <a:xfrm>
          <a:off x="12763500" y="521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29</xdr:row>
      <xdr:rowOff>19804</xdr:rowOff>
    </xdr:from>
    <xdr:ext cx="599010" cy="259045"/>
    <xdr:sp macro="" textlink="">
      <xdr:nvSpPr>
        <xdr:cNvPr id="553" name="テキスト ボックス 552">
          <a:extLst>
            <a:ext uri="{FF2B5EF4-FFF2-40B4-BE49-F238E27FC236}">
              <a16:creationId xmlns:a16="http://schemas.microsoft.com/office/drawing/2014/main" xmlns="" id="{00000000-0008-0000-0600-000029020000}"/>
            </a:ext>
          </a:extLst>
        </xdr:cNvPr>
        <xdr:cNvSpPr txBox="1"/>
      </xdr:nvSpPr>
      <xdr:spPr>
        <a:xfrm>
          <a:off x="12514795" y="4991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xmlns=""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xmlns=""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xmlns=""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xmlns=""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xmlns=""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xmlns=""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xmlns=""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xmlns=""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xmlns=""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xmlns=""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xmlns=""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xmlns=""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xmlns=""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xmlns=""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xmlns=""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xmlns=""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xmlns=""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xmlns=""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xmlns=""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xmlns=""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xmlns=""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xmlns=""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xmlns=""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xmlns=""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xmlns=""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xmlns=""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xmlns=""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xmlns=""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xmlns=""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xmlns=""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xmlns=""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xmlns=""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xmlns=""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xmlns=""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xmlns=""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xmlns=""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xmlns=""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xmlns=""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xmlns=""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xmlns=""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xmlns=""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xmlns=""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xmlns=""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xmlns=""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xmlns=""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xmlns="" id="{00000000-0008-0000-06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a:extLst>
            <a:ext uri="{FF2B5EF4-FFF2-40B4-BE49-F238E27FC236}">
              <a16:creationId xmlns:a16="http://schemas.microsoft.com/office/drawing/2014/main" xmlns="" id="{00000000-0008-0000-0600-00006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a:extLst>
            <a:ext uri="{FF2B5EF4-FFF2-40B4-BE49-F238E27FC236}">
              <a16:creationId xmlns:a16="http://schemas.microsoft.com/office/drawing/2014/main" xmlns="" id="{00000000-0008-0000-0600-00006D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xmlns="" id="{00000000-0008-0000-06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xmlns="" id="{00000000-0008-0000-06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xmlns=""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xmlns=""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xmlns=""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125347</xdr:rowOff>
    </xdr:from>
    <xdr:to>
      <xdr:col>85</xdr:col>
      <xdr:colOff>126364</xdr:colOff>
      <xdr:row>78</xdr:row>
      <xdr:rowOff>135781</xdr:rowOff>
    </xdr:to>
    <xdr:cxnSp macro="">
      <xdr:nvCxnSpPr>
        <xdr:cNvPr id="629" name="直線コネクタ 628">
          <a:extLst>
            <a:ext uri="{FF2B5EF4-FFF2-40B4-BE49-F238E27FC236}">
              <a16:creationId xmlns:a16="http://schemas.microsoft.com/office/drawing/2014/main" xmlns="" id="{00000000-0008-0000-0600-000075020000}"/>
            </a:ext>
          </a:extLst>
        </xdr:cNvPr>
        <xdr:cNvCxnSpPr/>
      </xdr:nvCxnSpPr>
      <xdr:spPr>
        <a:xfrm flipV="1">
          <a:off x="16317595" y="11955397"/>
          <a:ext cx="1269" cy="1553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139608</xdr:rowOff>
    </xdr:from>
    <xdr:ext cx="534377" cy="259045"/>
    <xdr:sp macro="" textlink="">
      <xdr:nvSpPr>
        <xdr:cNvPr id="630" name="公債費最小値テキスト">
          <a:extLst>
            <a:ext uri="{FF2B5EF4-FFF2-40B4-BE49-F238E27FC236}">
              <a16:creationId xmlns:a16="http://schemas.microsoft.com/office/drawing/2014/main" xmlns="" id="{00000000-0008-0000-0600-000076020000}"/>
            </a:ext>
          </a:extLst>
        </xdr:cNvPr>
        <xdr:cNvSpPr txBox="1"/>
      </xdr:nvSpPr>
      <xdr:spPr>
        <a:xfrm>
          <a:off x="16370300" y="1351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135781</xdr:rowOff>
    </xdr:from>
    <xdr:to>
      <xdr:col>86</xdr:col>
      <xdr:colOff>25400</xdr:colOff>
      <xdr:row>78</xdr:row>
      <xdr:rowOff>135781</xdr:rowOff>
    </xdr:to>
    <xdr:cxnSp macro="">
      <xdr:nvCxnSpPr>
        <xdr:cNvPr id="631" name="直線コネクタ 630">
          <a:extLst>
            <a:ext uri="{FF2B5EF4-FFF2-40B4-BE49-F238E27FC236}">
              <a16:creationId xmlns:a16="http://schemas.microsoft.com/office/drawing/2014/main" xmlns="" id="{00000000-0008-0000-0600-000077020000}"/>
            </a:ext>
          </a:extLst>
        </xdr:cNvPr>
        <xdr:cNvCxnSpPr/>
      </xdr:nvCxnSpPr>
      <xdr:spPr>
        <a:xfrm>
          <a:off x="16230600" y="13508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72024</xdr:rowOff>
    </xdr:from>
    <xdr:ext cx="599010" cy="259045"/>
    <xdr:sp macro="" textlink="">
      <xdr:nvSpPr>
        <xdr:cNvPr id="632" name="公債費最大値テキスト">
          <a:extLst>
            <a:ext uri="{FF2B5EF4-FFF2-40B4-BE49-F238E27FC236}">
              <a16:creationId xmlns:a16="http://schemas.microsoft.com/office/drawing/2014/main" xmlns="" id="{00000000-0008-0000-0600-000078020000}"/>
            </a:ext>
          </a:extLst>
        </xdr:cNvPr>
        <xdr:cNvSpPr txBox="1"/>
      </xdr:nvSpPr>
      <xdr:spPr>
        <a:xfrm>
          <a:off x="16370300" y="1173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125347</xdr:rowOff>
    </xdr:from>
    <xdr:to>
      <xdr:col>86</xdr:col>
      <xdr:colOff>25400</xdr:colOff>
      <xdr:row>69</xdr:row>
      <xdr:rowOff>125347</xdr:rowOff>
    </xdr:to>
    <xdr:cxnSp macro="">
      <xdr:nvCxnSpPr>
        <xdr:cNvPr id="633" name="直線コネクタ 632">
          <a:extLst>
            <a:ext uri="{FF2B5EF4-FFF2-40B4-BE49-F238E27FC236}">
              <a16:creationId xmlns:a16="http://schemas.microsoft.com/office/drawing/2014/main" xmlns="" id="{00000000-0008-0000-0600-000079020000}"/>
            </a:ext>
          </a:extLst>
        </xdr:cNvPr>
        <xdr:cNvCxnSpPr/>
      </xdr:nvCxnSpPr>
      <xdr:spPr>
        <a:xfrm>
          <a:off x="16230600" y="11955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22134</xdr:rowOff>
    </xdr:from>
    <xdr:to>
      <xdr:col>85</xdr:col>
      <xdr:colOff>127000</xdr:colOff>
      <xdr:row>73</xdr:row>
      <xdr:rowOff>34430</xdr:rowOff>
    </xdr:to>
    <xdr:cxnSp macro="">
      <xdr:nvCxnSpPr>
        <xdr:cNvPr id="634" name="直線コネクタ 633">
          <a:extLst>
            <a:ext uri="{FF2B5EF4-FFF2-40B4-BE49-F238E27FC236}">
              <a16:creationId xmlns:a16="http://schemas.microsoft.com/office/drawing/2014/main" xmlns="" id="{00000000-0008-0000-0600-00007A020000}"/>
            </a:ext>
          </a:extLst>
        </xdr:cNvPr>
        <xdr:cNvCxnSpPr/>
      </xdr:nvCxnSpPr>
      <xdr:spPr>
        <a:xfrm flipV="1">
          <a:off x="15481300" y="12537984"/>
          <a:ext cx="838200" cy="1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13410</xdr:rowOff>
    </xdr:from>
    <xdr:ext cx="534377" cy="259045"/>
    <xdr:sp macro="" textlink="">
      <xdr:nvSpPr>
        <xdr:cNvPr id="635" name="公債費平均値テキスト">
          <a:extLst>
            <a:ext uri="{FF2B5EF4-FFF2-40B4-BE49-F238E27FC236}">
              <a16:creationId xmlns:a16="http://schemas.microsoft.com/office/drawing/2014/main" xmlns="" id="{00000000-0008-0000-0600-00007B020000}"/>
            </a:ext>
          </a:extLst>
        </xdr:cNvPr>
        <xdr:cNvSpPr txBox="1"/>
      </xdr:nvSpPr>
      <xdr:spPr>
        <a:xfrm>
          <a:off x="16370300" y="12872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34983</xdr:rowOff>
    </xdr:from>
    <xdr:to>
      <xdr:col>85</xdr:col>
      <xdr:colOff>177800</xdr:colOff>
      <xdr:row>75</xdr:row>
      <xdr:rowOff>136583</xdr:rowOff>
    </xdr:to>
    <xdr:sp macro="" textlink="">
      <xdr:nvSpPr>
        <xdr:cNvPr id="636" name="フローチャート: 判断 635">
          <a:extLst>
            <a:ext uri="{FF2B5EF4-FFF2-40B4-BE49-F238E27FC236}">
              <a16:creationId xmlns:a16="http://schemas.microsoft.com/office/drawing/2014/main" xmlns="" id="{00000000-0008-0000-0600-00007C020000}"/>
            </a:ext>
          </a:extLst>
        </xdr:cNvPr>
        <xdr:cNvSpPr/>
      </xdr:nvSpPr>
      <xdr:spPr>
        <a:xfrm>
          <a:off x="16268700" y="12893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34430</xdr:rowOff>
    </xdr:from>
    <xdr:to>
      <xdr:col>81</xdr:col>
      <xdr:colOff>50800</xdr:colOff>
      <xdr:row>74</xdr:row>
      <xdr:rowOff>20893</xdr:rowOff>
    </xdr:to>
    <xdr:cxnSp macro="">
      <xdr:nvCxnSpPr>
        <xdr:cNvPr id="637" name="直線コネクタ 636">
          <a:extLst>
            <a:ext uri="{FF2B5EF4-FFF2-40B4-BE49-F238E27FC236}">
              <a16:creationId xmlns:a16="http://schemas.microsoft.com/office/drawing/2014/main" xmlns="" id="{00000000-0008-0000-0600-00007D020000}"/>
            </a:ext>
          </a:extLst>
        </xdr:cNvPr>
        <xdr:cNvCxnSpPr/>
      </xdr:nvCxnSpPr>
      <xdr:spPr>
        <a:xfrm flipV="1">
          <a:off x="14592300" y="12550280"/>
          <a:ext cx="889000" cy="15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34820</xdr:rowOff>
    </xdr:from>
    <xdr:to>
      <xdr:col>81</xdr:col>
      <xdr:colOff>101600</xdr:colOff>
      <xdr:row>75</xdr:row>
      <xdr:rowOff>136420</xdr:rowOff>
    </xdr:to>
    <xdr:sp macro="" textlink="">
      <xdr:nvSpPr>
        <xdr:cNvPr id="638" name="フローチャート: 判断 637">
          <a:extLst>
            <a:ext uri="{FF2B5EF4-FFF2-40B4-BE49-F238E27FC236}">
              <a16:creationId xmlns:a16="http://schemas.microsoft.com/office/drawing/2014/main" xmlns="" id="{00000000-0008-0000-0600-00007E020000}"/>
            </a:ext>
          </a:extLst>
        </xdr:cNvPr>
        <xdr:cNvSpPr/>
      </xdr:nvSpPr>
      <xdr:spPr>
        <a:xfrm>
          <a:off x="15430500" y="1289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127547</xdr:rowOff>
    </xdr:from>
    <xdr:ext cx="534377"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5214111" y="1298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20893</xdr:rowOff>
    </xdr:from>
    <xdr:to>
      <xdr:col>76</xdr:col>
      <xdr:colOff>114300</xdr:colOff>
      <xdr:row>75</xdr:row>
      <xdr:rowOff>49730</xdr:rowOff>
    </xdr:to>
    <xdr:cxnSp macro="">
      <xdr:nvCxnSpPr>
        <xdr:cNvPr id="640" name="直線コネクタ 639">
          <a:extLst>
            <a:ext uri="{FF2B5EF4-FFF2-40B4-BE49-F238E27FC236}">
              <a16:creationId xmlns:a16="http://schemas.microsoft.com/office/drawing/2014/main" xmlns="" id="{00000000-0008-0000-0600-000080020000}"/>
            </a:ext>
          </a:extLst>
        </xdr:cNvPr>
        <xdr:cNvCxnSpPr/>
      </xdr:nvCxnSpPr>
      <xdr:spPr>
        <a:xfrm flipV="1">
          <a:off x="13703300" y="12708193"/>
          <a:ext cx="889000" cy="20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164795</xdr:rowOff>
    </xdr:from>
    <xdr:to>
      <xdr:col>76</xdr:col>
      <xdr:colOff>165100</xdr:colOff>
      <xdr:row>76</xdr:row>
      <xdr:rowOff>94945</xdr:rowOff>
    </xdr:to>
    <xdr:sp macro="" textlink="">
      <xdr:nvSpPr>
        <xdr:cNvPr id="641" name="フローチャート: 判断 640">
          <a:extLst>
            <a:ext uri="{FF2B5EF4-FFF2-40B4-BE49-F238E27FC236}">
              <a16:creationId xmlns:a16="http://schemas.microsoft.com/office/drawing/2014/main" xmlns="" id="{00000000-0008-0000-0600-000081020000}"/>
            </a:ext>
          </a:extLst>
        </xdr:cNvPr>
        <xdr:cNvSpPr/>
      </xdr:nvSpPr>
      <xdr:spPr>
        <a:xfrm>
          <a:off x="14541500" y="130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86072</xdr:rowOff>
    </xdr:from>
    <xdr:ext cx="534377"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4325111" y="1311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49730</xdr:rowOff>
    </xdr:from>
    <xdr:to>
      <xdr:col>71</xdr:col>
      <xdr:colOff>177800</xdr:colOff>
      <xdr:row>76</xdr:row>
      <xdr:rowOff>111632</xdr:rowOff>
    </xdr:to>
    <xdr:cxnSp macro="">
      <xdr:nvCxnSpPr>
        <xdr:cNvPr id="643" name="直線コネクタ 642">
          <a:extLst>
            <a:ext uri="{FF2B5EF4-FFF2-40B4-BE49-F238E27FC236}">
              <a16:creationId xmlns:a16="http://schemas.microsoft.com/office/drawing/2014/main" xmlns="" id="{00000000-0008-0000-0600-000083020000}"/>
            </a:ext>
          </a:extLst>
        </xdr:cNvPr>
        <xdr:cNvCxnSpPr/>
      </xdr:nvCxnSpPr>
      <xdr:spPr>
        <a:xfrm flipV="1">
          <a:off x="12814300" y="12908480"/>
          <a:ext cx="889000" cy="23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169694</xdr:rowOff>
    </xdr:from>
    <xdr:to>
      <xdr:col>72</xdr:col>
      <xdr:colOff>38100</xdr:colOff>
      <xdr:row>76</xdr:row>
      <xdr:rowOff>99844</xdr:rowOff>
    </xdr:to>
    <xdr:sp macro="" textlink="">
      <xdr:nvSpPr>
        <xdr:cNvPr id="644" name="フローチャート: 判断 643">
          <a:extLst>
            <a:ext uri="{FF2B5EF4-FFF2-40B4-BE49-F238E27FC236}">
              <a16:creationId xmlns:a16="http://schemas.microsoft.com/office/drawing/2014/main" xmlns="" id="{00000000-0008-0000-0600-000084020000}"/>
            </a:ext>
          </a:extLst>
        </xdr:cNvPr>
        <xdr:cNvSpPr/>
      </xdr:nvSpPr>
      <xdr:spPr>
        <a:xfrm>
          <a:off x="13652500" y="1302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90971</xdr:rowOff>
    </xdr:from>
    <xdr:ext cx="534377"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3436111" y="1312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3715</xdr:rowOff>
    </xdr:from>
    <xdr:to>
      <xdr:col>67</xdr:col>
      <xdr:colOff>101600</xdr:colOff>
      <xdr:row>76</xdr:row>
      <xdr:rowOff>105315</xdr:rowOff>
    </xdr:to>
    <xdr:sp macro="" textlink="">
      <xdr:nvSpPr>
        <xdr:cNvPr id="646" name="フローチャート: 判断 645">
          <a:extLst>
            <a:ext uri="{FF2B5EF4-FFF2-40B4-BE49-F238E27FC236}">
              <a16:creationId xmlns:a16="http://schemas.microsoft.com/office/drawing/2014/main" xmlns="" id="{00000000-0008-0000-0600-000086020000}"/>
            </a:ext>
          </a:extLst>
        </xdr:cNvPr>
        <xdr:cNvSpPr/>
      </xdr:nvSpPr>
      <xdr:spPr>
        <a:xfrm>
          <a:off x="12763500" y="1303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121841</xdr:rowOff>
    </xdr:from>
    <xdr:ext cx="534377"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2547111" y="1280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xmlns=""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142784</xdr:rowOff>
    </xdr:from>
    <xdr:to>
      <xdr:col>85</xdr:col>
      <xdr:colOff>177800</xdr:colOff>
      <xdr:row>73</xdr:row>
      <xdr:rowOff>72934</xdr:rowOff>
    </xdr:to>
    <xdr:sp macro="" textlink="">
      <xdr:nvSpPr>
        <xdr:cNvPr id="653" name="楕円 652">
          <a:extLst>
            <a:ext uri="{FF2B5EF4-FFF2-40B4-BE49-F238E27FC236}">
              <a16:creationId xmlns:a16="http://schemas.microsoft.com/office/drawing/2014/main" xmlns="" id="{00000000-0008-0000-0600-00008D020000}"/>
            </a:ext>
          </a:extLst>
        </xdr:cNvPr>
        <xdr:cNvSpPr/>
      </xdr:nvSpPr>
      <xdr:spPr>
        <a:xfrm>
          <a:off x="16268700" y="1248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165661</xdr:rowOff>
    </xdr:from>
    <xdr:ext cx="534377" cy="259045"/>
    <xdr:sp macro="" textlink="">
      <xdr:nvSpPr>
        <xdr:cNvPr id="654" name="公債費該当値テキスト">
          <a:extLst>
            <a:ext uri="{FF2B5EF4-FFF2-40B4-BE49-F238E27FC236}">
              <a16:creationId xmlns:a16="http://schemas.microsoft.com/office/drawing/2014/main" xmlns="" id="{00000000-0008-0000-0600-00008E020000}"/>
            </a:ext>
          </a:extLst>
        </xdr:cNvPr>
        <xdr:cNvSpPr txBox="1"/>
      </xdr:nvSpPr>
      <xdr:spPr>
        <a:xfrm>
          <a:off x="16370300" y="12338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155080</xdr:rowOff>
    </xdr:from>
    <xdr:to>
      <xdr:col>81</xdr:col>
      <xdr:colOff>101600</xdr:colOff>
      <xdr:row>73</xdr:row>
      <xdr:rowOff>85230</xdr:rowOff>
    </xdr:to>
    <xdr:sp macro="" textlink="">
      <xdr:nvSpPr>
        <xdr:cNvPr id="655" name="楕円 654">
          <a:extLst>
            <a:ext uri="{FF2B5EF4-FFF2-40B4-BE49-F238E27FC236}">
              <a16:creationId xmlns:a16="http://schemas.microsoft.com/office/drawing/2014/main" xmlns="" id="{00000000-0008-0000-0600-00008F020000}"/>
            </a:ext>
          </a:extLst>
        </xdr:cNvPr>
        <xdr:cNvSpPr/>
      </xdr:nvSpPr>
      <xdr:spPr>
        <a:xfrm>
          <a:off x="15430500" y="1249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101757</xdr:rowOff>
    </xdr:from>
    <xdr:ext cx="534377" cy="259045"/>
    <xdr:sp macro="" textlink="">
      <xdr:nvSpPr>
        <xdr:cNvPr id="656" name="テキスト ボックス 655">
          <a:extLst>
            <a:ext uri="{FF2B5EF4-FFF2-40B4-BE49-F238E27FC236}">
              <a16:creationId xmlns:a16="http://schemas.microsoft.com/office/drawing/2014/main" xmlns="" id="{00000000-0008-0000-0600-000090020000}"/>
            </a:ext>
          </a:extLst>
        </xdr:cNvPr>
        <xdr:cNvSpPr txBox="1"/>
      </xdr:nvSpPr>
      <xdr:spPr>
        <a:xfrm>
          <a:off x="15214111" y="1227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141543</xdr:rowOff>
    </xdr:from>
    <xdr:to>
      <xdr:col>76</xdr:col>
      <xdr:colOff>165100</xdr:colOff>
      <xdr:row>74</xdr:row>
      <xdr:rowOff>71693</xdr:rowOff>
    </xdr:to>
    <xdr:sp macro="" textlink="">
      <xdr:nvSpPr>
        <xdr:cNvPr id="657" name="楕円 656">
          <a:extLst>
            <a:ext uri="{FF2B5EF4-FFF2-40B4-BE49-F238E27FC236}">
              <a16:creationId xmlns:a16="http://schemas.microsoft.com/office/drawing/2014/main" xmlns="" id="{00000000-0008-0000-0600-000091020000}"/>
            </a:ext>
          </a:extLst>
        </xdr:cNvPr>
        <xdr:cNvSpPr/>
      </xdr:nvSpPr>
      <xdr:spPr>
        <a:xfrm>
          <a:off x="14541500" y="1265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88220</xdr:rowOff>
    </xdr:from>
    <xdr:ext cx="534377" cy="259045"/>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4325111" y="1243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170380</xdr:rowOff>
    </xdr:from>
    <xdr:to>
      <xdr:col>72</xdr:col>
      <xdr:colOff>38100</xdr:colOff>
      <xdr:row>75</xdr:row>
      <xdr:rowOff>100530</xdr:rowOff>
    </xdr:to>
    <xdr:sp macro="" textlink="">
      <xdr:nvSpPr>
        <xdr:cNvPr id="659" name="楕円 658">
          <a:extLst>
            <a:ext uri="{FF2B5EF4-FFF2-40B4-BE49-F238E27FC236}">
              <a16:creationId xmlns:a16="http://schemas.microsoft.com/office/drawing/2014/main" xmlns="" id="{00000000-0008-0000-0600-000093020000}"/>
            </a:ext>
          </a:extLst>
        </xdr:cNvPr>
        <xdr:cNvSpPr/>
      </xdr:nvSpPr>
      <xdr:spPr>
        <a:xfrm>
          <a:off x="13652500" y="128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117057</xdr:rowOff>
    </xdr:from>
    <xdr:ext cx="534377"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3436111" y="1263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60832</xdr:rowOff>
    </xdr:from>
    <xdr:to>
      <xdr:col>67</xdr:col>
      <xdr:colOff>101600</xdr:colOff>
      <xdr:row>76</xdr:row>
      <xdr:rowOff>162432</xdr:rowOff>
    </xdr:to>
    <xdr:sp macro="" textlink="">
      <xdr:nvSpPr>
        <xdr:cNvPr id="661" name="楕円 660">
          <a:extLst>
            <a:ext uri="{FF2B5EF4-FFF2-40B4-BE49-F238E27FC236}">
              <a16:creationId xmlns:a16="http://schemas.microsoft.com/office/drawing/2014/main" xmlns="" id="{00000000-0008-0000-0600-000095020000}"/>
            </a:ext>
          </a:extLst>
        </xdr:cNvPr>
        <xdr:cNvSpPr/>
      </xdr:nvSpPr>
      <xdr:spPr>
        <a:xfrm>
          <a:off x="12763500" y="130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153559</xdr:rowOff>
    </xdr:from>
    <xdr:ext cx="534377"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2547111" y="1318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xmlns=""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xmlns=""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xmlns=""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xmlns=""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xmlns=""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xmlns=""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xmlns=""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xmlns=""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xmlns=""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xmlns="" id="{00000000-0008-0000-06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xmlns="" id="{00000000-0008-0000-06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xmlns="" id="{00000000-0008-0000-06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xmlns="" id="{00000000-0008-0000-06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2" name="テキスト ボックス 681">
          <a:extLst>
            <a:ext uri="{FF2B5EF4-FFF2-40B4-BE49-F238E27FC236}">
              <a16:creationId xmlns:a16="http://schemas.microsoft.com/office/drawing/2014/main" xmlns="" id="{00000000-0008-0000-0600-0000AA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xmlns=""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xmlns="" id="{00000000-0008-0000-06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xmlns=""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16370</xdr:rowOff>
    </xdr:from>
    <xdr:to>
      <xdr:col>85</xdr:col>
      <xdr:colOff>126364</xdr:colOff>
      <xdr:row>99</xdr:row>
      <xdr:rowOff>10179</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flipV="1">
          <a:off x="16317595" y="15618320"/>
          <a:ext cx="1269" cy="1365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14006</xdr:rowOff>
    </xdr:from>
    <xdr:ext cx="469744" cy="259045"/>
    <xdr:sp macro="" textlink="">
      <xdr:nvSpPr>
        <xdr:cNvPr id="687" name="積立金最小値テキスト">
          <a:extLst>
            <a:ext uri="{FF2B5EF4-FFF2-40B4-BE49-F238E27FC236}">
              <a16:creationId xmlns:a16="http://schemas.microsoft.com/office/drawing/2014/main" xmlns="" id="{00000000-0008-0000-0600-0000AF020000}"/>
            </a:ext>
          </a:extLst>
        </xdr:cNvPr>
        <xdr:cNvSpPr txBox="1"/>
      </xdr:nvSpPr>
      <xdr:spPr>
        <a:xfrm>
          <a:off x="16370300" y="169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10179</xdr:rowOff>
    </xdr:from>
    <xdr:to>
      <xdr:col>86</xdr:col>
      <xdr:colOff>25400</xdr:colOff>
      <xdr:row>99</xdr:row>
      <xdr:rowOff>10179</xdr:rowOff>
    </xdr:to>
    <xdr:cxnSp macro="">
      <xdr:nvCxnSpPr>
        <xdr:cNvPr id="688" name="直線コネクタ 687">
          <a:extLst>
            <a:ext uri="{FF2B5EF4-FFF2-40B4-BE49-F238E27FC236}">
              <a16:creationId xmlns:a16="http://schemas.microsoft.com/office/drawing/2014/main" xmlns="" id="{00000000-0008-0000-0600-0000B0020000}"/>
            </a:ext>
          </a:extLst>
        </xdr:cNvPr>
        <xdr:cNvCxnSpPr/>
      </xdr:nvCxnSpPr>
      <xdr:spPr>
        <a:xfrm>
          <a:off x="16230600" y="1698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134497</xdr:rowOff>
    </xdr:from>
    <xdr:ext cx="534377" cy="259045"/>
    <xdr:sp macro="" textlink="">
      <xdr:nvSpPr>
        <xdr:cNvPr id="689" name="積立金最大値テキスト">
          <a:extLst>
            <a:ext uri="{FF2B5EF4-FFF2-40B4-BE49-F238E27FC236}">
              <a16:creationId xmlns:a16="http://schemas.microsoft.com/office/drawing/2014/main" xmlns="" id="{00000000-0008-0000-0600-0000B1020000}"/>
            </a:ext>
          </a:extLst>
        </xdr:cNvPr>
        <xdr:cNvSpPr txBox="1"/>
      </xdr:nvSpPr>
      <xdr:spPr>
        <a:xfrm>
          <a:off x="16370300" y="1539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16370</xdr:rowOff>
    </xdr:from>
    <xdr:to>
      <xdr:col>86</xdr:col>
      <xdr:colOff>25400</xdr:colOff>
      <xdr:row>91</xdr:row>
      <xdr:rowOff>16370</xdr:rowOff>
    </xdr:to>
    <xdr:cxnSp macro="">
      <xdr:nvCxnSpPr>
        <xdr:cNvPr id="690" name="直線コネクタ 689">
          <a:extLst>
            <a:ext uri="{FF2B5EF4-FFF2-40B4-BE49-F238E27FC236}">
              <a16:creationId xmlns:a16="http://schemas.microsoft.com/office/drawing/2014/main" xmlns="" id="{00000000-0008-0000-0600-0000B2020000}"/>
            </a:ext>
          </a:extLst>
        </xdr:cNvPr>
        <xdr:cNvCxnSpPr/>
      </xdr:nvCxnSpPr>
      <xdr:spPr>
        <a:xfrm>
          <a:off x="16230600" y="156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73616</xdr:rowOff>
    </xdr:from>
    <xdr:to>
      <xdr:col>85</xdr:col>
      <xdr:colOff>127000</xdr:colOff>
      <xdr:row>92</xdr:row>
      <xdr:rowOff>64833</xdr:rowOff>
    </xdr:to>
    <xdr:cxnSp macro="">
      <xdr:nvCxnSpPr>
        <xdr:cNvPr id="691" name="直線コネクタ 690">
          <a:extLst>
            <a:ext uri="{FF2B5EF4-FFF2-40B4-BE49-F238E27FC236}">
              <a16:creationId xmlns:a16="http://schemas.microsoft.com/office/drawing/2014/main" xmlns="" id="{00000000-0008-0000-0600-0000B3020000}"/>
            </a:ext>
          </a:extLst>
        </xdr:cNvPr>
        <xdr:cNvCxnSpPr/>
      </xdr:nvCxnSpPr>
      <xdr:spPr>
        <a:xfrm>
          <a:off x="15481300" y="15675566"/>
          <a:ext cx="838200" cy="16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148956</xdr:rowOff>
    </xdr:from>
    <xdr:ext cx="534377" cy="259045"/>
    <xdr:sp macro="" textlink="">
      <xdr:nvSpPr>
        <xdr:cNvPr id="692" name="積立金平均値テキスト">
          <a:extLst>
            <a:ext uri="{FF2B5EF4-FFF2-40B4-BE49-F238E27FC236}">
              <a16:creationId xmlns:a16="http://schemas.microsoft.com/office/drawing/2014/main" xmlns="" id="{00000000-0008-0000-0600-0000B4020000}"/>
            </a:ext>
          </a:extLst>
        </xdr:cNvPr>
        <xdr:cNvSpPr txBox="1"/>
      </xdr:nvSpPr>
      <xdr:spPr>
        <a:xfrm>
          <a:off x="16370300" y="16436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170529</xdr:rowOff>
    </xdr:from>
    <xdr:to>
      <xdr:col>85</xdr:col>
      <xdr:colOff>177800</xdr:colOff>
      <xdr:row>96</xdr:row>
      <xdr:rowOff>100679</xdr:rowOff>
    </xdr:to>
    <xdr:sp macro="" textlink="">
      <xdr:nvSpPr>
        <xdr:cNvPr id="693" name="フローチャート: 判断 692">
          <a:extLst>
            <a:ext uri="{FF2B5EF4-FFF2-40B4-BE49-F238E27FC236}">
              <a16:creationId xmlns:a16="http://schemas.microsoft.com/office/drawing/2014/main" xmlns="" id="{00000000-0008-0000-0600-0000B5020000}"/>
            </a:ext>
          </a:extLst>
        </xdr:cNvPr>
        <xdr:cNvSpPr/>
      </xdr:nvSpPr>
      <xdr:spPr>
        <a:xfrm>
          <a:off x="16268700" y="164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73616</xdr:rowOff>
    </xdr:from>
    <xdr:to>
      <xdr:col>81</xdr:col>
      <xdr:colOff>50800</xdr:colOff>
      <xdr:row>92</xdr:row>
      <xdr:rowOff>81807</xdr:rowOff>
    </xdr:to>
    <xdr:cxnSp macro="">
      <xdr:nvCxnSpPr>
        <xdr:cNvPr id="694" name="直線コネクタ 693">
          <a:extLst>
            <a:ext uri="{FF2B5EF4-FFF2-40B4-BE49-F238E27FC236}">
              <a16:creationId xmlns:a16="http://schemas.microsoft.com/office/drawing/2014/main" xmlns="" id="{00000000-0008-0000-0600-0000B6020000}"/>
            </a:ext>
          </a:extLst>
        </xdr:cNvPr>
        <xdr:cNvCxnSpPr/>
      </xdr:nvCxnSpPr>
      <xdr:spPr>
        <a:xfrm flipV="1">
          <a:off x="14592300" y="15675566"/>
          <a:ext cx="889000" cy="17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82938</xdr:rowOff>
    </xdr:from>
    <xdr:to>
      <xdr:col>81</xdr:col>
      <xdr:colOff>101600</xdr:colOff>
      <xdr:row>96</xdr:row>
      <xdr:rowOff>13088</xdr:rowOff>
    </xdr:to>
    <xdr:sp macro="" textlink="">
      <xdr:nvSpPr>
        <xdr:cNvPr id="695" name="フローチャート: 判断 694">
          <a:extLst>
            <a:ext uri="{FF2B5EF4-FFF2-40B4-BE49-F238E27FC236}">
              <a16:creationId xmlns:a16="http://schemas.microsoft.com/office/drawing/2014/main" xmlns="" id="{00000000-0008-0000-0600-0000B7020000}"/>
            </a:ext>
          </a:extLst>
        </xdr:cNvPr>
        <xdr:cNvSpPr/>
      </xdr:nvSpPr>
      <xdr:spPr>
        <a:xfrm>
          <a:off x="15430500" y="1637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4215</xdr:rowOff>
    </xdr:from>
    <xdr:ext cx="534377"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5214111" y="1646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81807</xdr:rowOff>
    </xdr:from>
    <xdr:to>
      <xdr:col>76</xdr:col>
      <xdr:colOff>114300</xdr:colOff>
      <xdr:row>93</xdr:row>
      <xdr:rowOff>9246</xdr:rowOff>
    </xdr:to>
    <xdr:cxnSp macro="">
      <xdr:nvCxnSpPr>
        <xdr:cNvPr id="697" name="直線コネクタ 696">
          <a:extLst>
            <a:ext uri="{FF2B5EF4-FFF2-40B4-BE49-F238E27FC236}">
              <a16:creationId xmlns:a16="http://schemas.microsoft.com/office/drawing/2014/main" xmlns="" id="{00000000-0008-0000-0600-0000B9020000}"/>
            </a:ext>
          </a:extLst>
        </xdr:cNvPr>
        <xdr:cNvCxnSpPr/>
      </xdr:nvCxnSpPr>
      <xdr:spPr>
        <a:xfrm flipV="1">
          <a:off x="13703300" y="15855207"/>
          <a:ext cx="889000" cy="9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35083</xdr:rowOff>
    </xdr:from>
    <xdr:to>
      <xdr:col>76</xdr:col>
      <xdr:colOff>165100</xdr:colOff>
      <xdr:row>97</xdr:row>
      <xdr:rowOff>136683</xdr:rowOff>
    </xdr:to>
    <xdr:sp macro="" textlink="">
      <xdr:nvSpPr>
        <xdr:cNvPr id="698" name="フローチャート: 判断 697">
          <a:extLst>
            <a:ext uri="{FF2B5EF4-FFF2-40B4-BE49-F238E27FC236}">
              <a16:creationId xmlns:a16="http://schemas.microsoft.com/office/drawing/2014/main" xmlns="" id="{00000000-0008-0000-0600-0000BA020000}"/>
            </a:ext>
          </a:extLst>
        </xdr:cNvPr>
        <xdr:cNvSpPr/>
      </xdr:nvSpPr>
      <xdr:spPr>
        <a:xfrm>
          <a:off x="14541500" y="166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127810</xdr:rowOff>
    </xdr:from>
    <xdr:ext cx="534377"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4325111" y="1675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9246</xdr:rowOff>
    </xdr:from>
    <xdr:to>
      <xdr:col>71</xdr:col>
      <xdr:colOff>177800</xdr:colOff>
      <xdr:row>94</xdr:row>
      <xdr:rowOff>124803</xdr:rowOff>
    </xdr:to>
    <xdr:cxnSp macro="">
      <xdr:nvCxnSpPr>
        <xdr:cNvPr id="700" name="直線コネクタ 699">
          <a:extLst>
            <a:ext uri="{FF2B5EF4-FFF2-40B4-BE49-F238E27FC236}">
              <a16:creationId xmlns:a16="http://schemas.microsoft.com/office/drawing/2014/main" xmlns="" id="{00000000-0008-0000-0600-0000BC020000}"/>
            </a:ext>
          </a:extLst>
        </xdr:cNvPr>
        <xdr:cNvCxnSpPr/>
      </xdr:nvCxnSpPr>
      <xdr:spPr>
        <a:xfrm flipV="1">
          <a:off x="12814300" y="15954096"/>
          <a:ext cx="889000" cy="28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59582</xdr:rowOff>
    </xdr:from>
    <xdr:to>
      <xdr:col>72</xdr:col>
      <xdr:colOff>38100</xdr:colOff>
      <xdr:row>97</xdr:row>
      <xdr:rowOff>161182</xdr:rowOff>
    </xdr:to>
    <xdr:sp macro="" textlink="">
      <xdr:nvSpPr>
        <xdr:cNvPr id="701" name="フローチャート: 判断 700">
          <a:extLst>
            <a:ext uri="{FF2B5EF4-FFF2-40B4-BE49-F238E27FC236}">
              <a16:creationId xmlns:a16="http://schemas.microsoft.com/office/drawing/2014/main" xmlns="" id="{00000000-0008-0000-0600-0000BD020000}"/>
            </a:ext>
          </a:extLst>
        </xdr:cNvPr>
        <xdr:cNvSpPr/>
      </xdr:nvSpPr>
      <xdr:spPr>
        <a:xfrm>
          <a:off x="13652500" y="1669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152309</xdr:rowOff>
    </xdr:from>
    <xdr:ext cx="534377"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3436111" y="1678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53487</xdr:rowOff>
    </xdr:from>
    <xdr:to>
      <xdr:col>67</xdr:col>
      <xdr:colOff>101600</xdr:colOff>
      <xdr:row>97</xdr:row>
      <xdr:rowOff>155087</xdr:rowOff>
    </xdr:to>
    <xdr:sp macro="" textlink="">
      <xdr:nvSpPr>
        <xdr:cNvPr id="703" name="フローチャート: 判断 702">
          <a:extLst>
            <a:ext uri="{FF2B5EF4-FFF2-40B4-BE49-F238E27FC236}">
              <a16:creationId xmlns:a16="http://schemas.microsoft.com/office/drawing/2014/main" xmlns="" id="{00000000-0008-0000-0600-0000BF020000}"/>
            </a:ext>
          </a:extLst>
        </xdr:cNvPr>
        <xdr:cNvSpPr/>
      </xdr:nvSpPr>
      <xdr:spPr>
        <a:xfrm>
          <a:off x="12763500" y="1668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146214</xdr:rowOff>
    </xdr:from>
    <xdr:ext cx="534377"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2547111" y="1677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xmlns=""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xmlns=""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xmlns=""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14033</xdr:rowOff>
    </xdr:from>
    <xdr:to>
      <xdr:col>85</xdr:col>
      <xdr:colOff>177800</xdr:colOff>
      <xdr:row>92</xdr:row>
      <xdr:rowOff>115633</xdr:rowOff>
    </xdr:to>
    <xdr:sp macro="" textlink="">
      <xdr:nvSpPr>
        <xdr:cNvPr id="710" name="楕円 709">
          <a:extLst>
            <a:ext uri="{FF2B5EF4-FFF2-40B4-BE49-F238E27FC236}">
              <a16:creationId xmlns:a16="http://schemas.microsoft.com/office/drawing/2014/main" xmlns="" id="{00000000-0008-0000-0600-0000C6020000}"/>
            </a:ext>
          </a:extLst>
        </xdr:cNvPr>
        <xdr:cNvSpPr/>
      </xdr:nvSpPr>
      <xdr:spPr>
        <a:xfrm>
          <a:off x="16268700" y="1578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36910</xdr:rowOff>
    </xdr:from>
    <xdr:ext cx="534377" cy="259045"/>
    <xdr:sp macro="" textlink="">
      <xdr:nvSpPr>
        <xdr:cNvPr id="711" name="積立金該当値テキスト">
          <a:extLst>
            <a:ext uri="{FF2B5EF4-FFF2-40B4-BE49-F238E27FC236}">
              <a16:creationId xmlns:a16="http://schemas.microsoft.com/office/drawing/2014/main" xmlns="" id="{00000000-0008-0000-0600-0000C7020000}"/>
            </a:ext>
          </a:extLst>
        </xdr:cNvPr>
        <xdr:cNvSpPr txBox="1"/>
      </xdr:nvSpPr>
      <xdr:spPr>
        <a:xfrm>
          <a:off x="16370300" y="1563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22816</xdr:rowOff>
    </xdr:from>
    <xdr:to>
      <xdr:col>81</xdr:col>
      <xdr:colOff>101600</xdr:colOff>
      <xdr:row>91</xdr:row>
      <xdr:rowOff>124416</xdr:rowOff>
    </xdr:to>
    <xdr:sp macro="" textlink="">
      <xdr:nvSpPr>
        <xdr:cNvPr id="712" name="楕円 711">
          <a:extLst>
            <a:ext uri="{FF2B5EF4-FFF2-40B4-BE49-F238E27FC236}">
              <a16:creationId xmlns:a16="http://schemas.microsoft.com/office/drawing/2014/main" xmlns="" id="{00000000-0008-0000-0600-0000C8020000}"/>
            </a:ext>
          </a:extLst>
        </xdr:cNvPr>
        <xdr:cNvSpPr/>
      </xdr:nvSpPr>
      <xdr:spPr>
        <a:xfrm>
          <a:off x="15430500" y="1562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140943</xdr:rowOff>
    </xdr:from>
    <xdr:ext cx="534377" cy="259045"/>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15214111" y="1539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31007</xdr:rowOff>
    </xdr:from>
    <xdr:to>
      <xdr:col>76</xdr:col>
      <xdr:colOff>165100</xdr:colOff>
      <xdr:row>92</xdr:row>
      <xdr:rowOff>132607</xdr:rowOff>
    </xdr:to>
    <xdr:sp macro="" textlink="">
      <xdr:nvSpPr>
        <xdr:cNvPr id="714" name="楕円 713">
          <a:extLst>
            <a:ext uri="{FF2B5EF4-FFF2-40B4-BE49-F238E27FC236}">
              <a16:creationId xmlns:a16="http://schemas.microsoft.com/office/drawing/2014/main" xmlns="" id="{00000000-0008-0000-0600-0000CA020000}"/>
            </a:ext>
          </a:extLst>
        </xdr:cNvPr>
        <xdr:cNvSpPr/>
      </xdr:nvSpPr>
      <xdr:spPr>
        <a:xfrm>
          <a:off x="14541500" y="1580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149134</xdr:rowOff>
    </xdr:from>
    <xdr:ext cx="534377" cy="259045"/>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4325111" y="1557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129896</xdr:rowOff>
    </xdr:from>
    <xdr:to>
      <xdr:col>72</xdr:col>
      <xdr:colOff>38100</xdr:colOff>
      <xdr:row>93</xdr:row>
      <xdr:rowOff>60046</xdr:rowOff>
    </xdr:to>
    <xdr:sp macro="" textlink="">
      <xdr:nvSpPr>
        <xdr:cNvPr id="716" name="楕円 715">
          <a:extLst>
            <a:ext uri="{FF2B5EF4-FFF2-40B4-BE49-F238E27FC236}">
              <a16:creationId xmlns:a16="http://schemas.microsoft.com/office/drawing/2014/main" xmlns="" id="{00000000-0008-0000-0600-0000CC020000}"/>
            </a:ext>
          </a:extLst>
        </xdr:cNvPr>
        <xdr:cNvSpPr/>
      </xdr:nvSpPr>
      <xdr:spPr>
        <a:xfrm>
          <a:off x="13652500" y="1590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76573</xdr:rowOff>
    </xdr:from>
    <xdr:ext cx="534377"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3436111" y="1567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74003</xdr:rowOff>
    </xdr:from>
    <xdr:to>
      <xdr:col>67</xdr:col>
      <xdr:colOff>101600</xdr:colOff>
      <xdr:row>95</xdr:row>
      <xdr:rowOff>4153</xdr:rowOff>
    </xdr:to>
    <xdr:sp macro="" textlink="">
      <xdr:nvSpPr>
        <xdr:cNvPr id="718" name="楕円 717">
          <a:extLst>
            <a:ext uri="{FF2B5EF4-FFF2-40B4-BE49-F238E27FC236}">
              <a16:creationId xmlns:a16="http://schemas.microsoft.com/office/drawing/2014/main" xmlns="" id="{00000000-0008-0000-0600-0000CE020000}"/>
            </a:ext>
          </a:extLst>
        </xdr:cNvPr>
        <xdr:cNvSpPr/>
      </xdr:nvSpPr>
      <xdr:spPr>
        <a:xfrm>
          <a:off x="12763500" y="1619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20680</xdr:rowOff>
    </xdr:from>
    <xdr:ext cx="534377" cy="259045"/>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2547111" y="1596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xmlns=""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xmlns=""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xmlns=""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xmlns=""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xmlns=""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xmlns=""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xmlns=""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xmlns=""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xmlns=""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1" name="テキスト ボックス 730">
          <a:extLst>
            <a:ext uri="{FF2B5EF4-FFF2-40B4-BE49-F238E27FC236}">
              <a16:creationId xmlns:a16="http://schemas.microsoft.com/office/drawing/2014/main" xmlns="" id="{00000000-0008-0000-0600-0000DB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3" name="テキスト ボックス 732">
          <a:extLst>
            <a:ext uri="{FF2B5EF4-FFF2-40B4-BE49-F238E27FC236}">
              <a16:creationId xmlns:a16="http://schemas.microsoft.com/office/drawing/2014/main" xmlns="" id="{00000000-0008-0000-0600-0000D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5" name="テキスト ボックス 734">
          <a:extLst>
            <a:ext uri="{FF2B5EF4-FFF2-40B4-BE49-F238E27FC236}">
              <a16:creationId xmlns:a16="http://schemas.microsoft.com/office/drawing/2014/main" xmlns="" id="{00000000-0008-0000-0600-0000DF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xmlns=""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xmlns=""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102781</xdr:rowOff>
    </xdr:from>
    <xdr:to>
      <xdr:col>116</xdr:col>
      <xdr:colOff>62864</xdr:colOff>
      <xdr:row>38</xdr:row>
      <xdr:rowOff>25400</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flipV="1">
          <a:off x="22159595" y="5246281"/>
          <a:ext cx="1269" cy="129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40" name="投資及び出資金最小値テキスト">
          <a:extLst>
            <a:ext uri="{FF2B5EF4-FFF2-40B4-BE49-F238E27FC236}">
              <a16:creationId xmlns:a16="http://schemas.microsoft.com/office/drawing/2014/main" xmlns="" id="{00000000-0008-0000-0600-0000E4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1" name="直線コネクタ 740">
          <a:extLst>
            <a:ext uri="{FF2B5EF4-FFF2-40B4-BE49-F238E27FC236}">
              <a16:creationId xmlns:a16="http://schemas.microsoft.com/office/drawing/2014/main" xmlns="" id="{00000000-0008-0000-0600-0000E5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49458</xdr:rowOff>
    </xdr:from>
    <xdr:ext cx="534377" cy="259045"/>
    <xdr:sp macro="" textlink="">
      <xdr:nvSpPr>
        <xdr:cNvPr id="742" name="投資及び出資金最大値テキスト">
          <a:extLst>
            <a:ext uri="{FF2B5EF4-FFF2-40B4-BE49-F238E27FC236}">
              <a16:creationId xmlns:a16="http://schemas.microsoft.com/office/drawing/2014/main" xmlns="" id="{00000000-0008-0000-0600-0000E6020000}"/>
            </a:ext>
          </a:extLst>
        </xdr:cNvPr>
        <xdr:cNvSpPr txBox="1"/>
      </xdr:nvSpPr>
      <xdr:spPr>
        <a:xfrm>
          <a:off x="22212300" y="502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102781</xdr:rowOff>
    </xdr:from>
    <xdr:to>
      <xdr:col>116</xdr:col>
      <xdr:colOff>152400</xdr:colOff>
      <xdr:row>30</xdr:row>
      <xdr:rowOff>102781</xdr:rowOff>
    </xdr:to>
    <xdr:cxnSp macro="">
      <xdr:nvCxnSpPr>
        <xdr:cNvPr id="743" name="直線コネクタ 742">
          <a:extLst>
            <a:ext uri="{FF2B5EF4-FFF2-40B4-BE49-F238E27FC236}">
              <a16:creationId xmlns:a16="http://schemas.microsoft.com/office/drawing/2014/main" xmlns="" id="{00000000-0008-0000-0600-0000E7020000}"/>
            </a:ext>
          </a:extLst>
        </xdr:cNvPr>
        <xdr:cNvCxnSpPr/>
      </xdr:nvCxnSpPr>
      <xdr:spPr>
        <a:xfrm>
          <a:off x="22072600" y="524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18885</xdr:rowOff>
    </xdr:from>
    <xdr:to>
      <xdr:col>116</xdr:col>
      <xdr:colOff>63500</xdr:colOff>
      <xdr:row>38</xdr:row>
      <xdr:rowOff>20600</xdr:rowOff>
    </xdr:to>
    <xdr:cxnSp macro="">
      <xdr:nvCxnSpPr>
        <xdr:cNvPr id="744" name="直線コネクタ 743">
          <a:extLst>
            <a:ext uri="{FF2B5EF4-FFF2-40B4-BE49-F238E27FC236}">
              <a16:creationId xmlns:a16="http://schemas.microsoft.com/office/drawing/2014/main" xmlns="" id="{00000000-0008-0000-0600-0000E8020000}"/>
            </a:ext>
          </a:extLst>
        </xdr:cNvPr>
        <xdr:cNvCxnSpPr/>
      </xdr:nvCxnSpPr>
      <xdr:spPr>
        <a:xfrm flipV="1">
          <a:off x="21323300" y="6533985"/>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64800</xdr:rowOff>
    </xdr:from>
    <xdr:ext cx="469744" cy="259045"/>
    <xdr:sp macro="" textlink="">
      <xdr:nvSpPr>
        <xdr:cNvPr id="745" name="投資及び出資金平均値テキスト">
          <a:extLst>
            <a:ext uri="{FF2B5EF4-FFF2-40B4-BE49-F238E27FC236}">
              <a16:creationId xmlns:a16="http://schemas.microsoft.com/office/drawing/2014/main" xmlns="" id="{00000000-0008-0000-0600-0000E9020000}"/>
            </a:ext>
          </a:extLst>
        </xdr:cNvPr>
        <xdr:cNvSpPr txBox="1"/>
      </xdr:nvSpPr>
      <xdr:spPr>
        <a:xfrm>
          <a:off x="22212300" y="6065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41923</xdr:rowOff>
    </xdr:from>
    <xdr:to>
      <xdr:col>116</xdr:col>
      <xdr:colOff>114300</xdr:colOff>
      <xdr:row>36</xdr:row>
      <xdr:rowOff>143523</xdr:rowOff>
    </xdr:to>
    <xdr:sp macro="" textlink="">
      <xdr:nvSpPr>
        <xdr:cNvPr id="746" name="フローチャート: 判断 745">
          <a:extLst>
            <a:ext uri="{FF2B5EF4-FFF2-40B4-BE49-F238E27FC236}">
              <a16:creationId xmlns:a16="http://schemas.microsoft.com/office/drawing/2014/main" xmlns="" id="{00000000-0008-0000-0600-0000EA020000}"/>
            </a:ext>
          </a:extLst>
        </xdr:cNvPr>
        <xdr:cNvSpPr/>
      </xdr:nvSpPr>
      <xdr:spPr>
        <a:xfrm>
          <a:off x="22110700" y="621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18256</xdr:rowOff>
    </xdr:from>
    <xdr:to>
      <xdr:col>111</xdr:col>
      <xdr:colOff>177800</xdr:colOff>
      <xdr:row>38</xdr:row>
      <xdr:rowOff>20600</xdr:rowOff>
    </xdr:to>
    <xdr:cxnSp macro="">
      <xdr:nvCxnSpPr>
        <xdr:cNvPr id="747" name="直線コネクタ 746">
          <a:extLst>
            <a:ext uri="{FF2B5EF4-FFF2-40B4-BE49-F238E27FC236}">
              <a16:creationId xmlns:a16="http://schemas.microsoft.com/office/drawing/2014/main" xmlns="" id="{00000000-0008-0000-0600-0000EB020000}"/>
            </a:ext>
          </a:extLst>
        </xdr:cNvPr>
        <xdr:cNvCxnSpPr/>
      </xdr:nvCxnSpPr>
      <xdr:spPr>
        <a:xfrm>
          <a:off x="20434300" y="6533356"/>
          <a:ext cx="889000" cy="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15691</xdr:rowOff>
    </xdr:from>
    <xdr:to>
      <xdr:col>112</xdr:col>
      <xdr:colOff>38100</xdr:colOff>
      <xdr:row>36</xdr:row>
      <xdr:rowOff>117291</xdr:rowOff>
    </xdr:to>
    <xdr:sp macro="" textlink="">
      <xdr:nvSpPr>
        <xdr:cNvPr id="748" name="フローチャート: 判断 747">
          <a:extLst>
            <a:ext uri="{FF2B5EF4-FFF2-40B4-BE49-F238E27FC236}">
              <a16:creationId xmlns:a16="http://schemas.microsoft.com/office/drawing/2014/main" xmlns="" id="{00000000-0008-0000-0600-0000EC020000}"/>
            </a:ext>
          </a:extLst>
        </xdr:cNvPr>
        <xdr:cNvSpPr/>
      </xdr:nvSpPr>
      <xdr:spPr>
        <a:xfrm>
          <a:off x="21272500" y="61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133818</xdr:rowOff>
    </xdr:from>
    <xdr:ext cx="469744"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21088428" y="5963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18256</xdr:rowOff>
    </xdr:from>
    <xdr:to>
      <xdr:col>107</xdr:col>
      <xdr:colOff>50800</xdr:colOff>
      <xdr:row>38</xdr:row>
      <xdr:rowOff>21628</xdr:rowOff>
    </xdr:to>
    <xdr:cxnSp macro="">
      <xdr:nvCxnSpPr>
        <xdr:cNvPr id="750" name="直線コネクタ 749">
          <a:extLst>
            <a:ext uri="{FF2B5EF4-FFF2-40B4-BE49-F238E27FC236}">
              <a16:creationId xmlns:a16="http://schemas.microsoft.com/office/drawing/2014/main" xmlns="" id="{00000000-0008-0000-0600-0000EE020000}"/>
            </a:ext>
          </a:extLst>
        </xdr:cNvPr>
        <xdr:cNvCxnSpPr/>
      </xdr:nvCxnSpPr>
      <xdr:spPr>
        <a:xfrm flipV="1">
          <a:off x="19545300" y="6533356"/>
          <a:ext cx="889000" cy="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87986</xdr:rowOff>
    </xdr:from>
    <xdr:to>
      <xdr:col>107</xdr:col>
      <xdr:colOff>101600</xdr:colOff>
      <xdr:row>37</xdr:row>
      <xdr:rowOff>18136</xdr:rowOff>
    </xdr:to>
    <xdr:sp macro="" textlink="">
      <xdr:nvSpPr>
        <xdr:cNvPr id="751" name="フローチャート: 判断 750">
          <a:extLst>
            <a:ext uri="{FF2B5EF4-FFF2-40B4-BE49-F238E27FC236}">
              <a16:creationId xmlns:a16="http://schemas.microsoft.com/office/drawing/2014/main" xmlns="" id="{00000000-0008-0000-0600-0000EF020000}"/>
            </a:ext>
          </a:extLst>
        </xdr:cNvPr>
        <xdr:cNvSpPr/>
      </xdr:nvSpPr>
      <xdr:spPr>
        <a:xfrm>
          <a:off x="20383500" y="62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34663</xdr:rowOff>
    </xdr:from>
    <xdr:ext cx="469744"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0199428" y="60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18999</xdr:rowOff>
    </xdr:from>
    <xdr:to>
      <xdr:col>102</xdr:col>
      <xdr:colOff>114300</xdr:colOff>
      <xdr:row>38</xdr:row>
      <xdr:rowOff>21628</xdr:rowOff>
    </xdr:to>
    <xdr:cxnSp macro="">
      <xdr:nvCxnSpPr>
        <xdr:cNvPr id="753" name="直線コネクタ 752">
          <a:extLst>
            <a:ext uri="{FF2B5EF4-FFF2-40B4-BE49-F238E27FC236}">
              <a16:creationId xmlns:a16="http://schemas.microsoft.com/office/drawing/2014/main" xmlns="" id="{00000000-0008-0000-0600-0000F1020000}"/>
            </a:ext>
          </a:extLst>
        </xdr:cNvPr>
        <xdr:cNvCxnSpPr/>
      </xdr:nvCxnSpPr>
      <xdr:spPr>
        <a:xfrm>
          <a:off x="18656300" y="6534099"/>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10319</xdr:rowOff>
    </xdr:from>
    <xdr:to>
      <xdr:col>102</xdr:col>
      <xdr:colOff>165100</xdr:colOff>
      <xdr:row>37</xdr:row>
      <xdr:rowOff>111919</xdr:rowOff>
    </xdr:to>
    <xdr:sp macro="" textlink="">
      <xdr:nvSpPr>
        <xdr:cNvPr id="754" name="フローチャート: 判断 753">
          <a:extLst>
            <a:ext uri="{FF2B5EF4-FFF2-40B4-BE49-F238E27FC236}">
              <a16:creationId xmlns:a16="http://schemas.microsoft.com/office/drawing/2014/main" xmlns="" id="{00000000-0008-0000-0600-0000F2020000}"/>
            </a:ext>
          </a:extLst>
        </xdr:cNvPr>
        <xdr:cNvSpPr/>
      </xdr:nvSpPr>
      <xdr:spPr>
        <a:xfrm>
          <a:off x="19494500" y="63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128446</xdr:rowOff>
    </xdr:from>
    <xdr:ext cx="469744"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19310428" y="612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28378</xdr:rowOff>
    </xdr:from>
    <xdr:to>
      <xdr:col>98</xdr:col>
      <xdr:colOff>38100</xdr:colOff>
      <xdr:row>37</xdr:row>
      <xdr:rowOff>129978</xdr:rowOff>
    </xdr:to>
    <xdr:sp macro="" textlink="">
      <xdr:nvSpPr>
        <xdr:cNvPr id="756" name="フローチャート: 判断 755">
          <a:extLst>
            <a:ext uri="{FF2B5EF4-FFF2-40B4-BE49-F238E27FC236}">
              <a16:creationId xmlns:a16="http://schemas.microsoft.com/office/drawing/2014/main" xmlns="" id="{00000000-0008-0000-0600-0000F4020000}"/>
            </a:ext>
          </a:extLst>
        </xdr:cNvPr>
        <xdr:cNvSpPr/>
      </xdr:nvSpPr>
      <xdr:spPr>
        <a:xfrm>
          <a:off x="18605500" y="63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146505</xdr:rowOff>
    </xdr:from>
    <xdr:ext cx="469744"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18421428" y="614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139535</xdr:rowOff>
    </xdr:from>
    <xdr:to>
      <xdr:col>116</xdr:col>
      <xdr:colOff>114300</xdr:colOff>
      <xdr:row>38</xdr:row>
      <xdr:rowOff>69685</xdr:rowOff>
    </xdr:to>
    <xdr:sp macro="" textlink="">
      <xdr:nvSpPr>
        <xdr:cNvPr id="763" name="楕円 762">
          <a:extLst>
            <a:ext uri="{FF2B5EF4-FFF2-40B4-BE49-F238E27FC236}">
              <a16:creationId xmlns:a16="http://schemas.microsoft.com/office/drawing/2014/main" xmlns="" id="{00000000-0008-0000-0600-0000FB020000}"/>
            </a:ext>
          </a:extLst>
        </xdr:cNvPr>
        <xdr:cNvSpPr/>
      </xdr:nvSpPr>
      <xdr:spPr>
        <a:xfrm>
          <a:off x="22110700" y="64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54462</xdr:rowOff>
    </xdr:from>
    <xdr:ext cx="378565" cy="259045"/>
    <xdr:sp macro="" textlink="">
      <xdr:nvSpPr>
        <xdr:cNvPr id="764" name="投資及び出資金該当値テキスト">
          <a:extLst>
            <a:ext uri="{FF2B5EF4-FFF2-40B4-BE49-F238E27FC236}">
              <a16:creationId xmlns:a16="http://schemas.microsoft.com/office/drawing/2014/main" xmlns="" id="{00000000-0008-0000-0600-0000FC020000}"/>
            </a:ext>
          </a:extLst>
        </xdr:cNvPr>
        <xdr:cNvSpPr txBox="1"/>
      </xdr:nvSpPr>
      <xdr:spPr>
        <a:xfrm>
          <a:off x="22212300" y="6398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141250</xdr:rowOff>
    </xdr:from>
    <xdr:to>
      <xdr:col>112</xdr:col>
      <xdr:colOff>38100</xdr:colOff>
      <xdr:row>38</xdr:row>
      <xdr:rowOff>71400</xdr:rowOff>
    </xdr:to>
    <xdr:sp macro="" textlink="">
      <xdr:nvSpPr>
        <xdr:cNvPr id="765" name="楕円 764">
          <a:extLst>
            <a:ext uri="{FF2B5EF4-FFF2-40B4-BE49-F238E27FC236}">
              <a16:creationId xmlns:a16="http://schemas.microsoft.com/office/drawing/2014/main" xmlns="" id="{00000000-0008-0000-0600-0000FD020000}"/>
            </a:ext>
          </a:extLst>
        </xdr:cNvPr>
        <xdr:cNvSpPr/>
      </xdr:nvSpPr>
      <xdr:spPr>
        <a:xfrm>
          <a:off x="21272500" y="64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38</xdr:row>
      <xdr:rowOff>62527</xdr:rowOff>
    </xdr:from>
    <xdr:ext cx="313932" cy="259045"/>
    <xdr:sp macro="" textlink="">
      <xdr:nvSpPr>
        <xdr:cNvPr id="766" name="テキスト ボックス 765">
          <a:extLst>
            <a:ext uri="{FF2B5EF4-FFF2-40B4-BE49-F238E27FC236}">
              <a16:creationId xmlns:a16="http://schemas.microsoft.com/office/drawing/2014/main" xmlns="" id="{00000000-0008-0000-0600-0000FE020000}"/>
            </a:ext>
          </a:extLst>
        </xdr:cNvPr>
        <xdr:cNvSpPr txBox="1"/>
      </xdr:nvSpPr>
      <xdr:spPr>
        <a:xfrm>
          <a:off x="21166333" y="6577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138906</xdr:rowOff>
    </xdr:from>
    <xdr:to>
      <xdr:col>107</xdr:col>
      <xdr:colOff>101600</xdr:colOff>
      <xdr:row>38</xdr:row>
      <xdr:rowOff>69056</xdr:rowOff>
    </xdr:to>
    <xdr:sp macro="" textlink="">
      <xdr:nvSpPr>
        <xdr:cNvPr id="767" name="楕円 766">
          <a:extLst>
            <a:ext uri="{FF2B5EF4-FFF2-40B4-BE49-F238E27FC236}">
              <a16:creationId xmlns:a16="http://schemas.microsoft.com/office/drawing/2014/main" xmlns="" id="{00000000-0008-0000-0600-0000FF020000}"/>
            </a:ext>
          </a:extLst>
        </xdr:cNvPr>
        <xdr:cNvSpPr/>
      </xdr:nvSpPr>
      <xdr:spPr>
        <a:xfrm>
          <a:off x="20383500" y="64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60183</xdr:rowOff>
    </xdr:from>
    <xdr:ext cx="378565" cy="259045"/>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20245017" y="6575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142278</xdr:rowOff>
    </xdr:from>
    <xdr:to>
      <xdr:col>102</xdr:col>
      <xdr:colOff>165100</xdr:colOff>
      <xdr:row>38</xdr:row>
      <xdr:rowOff>72428</xdr:rowOff>
    </xdr:to>
    <xdr:sp macro="" textlink="">
      <xdr:nvSpPr>
        <xdr:cNvPr id="769" name="楕円 768">
          <a:extLst>
            <a:ext uri="{FF2B5EF4-FFF2-40B4-BE49-F238E27FC236}">
              <a16:creationId xmlns:a16="http://schemas.microsoft.com/office/drawing/2014/main" xmlns="" id="{00000000-0008-0000-0600-000001030000}"/>
            </a:ext>
          </a:extLst>
        </xdr:cNvPr>
        <xdr:cNvSpPr/>
      </xdr:nvSpPr>
      <xdr:spPr>
        <a:xfrm>
          <a:off x="19494500" y="648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63555</xdr:rowOff>
    </xdr:from>
    <xdr:ext cx="313932"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9388333" y="65786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139649</xdr:rowOff>
    </xdr:from>
    <xdr:to>
      <xdr:col>98</xdr:col>
      <xdr:colOff>38100</xdr:colOff>
      <xdr:row>38</xdr:row>
      <xdr:rowOff>69799</xdr:rowOff>
    </xdr:to>
    <xdr:sp macro="" textlink="">
      <xdr:nvSpPr>
        <xdr:cNvPr id="771" name="楕円 770">
          <a:extLst>
            <a:ext uri="{FF2B5EF4-FFF2-40B4-BE49-F238E27FC236}">
              <a16:creationId xmlns:a16="http://schemas.microsoft.com/office/drawing/2014/main" xmlns="" id="{00000000-0008-0000-0600-000003030000}"/>
            </a:ext>
          </a:extLst>
        </xdr:cNvPr>
        <xdr:cNvSpPr/>
      </xdr:nvSpPr>
      <xdr:spPr>
        <a:xfrm>
          <a:off x="18605500" y="648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60926</xdr:rowOff>
    </xdr:from>
    <xdr:ext cx="378565"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8467017" y="6576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xmlns=""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xmlns=""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xmlns=""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xmlns=""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xmlns=""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xmlns=""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xmlns=""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a:extLst>
            <a:ext uri="{FF2B5EF4-FFF2-40B4-BE49-F238E27FC236}">
              <a16:creationId xmlns:a16="http://schemas.microsoft.com/office/drawing/2014/main" xmlns="" id="{00000000-0008-0000-0600-000014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a:extLst>
            <a:ext uri="{FF2B5EF4-FFF2-40B4-BE49-F238E27FC236}">
              <a16:creationId xmlns:a16="http://schemas.microsoft.com/office/drawing/2014/main" xmlns="" id="{00000000-0008-0000-0600-000016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xmlns=""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xmlns=""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4049</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flipV="1">
          <a:off x="22159595" y="8919449"/>
          <a:ext cx="1269" cy="1164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a:extLst>
            <a:ext uri="{FF2B5EF4-FFF2-40B4-BE49-F238E27FC236}">
              <a16:creationId xmlns:a16="http://schemas.microsoft.com/office/drawing/2014/main" xmlns="" id="{00000000-0008-0000-0600-00001B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122176</xdr:rowOff>
    </xdr:from>
    <xdr:ext cx="534377" cy="259045"/>
    <xdr:sp macro="" textlink="">
      <xdr:nvSpPr>
        <xdr:cNvPr id="797" name="貸付金最大値テキスト">
          <a:extLst>
            <a:ext uri="{FF2B5EF4-FFF2-40B4-BE49-F238E27FC236}">
              <a16:creationId xmlns:a16="http://schemas.microsoft.com/office/drawing/2014/main" xmlns="" id="{00000000-0008-0000-0600-00001D030000}"/>
            </a:ext>
          </a:extLst>
        </xdr:cNvPr>
        <xdr:cNvSpPr txBox="1"/>
      </xdr:nvSpPr>
      <xdr:spPr>
        <a:xfrm>
          <a:off x="22212300" y="86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4049</xdr:rowOff>
    </xdr:from>
    <xdr:to>
      <xdr:col>116</xdr:col>
      <xdr:colOff>152400</xdr:colOff>
      <xdr:row>52</xdr:row>
      <xdr:rowOff>4049</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a:off x="22072600" y="891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9078</xdr:rowOff>
    </xdr:from>
    <xdr:to>
      <xdr:col>116</xdr:col>
      <xdr:colOff>63500</xdr:colOff>
      <xdr:row>58</xdr:row>
      <xdr:rowOff>15753</xdr:rowOff>
    </xdr:to>
    <xdr:cxnSp macro="">
      <xdr:nvCxnSpPr>
        <xdr:cNvPr id="799" name="直線コネクタ 798">
          <a:extLst>
            <a:ext uri="{FF2B5EF4-FFF2-40B4-BE49-F238E27FC236}">
              <a16:creationId xmlns:a16="http://schemas.microsoft.com/office/drawing/2014/main" xmlns="" id="{00000000-0008-0000-0600-00001F030000}"/>
            </a:ext>
          </a:extLst>
        </xdr:cNvPr>
        <xdr:cNvCxnSpPr/>
      </xdr:nvCxnSpPr>
      <xdr:spPr>
        <a:xfrm>
          <a:off x="21323300" y="9953178"/>
          <a:ext cx="838200" cy="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150182</xdr:rowOff>
    </xdr:from>
    <xdr:ext cx="469744" cy="259045"/>
    <xdr:sp macro="" textlink="">
      <xdr:nvSpPr>
        <xdr:cNvPr id="800" name="貸付金平均値テキスト">
          <a:extLst>
            <a:ext uri="{FF2B5EF4-FFF2-40B4-BE49-F238E27FC236}">
              <a16:creationId xmlns:a16="http://schemas.microsoft.com/office/drawing/2014/main" xmlns="" id="{00000000-0008-0000-0600-000020030000}"/>
            </a:ext>
          </a:extLst>
        </xdr:cNvPr>
        <xdr:cNvSpPr txBox="1"/>
      </xdr:nvSpPr>
      <xdr:spPr>
        <a:xfrm>
          <a:off x="22212300" y="9579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127305</xdr:rowOff>
    </xdr:from>
    <xdr:to>
      <xdr:col>116</xdr:col>
      <xdr:colOff>114300</xdr:colOff>
      <xdr:row>57</xdr:row>
      <xdr:rowOff>57455</xdr:rowOff>
    </xdr:to>
    <xdr:sp macro="" textlink="">
      <xdr:nvSpPr>
        <xdr:cNvPr id="801" name="フローチャート: 判断 800">
          <a:extLst>
            <a:ext uri="{FF2B5EF4-FFF2-40B4-BE49-F238E27FC236}">
              <a16:creationId xmlns:a16="http://schemas.microsoft.com/office/drawing/2014/main" xmlns="" id="{00000000-0008-0000-0600-000021030000}"/>
            </a:ext>
          </a:extLst>
        </xdr:cNvPr>
        <xdr:cNvSpPr/>
      </xdr:nvSpPr>
      <xdr:spPr>
        <a:xfrm>
          <a:off x="221107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9078</xdr:rowOff>
    </xdr:from>
    <xdr:to>
      <xdr:col>111</xdr:col>
      <xdr:colOff>177800</xdr:colOff>
      <xdr:row>58</xdr:row>
      <xdr:rowOff>13787</xdr:rowOff>
    </xdr:to>
    <xdr:cxnSp macro="">
      <xdr:nvCxnSpPr>
        <xdr:cNvPr id="802" name="直線コネクタ 801">
          <a:extLst>
            <a:ext uri="{FF2B5EF4-FFF2-40B4-BE49-F238E27FC236}">
              <a16:creationId xmlns:a16="http://schemas.microsoft.com/office/drawing/2014/main" xmlns="" id="{00000000-0008-0000-0600-000022030000}"/>
            </a:ext>
          </a:extLst>
        </xdr:cNvPr>
        <xdr:cNvCxnSpPr/>
      </xdr:nvCxnSpPr>
      <xdr:spPr>
        <a:xfrm flipV="1">
          <a:off x="20434300" y="9953178"/>
          <a:ext cx="889000" cy="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107462</xdr:rowOff>
    </xdr:from>
    <xdr:to>
      <xdr:col>112</xdr:col>
      <xdr:colOff>38100</xdr:colOff>
      <xdr:row>57</xdr:row>
      <xdr:rowOff>37612</xdr:rowOff>
    </xdr:to>
    <xdr:sp macro="" textlink="">
      <xdr:nvSpPr>
        <xdr:cNvPr id="803" name="フローチャート: 判断 802">
          <a:extLst>
            <a:ext uri="{FF2B5EF4-FFF2-40B4-BE49-F238E27FC236}">
              <a16:creationId xmlns:a16="http://schemas.microsoft.com/office/drawing/2014/main" xmlns="" id="{00000000-0008-0000-0600-000023030000}"/>
            </a:ext>
          </a:extLst>
        </xdr:cNvPr>
        <xdr:cNvSpPr/>
      </xdr:nvSpPr>
      <xdr:spPr>
        <a:xfrm>
          <a:off x="21272500" y="970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54139</xdr:rowOff>
    </xdr:from>
    <xdr:ext cx="469744"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21088428" y="9483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13787</xdr:rowOff>
    </xdr:from>
    <xdr:to>
      <xdr:col>107</xdr:col>
      <xdr:colOff>50800</xdr:colOff>
      <xdr:row>58</xdr:row>
      <xdr:rowOff>18634</xdr:rowOff>
    </xdr:to>
    <xdr:cxnSp macro="">
      <xdr:nvCxnSpPr>
        <xdr:cNvPr id="805" name="直線コネクタ 804">
          <a:extLst>
            <a:ext uri="{FF2B5EF4-FFF2-40B4-BE49-F238E27FC236}">
              <a16:creationId xmlns:a16="http://schemas.microsoft.com/office/drawing/2014/main" xmlns="" id="{00000000-0008-0000-0600-000025030000}"/>
            </a:ext>
          </a:extLst>
        </xdr:cNvPr>
        <xdr:cNvCxnSpPr/>
      </xdr:nvCxnSpPr>
      <xdr:spPr>
        <a:xfrm flipV="1">
          <a:off x="19545300" y="9957887"/>
          <a:ext cx="889000" cy="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6696</xdr:rowOff>
    </xdr:from>
    <xdr:to>
      <xdr:col>107</xdr:col>
      <xdr:colOff>101600</xdr:colOff>
      <xdr:row>57</xdr:row>
      <xdr:rowOff>108296</xdr:rowOff>
    </xdr:to>
    <xdr:sp macro="" textlink="">
      <xdr:nvSpPr>
        <xdr:cNvPr id="806" name="フローチャート: 判断 805">
          <a:extLst>
            <a:ext uri="{FF2B5EF4-FFF2-40B4-BE49-F238E27FC236}">
              <a16:creationId xmlns:a16="http://schemas.microsoft.com/office/drawing/2014/main" xmlns="" id="{00000000-0008-0000-0600-000026030000}"/>
            </a:ext>
          </a:extLst>
        </xdr:cNvPr>
        <xdr:cNvSpPr/>
      </xdr:nvSpPr>
      <xdr:spPr>
        <a:xfrm>
          <a:off x="20383500" y="977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124823</xdr:rowOff>
    </xdr:from>
    <xdr:ext cx="469744"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0199428" y="955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18634</xdr:rowOff>
    </xdr:from>
    <xdr:to>
      <xdr:col>102</xdr:col>
      <xdr:colOff>114300</xdr:colOff>
      <xdr:row>58</xdr:row>
      <xdr:rowOff>19410</xdr:rowOff>
    </xdr:to>
    <xdr:cxnSp macro="">
      <xdr:nvCxnSpPr>
        <xdr:cNvPr id="808" name="直線コネクタ 807">
          <a:extLst>
            <a:ext uri="{FF2B5EF4-FFF2-40B4-BE49-F238E27FC236}">
              <a16:creationId xmlns:a16="http://schemas.microsoft.com/office/drawing/2014/main" xmlns="" id="{00000000-0008-0000-0600-000028030000}"/>
            </a:ext>
          </a:extLst>
        </xdr:cNvPr>
        <xdr:cNvCxnSpPr/>
      </xdr:nvCxnSpPr>
      <xdr:spPr>
        <a:xfrm flipV="1">
          <a:off x="18656300" y="9962734"/>
          <a:ext cx="889000" cy="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17349</xdr:rowOff>
    </xdr:from>
    <xdr:to>
      <xdr:col>102</xdr:col>
      <xdr:colOff>165100</xdr:colOff>
      <xdr:row>57</xdr:row>
      <xdr:rowOff>118949</xdr:rowOff>
    </xdr:to>
    <xdr:sp macro="" textlink="">
      <xdr:nvSpPr>
        <xdr:cNvPr id="809" name="フローチャート: 判断 808">
          <a:extLst>
            <a:ext uri="{FF2B5EF4-FFF2-40B4-BE49-F238E27FC236}">
              <a16:creationId xmlns:a16="http://schemas.microsoft.com/office/drawing/2014/main" xmlns="" id="{00000000-0008-0000-0600-000029030000}"/>
            </a:ext>
          </a:extLst>
        </xdr:cNvPr>
        <xdr:cNvSpPr/>
      </xdr:nvSpPr>
      <xdr:spPr>
        <a:xfrm>
          <a:off x="19494500" y="97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135476</xdr:rowOff>
    </xdr:from>
    <xdr:ext cx="469744"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19310428" y="956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11222</xdr:rowOff>
    </xdr:from>
    <xdr:to>
      <xdr:col>98</xdr:col>
      <xdr:colOff>38100</xdr:colOff>
      <xdr:row>57</xdr:row>
      <xdr:rowOff>112822</xdr:rowOff>
    </xdr:to>
    <xdr:sp macro="" textlink="">
      <xdr:nvSpPr>
        <xdr:cNvPr id="811" name="フローチャート: 判断 810">
          <a:extLst>
            <a:ext uri="{FF2B5EF4-FFF2-40B4-BE49-F238E27FC236}">
              <a16:creationId xmlns:a16="http://schemas.microsoft.com/office/drawing/2014/main" xmlns="" id="{00000000-0008-0000-0600-00002B030000}"/>
            </a:ext>
          </a:extLst>
        </xdr:cNvPr>
        <xdr:cNvSpPr/>
      </xdr:nvSpPr>
      <xdr:spPr>
        <a:xfrm>
          <a:off x="18605500" y="978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129349</xdr:rowOff>
    </xdr:from>
    <xdr:ext cx="469744"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18421428" y="9559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136403</xdr:rowOff>
    </xdr:from>
    <xdr:to>
      <xdr:col>116</xdr:col>
      <xdr:colOff>114300</xdr:colOff>
      <xdr:row>58</xdr:row>
      <xdr:rowOff>66553</xdr:rowOff>
    </xdr:to>
    <xdr:sp macro="" textlink="">
      <xdr:nvSpPr>
        <xdr:cNvPr id="818" name="楕円 817">
          <a:extLst>
            <a:ext uri="{FF2B5EF4-FFF2-40B4-BE49-F238E27FC236}">
              <a16:creationId xmlns:a16="http://schemas.microsoft.com/office/drawing/2014/main" xmlns="" id="{00000000-0008-0000-0600-000032030000}"/>
            </a:ext>
          </a:extLst>
        </xdr:cNvPr>
        <xdr:cNvSpPr/>
      </xdr:nvSpPr>
      <xdr:spPr>
        <a:xfrm>
          <a:off x="22110700" y="990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51330</xdr:rowOff>
    </xdr:from>
    <xdr:ext cx="469744" cy="259045"/>
    <xdr:sp macro="" textlink="">
      <xdr:nvSpPr>
        <xdr:cNvPr id="819" name="貸付金該当値テキスト">
          <a:extLst>
            <a:ext uri="{FF2B5EF4-FFF2-40B4-BE49-F238E27FC236}">
              <a16:creationId xmlns:a16="http://schemas.microsoft.com/office/drawing/2014/main" xmlns="" id="{00000000-0008-0000-0600-000033030000}"/>
            </a:ext>
          </a:extLst>
        </xdr:cNvPr>
        <xdr:cNvSpPr txBox="1"/>
      </xdr:nvSpPr>
      <xdr:spPr>
        <a:xfrm>
          <a:off x="22212300" y="9823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129728</xdr:rowOff>
    </xdr:from>
    <xdr:to>
      <xdr:col>112</xdr:col>
      <xdr:colOff>38100</xdr:colOff>
      <xdr:row>58</xdr:row>
      <xdr:rowOff>59878</xdr:rowOff>
    </xdr:to>
    <xdr:sp macro="" textlink="">
      <xdr:nvSpPr>
        <xdr:cNvPr id="820" name="楕円 819">
          <a:extLst>
            <a:ext uri="{FF2B5EF4-FFF2-40B4-BE49-F238E27FC236}">
              <a16:creationId xmlns:a16="http://schemas.microsoft.com/office/drawing/2014/main" xmlns="" id="{00000000-0008-0000-0600-000034030000}"/>
            </a:ext>
          </a:extLst>
        </xdr:cNvPr>
        <xdr:cNvSpPr/>
      </xdr:nvSpPr>
      <xdr:spPr>
        <a:xfrm>
          <a:off x="21272500" y="990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51005</xdr:rowOff>
    </xdr:from>
    <xdr:ext cx="469744" cy="259045"/>
    <xdr:sp macro="" textlink="">
      <xdr:nvSpPr>
        <xdr:cNvPr id="821" name="テキスト ボックス 820">
          <a:extLst>
            <a:ext uri="{FF2B5EF4-FFF2-40B4-BE49-F238E27FC236}">
              <a16:creationId xmlns:a16="http://schemas.microsoft.com/office/drawing/2014/main" xmlns="" id="{00000000-0008-0000-0600-000035030000}"/>
            </a:ext>
          </a:extLst>
        </xdr:cNvPr>
        <xdr:cNvSpPr txBox="1"/>
      </xdr:nvSpPr>
      <xdr:spPr>
        <a:xfrm>
          <a:off x="21088428" y="9995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134437</xdr:rowOff>
    </xdr:from>
    <xdr:to>
      <xdr:col>107</xdr:col>
      <xdr:colOff>101600</xdr:colOff>
      <xdr:row>58</xdr:row>
      <xdr:rowOff>64587</xdr:rowOff>
    </xdr:to>
    <xdr:sp macro="" textlink="">
      <xdr:nvSpPr>
        <xdr:cNvPr id="822" name="楕円 821">
          <a:extLst>
            <a:ext uri="{FF2B5EF4-FFF2-40B4-BE49-F238E27FC236}">
              <a16:creationId xmlns:a16="http://schemas.microsoft.com/office/drawing/2014/main" xmlns="" id="{00000000-0008-0000-0600-000036030000}"/>
            </a:ext>
          </a:extLst>
        </xdr:cNvPr>
        <xdr:cNvSpPr/>
      </xdr:nvSpPr>
      <xdr:spPr>
        <a:xfrm>
          <a:off x="20383500" y="990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55714</xdr:rowOff>
    </xdr:from>
    <xdr:ext cx="469744" cy="259045"/>
    <xdr:sp macro="" textlink="">
      <xdr:nvSpPr>
        <xdr:cNvPr id="823" name="テキスト ボックス 822">
          <a:extLst>
            <a:ext uri="{FF2B5EF4-FFF2-40B4-BE49-F238E27FC236}">
              <a16:creationId xmlns:a16="http://schemas.microsoft.com/office/drawing/2014/main" xmlns="" id="{00000000-0008-0000-0600-000037030000}"/>
            </a:ext>
          </a:extLst>
        </xdr:cNvPr>
        <xdr:cNvSpPr txBox="1"/>
      </xdr:nvSpPr>
      <xdr:spPr>
        <a:xfrm>
          <a:off x="20199428" y="999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139284</xdr:rowOff>
    </xdr:from>
    <xdr:to>
      <xdr:col>102</xdr:col>
      <xdr:colOff>165100</xdr:colOff>
      <xdr:row>58</xdr:row>
      <xdr:rowOff>69434</xdr:rowOff>
    </xdr:to>
    <xdr:sp macro="" textlink="">
      <xdr:nvSpPr>
        <xdr:cNvPr id="824" name="楕円 823">
          <a:extLst>
            <a:ext uri="{FF2B5EF4-FFF2-40B4-BE49-F238E27FC236}">
              <a16:creationId xmlns:a16="http://schemas.microsoft.com/office/drawing/2014/main" xmlns="" id="{00000000-0008-0000-0600-000038030000}"/>
            </a:ext>
          </a:extLst>
        </xdr:cNvPr>
        <xdr:cNvSpPr/>
      </xdr:nvSpPr>
      <xdr:spPr>
        <a:xfrm>
          <a:off x="19494500" y="991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60561</xdr:rowOff>
    </xdr:from>
    <xdr:ext cx="469744" cy="259045"/>
    <xdr:sp macro="" textlink="">
      <xdr:nvSpPr>
        <xdr:cNvPr id="825" name="テキスト ボックス 824">
          <a:extLst>
            <a:ext uri="{FF2B5EF4-FFF2-40B4-BE49-F238E27FC236}">
              <a16:creationId xmlns:a16="http://schemas.microsoft.com/office/drawing/2014/main" xmlns="" id="{00000000-0008-0000-0600-000039030000}"/>
            </a:ext>
          </a:extLst>
        </xdr:cNvPr>
        <xdr:cNvSpPr txBox="1"/>
      </xdr:nvSpPr>
      <xdr:spPr>
        <a:xfrm>
          <a:off x="19310428" y="10004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140060</xdr:rowOff>
    </xdr:from>
    <xdr:to>
      <xdr:col>98</xdr:col>
      <xdr:colOff>38100</xdr:colOff>
      <xdr:row>58</xdr:row>
      <xdr:rowOff>70210</xdr:rowOff>
    </xdr:to>
    <xdr:sp macro="" textlink="">
      <xdr:nvSpPr>
        <xdr:cNvPr id="826" name="楕円 825">
          <a:extLst>
            <a:ext uri="{FF2B5EF4-FFF2-40B4-BE49-F238E27FC236}">
              <a16:creationId xmlns:a16="http://schemas.microsoft.com/office/drawing/2014/main" xmlns="" id="{00000000-0008-0000-0600-00003A030000}"/>
            </a:ext>
          </a:extLst>
        </xdr:cNvPr>
        <xdr:cNvSpPr/>
      </xdr:nvSpPr>
      <xdr:spPr>
        <a:xfrm>
          <a:off x="18605500" y="991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61337</xdr:rowOff>
    </xdr:from>
    <xdr:ext cx="469744" cy="259045"/>
    <xdr:sp macro="" textlink="">
      <xdr:nvSpPr>
        <xdr:cNvPr id="827" name="テキスト ボックス 826">
          <a:extLst>
            <a:ext uri="{FF2B5EF4-FFF2-40B4-BE49-F238E27FC236}">
              <a16:creationId xmlns:a16="http://schemas.microsoft.com/office/drawing/2014/main" xmlns="" id="{00000000-0008-0000-0600-00003B030000}"/>
            </a:ext>
          </a:extLst>
        </xdr:cNvPr>
        <xdr:cNvSpPr txBox="1"/>
      </xdr:nvSpPr>
      <xdr:spPr>
        <a:xfrm>
          <a:off x="18421428" y="1000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xmlns=""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xmlns=""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xmlns=""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xmlns=""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xmlns=""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xmlns=""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a:extLst>
            <a:ext uri="{FF2B5EF4-FFF2-40B4-BE49-F238E27FC236}">
              <a16:creationId xmlns:a16="http://schemas.microsoft.com/office/drawing/2014/main" xmlns="" id="{00000000-0008-0000-0600-00004C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a:extLst>
            <a:ext uri="{FF2B5EF4-FFF2-40B4-BE49-F238E27FC236}">
              <a16:creationId xmlns:a16="http://schemas.microsoft.com/office/drawing/2014/main" xmlns="" id="{00000000-0008-0000-0600-00004E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8" name="テキスト ボックス 847">
          <a:extLst>
            <a:ext uri="{FF2B5EF4-FFF2-40B4-BE49-F238E27FC236}">
              <a16:creationId xmlns:a16="http://schemas.microsoft.com/office/drawing/2014/main" xmlns="" id="{00000000-0008-0000-0600-000050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0" name="テキスト ボックス 849">
          <a:extLst>
            <a:ext uri="{FF2B5EF4-FFF2-40B4-BE49-F238E27FC236}">
              <a16:creationId xmlns:a16="http://schemas.microsoft.com/office/drawing/2014/main" xmlns="" id="{00000000-0008-0000-0600-000052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xmlns=""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40525</xdr:rowOff>
    </xdr:from>
    <xdr:to>
      <xdr:col>116</xdr:col>
      <xdr:colOff>62864</xdr:colOff>
      <xdr:row>78</xdr:row>
      <xdr:rowOff>98513</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flipV="1">
          <a:off x="22159595" y="12213475"/>
          <a:ext cx="1269" cy="1258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102340</xdr:rowOff>
    </xdr:from>
    <xdr:ext cx="534377" cy="259045"/>
    <xdr:sp macro="" textlink="">
      <xdr:nvSpPr>
        <xdr:cNvPr id="853" name="繰出金最小値テキスト">
          <a:extLst>
            <a:ext uri="{FF2B5EF4-FFF2-40B4-BE49-F238E27FC236}">
              <a16:creationId xmlns:a16="http://schemas.microsoft.com/office/drawing/2014/main" xmlns="" id="{00000000-0008-0000-0600-000055030000}"/>
            </a:ext>
          </a:extLst>
        </xdr:cNvPr>
        <xdr:cNvSpPr txBox="1"/>
      </xdr:nvSpPr>
      <xdr:spPr>
        <a:xfrm>
          <a:off x="22212300" y="1347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98513</xdr:rowOff>
    </xdr:from>
    <xdr:to>
      <xdr:col>116</xdr:col>
      <xdr:colOff>152400</xdr:colOff>
      <xdr:row>78</xdr:row>
      <xdr:rowOff>98513</xdr:rowOff>
    </xdr:to>
    <xdr:cxnSp macro="">
      <xdr:nvCxnSpPr>
        <xdr:cNvPr id="854" name="直線コネクタ 853">
          <a:extLst>
            <a:ext uri="{FF2B5EF4-FFF2-40B4-BE49-F238E27FC236}">
              <a16:creationId xmlns:a16="http://schemas.microsoft.com/office/drawing/2014/main" xmlns="" id="{00000000-0008-0000-0600-000056030000}"/>
            </a:ext>
          </a:extLst>
        </xdr:cNvPr>
        <xdr:cNvCxnSpPr/>
      </xdr:nvCxnSpPr>
      <xdr:spPr>
        <a:xfrm>
          <a:off x="22072600" y="1347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158652</xdr:rowOff>
    </xdr:from>
    <xdr:ext cx="534377" cy="259045"/>
    <xdr:sp macro="" textlink="">
      <xdr:nvSpPr>
        <xdr:cNvPr id="855" name="繰出金最大値テキスト">
          <a:extLst>
            <a:ext uri="{FF2B5EF4-FFF2-40B4-BE49-F238E27FC236}">
              <a16:creationId xmlns:a16="http://schemas.microsoft.com/office/drawing/2014/main" xmlns="" id="{00000000-0008-0000-0600-000057030000}"/>
            </a:ext>
          </a:extLst>
        </xdr:cNvPr>
        <xdr:cNvSpPr txBox="1"/>
      </xdr:nvSpPr>
      <xdr:spPr>
        <a:xfrm>
          <a:off x="22212300" y="1198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40525</xdr:rowOff>
    </xdr:from>
    <xdr:to>
      <xdr:col>116</xdr:col>
      <xdr:colOff>152400</xdr:colOff>
      <xdr:row>71</xdr:row>
      <xdr:rowOff>40525</xdr:rowOff>
    </xdr:to>
    <xdr:cxnSp macro="">
      <xdr:nvCxnSpPr>
        <xdr:cNvPr id="856" name="直線コネクタ 855">
          <a:extLst>
            <a:ext uri="{FF2B5EF4-FFF2-40B4-BE49-F238E27FC236}">
              <a16:creationId xmlns:a16="http://schemas.microsoft.com/office/drawing/2014/main" xmlns="" id="{00000000-0008-0000-0600-000058030000}"/>
            </a:ext>
          </a:extLst>
        </xdr:cNvPr>
        <xdr:cNvCxnSpPr/>
      </xdr:nvCxnSpPr>
      <xdr:spPr>
        <a:xfrm>
          <a:off x="22072600" y="12213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51651</xdr:rowOff>
    </xdr:from>
    <xdr:to>
      <xdr:col>116</xdr:col>
      <xdr:colOff>63500</xdr:colOff>
      <xdr:row>74</xdr:row>
      <xdr:rowOff>70434</xdr:rowOff>
    </xdr:to>
    <xdr:cxnSp macro="">
      <xdr:nvCxnSpPr>
        <xdr:cNvPr id="857" name="直線コネクタ 856">
          <a:extLst>
            <a:ext uri="{FF2B5EF4-FFF2-40B4-BE49-F238E27FC236}">
              <a16:creationId xmlns:a16="http://schemas.microsoft.com/office/drawing/2014/main" xmlns="" id="{00000000-0008-0000-0600-000059030000}"/>
            </a:ext>
          </a:extLst>
        </xdr:cNvPr>
        <xdr:cNvCxnSpPr/>
      </xdr:nvCxnSpPr>
      <xdr:spPr>
        <a:xfrm flipV="1">
          <a:off x="21323300" y="12738951"/>
          <a:ext cx="838200" cy="1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38066</xdr:rowOff>
    </xdr:from>
    <xdr:ext cx="534377" cy="259045"/>
    <xdr:sp macro="" textlink="">
      <xdr:nvSpPr>
        <xdr:cNvPr id="858" name="繰出金平均値テキスト">
          <a:extLst>
            <a:ext uri="{FF2B5EF4-FFF2-40B4-BE49-F238E27FC236}">
              <a16:creationId xmlns:a16="http://schemas.microsoft.com/office/drawing/2014/main" xmlns="" id="{00000000-0008-0000-0600-00005A030000}"/>
            </a:ext>
          </a:extLst>
        </xdr:cNvPr>
        <xdr:cNvSpPr txBox="1"/>
      </xdr:nvSpPr>
      <xdr:spPr>
        <a:xfrm>
          <a:off x="22212300" y="12896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59639</xdr:rowOff>
    </xdr:from>
    <xdr:to>
      <xdr:col>116</xdr:col>
      <xdr:colOff>114300</xdr:colOff>
      <xdr:row>75</xdr:row>
      <xdr:rowOff>161240</xdr:rowOff>
    </xdr:to>
    <xdr:sp macro="" textlink="">
      <xdr:nvSpPr>
        <xdr:cNvPr id="859" name="フローチャート: 判断 858">
          <a:extLst>
            <a:ext uri="{FF2B5EF4-FFF2-40B4-BE49-F238E27FC236}">
              <a16:creationId xmlns:a16="http://schemas.microsoft.com/office/drawing/2014/main" xmlns="" id="{00000000-0008-0000-0600-00005B030000}"/>
            </a:ext>
          </a:extLst>
        </xdr:cNvPr>
        <xdr:cNvSpPr/>
      </xdr:nvSpPr>
      <xdr:spPr>
        <a:xfrm>
          <a:off x="22110700" y="12918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70434</xdr:rowOff>
    </xdr:from>
    <xdr:to>
      <xdr:col>111</xdr:col>
      <xdr:colOff>177800</xdr:colOff>
      <xdr:row>74</xdr:row>
      <xdr:rowOff>152578</xdr:rowOff>
    </xdr:to>
    <xdr:cxnSp macro="">
      <xdr:nvCxnSpPr>
        <xdr:cNvPr id="860" name="直線コネクタ 859">
          <a:extLst>
            <a:ext uri="{FF2B5EF4-FFF2-40B4-BE49-F238E27FC236}">
              <a16:creationId xmlns:a16="http://schemas.microsoft.com/office/drawing/2014/main" xmlns="" id="{00000000-0008-0000-0600-00005C030000}"/>
            </a:ext>
          </a:extLst>
        </xdr:cNvPr>
        <xdr:cNvCxnSpPr/>
      </xdr:nvCxnSpPr>
      <xdr:spPr>
        <a:xfrm flipV="1">
          <a:off x="20434300" y="12757734"/>
          <a:ext cx="889000" cy="8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86843</xdr:rowOff>
    </xdr:from>
    <xdr:to>
      <xdr:col>112</xdr:col>
      <xdr:colOff>38100</xdr:colOff>
      <xdr:row>76</xdr:row>
      <xdr:rowOff>16993</xdr:rowOff>
    </xdr:to>
    <xdr:sp macro="" textlink="">
      <xdr:nvSpPr>
        <xdr:cNvPr id="861" name="フローチャート: 判断 860">
          <a:extLst>
            <a:ext uri="{FF2B5EF4-FFF2-40B4-BE49-F238E27FC236}">
              <a16:creationId xmlns:a16="http://schemas.microsoft.com/office/drawing/2014/main" xmlns="" id="{00000000-0008-0000-0600-00005D030000}"/>
            </a:ext>
          </a:extLst>
        </xdr:cNvPr>
        <xdr:cNvSpPr/>
      </xdr:nvSpPr>
      <xdr:spPr>
        <a:xfrm>
          <a:off x="21272500" y="129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8120</xdr:rowOff>
    </xdr:from>
    <xdr:ext cx="534377"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21056111" y="1303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100495</xdr:rowOff>
    </xdr:from>
    <xdr:to>
      <xdr:col>107</xdr:col>
      <xdr:colOff>50800</xdr:colOff>
      <xdr:row>74</xdr:row>
      <xdr:rowOff>152578</xdr:rowOff>
    </xdr:to>
    <xdr:cxnSp macro="">
      <xdr:nvCxnSpPr>
        <xdr:cNvPr id="863" name="直線コネクタ 862">
          <a:extLst>
            <a:ext uri="{FF2B5EF4-FFF2-40B4-BE49-F238E27FC236}">
              <a16:creationId xmlns:a16="http://schemas.microsoft.com/office/drawing/2014/main" xmlns="" id="{00000000-0008-0000-0600-00005F030000}"/>
            </a:ext>
          </a:extLst>
        </xdr:cNvPr>
        <xdr:cNvCxnSpPr/>
      </xdr:nvCxnSpPr>
      <xdr:spPr>
        <a:xfrm>
          <a:off x="19545300" y="12787795"/>
          <a:ext cx="889000" cy="5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25197</xdr:rowOff>
    </xdr:from>
    <xdr:to>
      <xdr:col>107</xdr:col>
      <xdr:colOff>101600</xdr:colOff>
      <xdr:row>76</xdr:row>
      <xdr:rowOff>126797</xdr:rowOff>
    </xdr:to>
    <xdr:sp macro="" textlink="">
      <xdr:nvSpPr>
        <xdr:cNvPr id="864" name="フローチャート: 判断 863">
          <a:extLst>
            <a:ext uri="{FF2B5EF4-FFF2-40B4-BE49-F238E27FC236}">
              <a16:creationId xmlns:a16="http://schemas.microsoft.com/office/drawing/2014/main" xmlns="" id="{00000000-0008-0000-0600-000060030000}"/>
            </a:ext>
          </a:extLst>
        </xdr:cNvPr>
        <xdr:cNvSpPr/>
      </xdr:nvSpPr>
      <xdr:spPr>
        <a:xfrm>
          <a:off x="20383500" y="1305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117924</xdr:rowOff>
    </xdr:from>
    <xdr:ext cx="534377"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20167111" y="1314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100495</xdr:rowOff>
    </xdr:from>
    <xdr:to>
      <xdr:col>102</xdr:col>
      <xdr:colOff>114300</xdr:colOff>
      <xdr:row>75</xdr:row>
      <xdr:rowOff>26315</xdr:rowOff>
    </xdr:to>
    <xdr:cxnSp macro="">
      <xdr:nvCxnSpPr>
        <xdr:cNvPr id="866" name="直線コネクタ 865">
          <a:extLst>
            <a:ext uri="{FF2B5EF4-FFF2-40B4-BE49-F238E27FC236}">
              <a16:creationId xmlns:a16="http://schemas.microsoft.com/office/drawing/2014/main" xmlns="" id="{00000000-0008-0000-0600-000062030000}"/>
            </a:ext>
          </a:extLst>
        </xdr:cNvPr>
        <xdr:cNvCxnSpPr/>
      </xdr:nvCxnSpPr>
      <xdr:spPr>
        <a:xfrm flipV="1">
          <a:off x="18656300" y="12787795"/>
          <a:ext cx="889000" cy="9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143764</xdr:rowOff>
    </xdr:from>
    <xdr:to>
      <xdr:col>102</xdr:col>
      <xdr:colOff>165100</xdr:colOff>
      <xdr:row>75</xdr:row>
      <xdr:rowOff>73914</xdr:rowOff>
    </xdr:to>
    <xdr:sp macro="" textlink="">
      <xdr:nvSpPr>
        <xdr:cNvPr id="867" name="フローチャート: 判断 866">
          <a:extLst>
            <a:ext uri="{FF2B5EF4-FFF2-40B4-BE49-F238E27FC236}">
              <a16:creationId xmlns:a16="http://schemas.microsoft.com/office/drawing/2014/main" xmlns="" id="{00000000-0008-0000-0600-000063030000}"/>
            </a:ext>
          </a:extLst>
        </xdr:cNvPr>
        <xdr:cNvSpPr/>
      </xdr:nvSpPr>
      <xdr:spPr>
        <a:xfrm>
          <a:off x="194945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65041</xdr:rowOff>
    </xdr:from>
    <xdr:ext cx="534377"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19278111" y="1292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138964</xdr:rowOff>
    </xdr:from>
    <xdr:to>
      <xdr:col>98</xdr:col>
      <xdr:colOff>38100</xdr:colOff>
      <xdr:row>75</xdr:row>
      <xdr:rowOff>69114</xdr:rowOff>
    </xdr:to>
    <xdr:sp macro="" textlink="">
      <xdr:nvSpPr>
        <xdr:cNvPr id="869" name="フローチャート: 判断 868">
          <a:extLst>
            <a:ext uri="{FF2B5EF4-FFF2-40B4-BE49-F238E27FC236}">
              <a16:creationId xmlns:a16="http://schemas.microsoft.com/office/drawing/2014/main" xmlns="" id="{00000000-0008-0000-0600-000065030000}"/>
            </a:ext>
          </a:extLst>
        </xdr:cNvPr>
        <xdr:cNvSpPr/>
      </xdr:nvSpPr>
      <xdr:spPr>
        <a:xfrm>
          <a:off x="18605500" y="128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85641</xdr:rowOff>
    </xdr:from>
    <xdr:ext cx="534377"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18389111" y="1260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851</xdr:rowOff>
    </xdr:from>
    <xdr:to>
      <xdr:col>116</xdr:col>
      <xdr:colOff>114300</xdr:colOff>
      <xdr:row>74</xdr:row>
      <xdr:rowOff>102451</xdr:rowOff>
    </xdr:to>
    <xdr:sp macro="" textlink="">
      <xdr:nvSpPr>
        <xdr:cNvPr id="876" name="楕円 875">
          <a:extLst>
            <a:ext uri="{FF2B5EF4-FFF2-40B4-BE49-F238E27FC236}">
              <a16:creationId xmlns:a16="http://schemas.microsoft.com/office/drawing/2014/main" xmlns="" id="{00000000-0008-0000-0600-00006C030000}"/>
            </a:ext>
          </a:extLst>
        </xdr:cNvPr>
        <xdr:cNvSpPr/>
      </xdr:nvSpPr>
      <xdr:spPr>
        <a:xfrm>
          <a:off x="22110700" y="1268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23728</xdr:rowOff>
    </xdr:from>
    <xdr:ext cx="534377" cy="259045"/>
    <xdr:sp macro="" textlink="">
      <xdr:nvSpPr>
        <xdr:cNvPr id="877" name="繰出金該当値テキスト">
          <a:extLst>
            <a:ext uri="{FF2B5EF4-FFF2-40B4-BE49-F238E27FC236}">
              <a16:creationId xmlns:a16="http://schemas.microsoft.com/office/drawing/2014/main" xmlns="" id="{00000000-0008-0000-0600-00006D030000}"/>
            </a:ext>
          </a:extLst>
        </xdr:cNvPr>
        <xdr:cNvSpPr txBox="1"/>
      </xdr:nvSpPr>
      <xdr:spPr>
        <a:xfrm>
          <a:off x="22212300" y="1253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19634</xdr:rowOff>
    </xdr:from>
    <xdr:to>
      <xdr:col>112</xdr:col>
      <xdr:colOff>38100</xdr:colOff>
      <xdr:row>74</xdr:row>
      <xdr:rowOff>121234</xdr:rowOff>
    </xdr:to>
    <xdr:sp macro="" textlink="">
      <xdr:nvSpPr>
        <xdr:cNvPr id="878" name="楕円 877">
          <a:extLst>
            <a:ext uri="{FF2B5EF4-FFF2-40B4-BE49-F238E27FC236}">
              <a16:creationId xmlns:a16="http://schemas.microsoft.com/office/drawing/2014/main" xmlns="" id="{00000000-0008-0000-0600-00006E030000}"/>
            </a:ext>
          </a:extLst>
        </xdr:cNvPr>
        <xdr:cNvSpPr/>
      </xdr:nvSpPr>
      <xdr:spPr>
        <a:xfrm>
          <a:off x="21272500" y="1270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137761</xdr:rowOff>
    </xdr:from>
    <xdr:ext cx="534377" cy="259045"/>
    <xdr:sp macro="" textlink="">
      <xdr:nvSpPr>
        <xdr:cNvPr id="879" name="テキスト ボックス 878">
          <a:extLst>
            <a:ext uri="{FF2B5EF4-FFF2-40B4-BE49-F238E27FC236}">
              <a16:creationId xmlns:a16="http://schemas.microsoft.com/office/drawing/2014/main" xmlns="" id="{00000000-0008-0000-0600-00006F030000}"/>
            </a:ext>
          </a:extLst>
        </xdr:cNvPr>
        <xdr:cNvSpPr txBox="1"/>
      </xdr:nvSpPr>
      <xdr:spPr>
        <a:xfrm>
          <a:off x="21056111" y="1248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101778</xdr:rowOff>
    </xdr:from>
    <xdr:to>
      <xdr:col>107</xdr:col>
      <xdr:colOff>101600</xdr:colOff>
      <xdr:row>75</xdr:row>
      <xdr:rowOff>31928</xdr:rowOff>
    </xdr:to>
    <xdr:sp macro="" textlink="">
      <xdr:nvSpPr>
        <xdr:cNvPr id="880" name="楕円 879">
          <a:extLst>
            <a:ext uri="{FF2B5EF4-FFF2-40B4-BE49-F238E27FC236}">
              <a16:creationId xmlns:a16="http://schemas.microsoft.com/office/drawing/2014/main" xmlns="" id="{00000000-0008-0000-0600-000070030000}"/>
            </a:ext>
          </a:extLst>
        </xdr:cNvPr>
        <xdr:cNvSpPr/>
      </xdr:nvSpPr>
      <xdr:spPr>
        <a:xfrm>
          <a:off x="20383500" y="1278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48455</xdr:rowOff>
    </xdr:from>
    <xdr:ext cx="534377" cy="259045"/>
    <xdr:sp macro="" textlink="">
      <xdr:nvSpPr>
        <xdr:cNvPr id="881" name="テキスト ボックス 880">
          <a:extLst>
            <a:ext uri="{FF2B5EF4-FFF2-40B4-BE49-F238E27FC236}">
              <a16:creationId xmlns:a16="http://schemas.microsoft.com/office/drawing/2014/main" xmlns="" id="{00000000-0008-0000-0600-000071030000}"/>
            </a:ext>
          </a:extLst>
        </xdr:cNvPr>
        <xdr:cNvSpPr txBox="1"/>
      </xdr:nvSpPr>
      <xdr:spPr>
        <a:xfrm>
          <a:off x="20167111" y="1256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49695</xdr:rowOff>
    </xdr:from>
    <xdr:to>
      <xdr:col>102</xdr:col>
      <xdr:colOff>165100</xdr:colOff>
      <xdr:row>74</xdr:row>
      <xdr:rowOff>151295</xdr:rowOff>
    </xdr:to>
    <xdr:sp macro="" textlink="">
      <xdr:nvSpPr>
        <xdr:cNvPr id="882" name="楕円 881">
          <a:extLst>
            <a:ext uri="{FF2B5EF4-FFF2-40B4-BE49-F238E27FC236}">
              <a16:creationId xmlns:a16="http://schemas.microsoft.com/office/drawing/2014/main" xmlns="" id="{00000000-0008-0000-0600-000072030000}"/>
            </a:ext>
          </a:extLst>
        </xdr:cNvPr>
        <xdr:cNvSpPr/>
      </xdr:nvSpPr>
      <xdr:spPr>
        <a:xfrm>
          <a:off x="19494500" y="1273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167822</xdr:rowOff>
    </xdr:from>
    <xdr:ext cx="534377" cy="259045"/>
    <xdr:sp macro="" textlink="">
      <xdr:nvSpPr>
        <xdr:cNvPr id="883" name="テキスト ボックス 882">
          <a:extLst>
            <a:ext uri="{FF2B5EF4-FFF2-40B4-BE49-F238E27FC236}">
              <a16:creationId xmlns:a16="http://schemas.microsoft.com/office/drawing/2014/main" xmlns="" id="{00000000-0008-0000-0600-000073030000}"/>
            </a:ext>
          </a:extLst>
        </xdr:cNvPr>
        <xdr:cNvSpPr txBox="1"/>
      </xdr:nvSpPr>
      <xdr:spPr>
        <a:xfrm>
          <a:off x="19278111" y="1251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146965</xdr:rowOff>
    </xdr:from>
    <xdr:to>
      <xdr:col>98</xdr:col>
      <xdr:colOff>38100</xdr:colOff>
      <xdr:row>75</xdr:row>
      <xdr:rowOff>77115</xdr:rowOff>
    </xdr:to>
    <xdr:sp macro="" textlink="">
      <xdr:nvSpPr>
        <xdr:cNvPr id="884" name="楕円 883">
          <a:extLst>
            <a:ext uri="{FF2B5EF4-FFF2-40B4-BE49-F238E27FC236}">
              <a16:creationId xmlns:a16="http://schemas.microsoft.com/office/drawing/2014/main" xmlns="" id="{00000000-0008-0000-0600-000074030000}"/>
            </a:ext>
          </a:extLst>
        </xdr:cNvPr>
        <xdr:cNvSpPr/>
      </xdr:nvSpPr>
      <xdr:spPr>
        <a:xfrm>
          <a:off x="18605500" y="1283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68242</xdr:rowOff>
    </xdr:from>
    <xdr:ext cx="534377" cy="259045"/>
    <xdr:sp macro="" textlink="">
      <xdr:nvSpPr>
        <xdr:cNvPr id="885" name="テキスト ボックス 884">
          <a:extLst>
            <a:ext uri="{FF2B5EF4-FFF2-40B4-BE49-F238E27FC236}">
              <a16:creationId xmlns:a16="http://schemas.microsoft.com/office/drawing/2014/main" xmlns="" id="{00000000-0008-0000-0600-000075030000}"/>
            </a:ext>
          </a:extLst>
        </xdr:cNvPr>
        <xdr:cNvSpPr txBox="1"/>
      </xdr:nvSpPr>
      <xdr:spPr>
        <a:xfrm>
          <a:off x="18389111" y="1292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xmlns=""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xmlns=""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xmlns=""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xmlns=""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xmlns=""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xmlns=""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xmlns=""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xmlns=""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xmlns=""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xmlns=""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xmlns=""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xmlns=""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xmlns=""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xmlns=""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xmlns=""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xmlns=""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xmlns=""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xmlns=""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xmlns=""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xmlns=""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xmlns=""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xmlns=""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xmlns=""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xmlns=""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xmlns=""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xmlns=""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xmlns=""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xmlns=""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xmlns=""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xmlns=""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xmlns=""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xmlns=""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xmlns=""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xmlns=""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xmlns=""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xmlns=""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xmlns=""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xmlns=""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　</a:t>
          </a:r>
          <a:r>
            <a:rPr kumimoji="1" lang="ja-JP" altLang="en-US" sz="1100">
              <a:solidFill>
                <a:schemeClr val="dk1"/>
              </a:solidFill>
              <a:effectLst/>
              <a:latin typeface="+mn-lt"/>
              <a:ea typeface="+mn-ea"/>
              <a:cs typeface="+mn-cs"/>
            </a:rPr>
            <a:t>給与等の見直しや</a:t>
          </a:r>
          <a:r>
            <a:rPr kumimoji="1" lang="ja-JP" altLang="ja-JP" sz="1100">
              <a:solidFill>
                <a:schemeClr val="dk1"/>
              </a:solidFill>
              <a:effectLst/>
              <a:latin typeface="+mn-lt"/>
              <a:ea typeface="+mn-ea"/>
              <a:cs typeface="+mn-cs"/>
            </a:rPr>
            <a:t>災害対応等で依然として令和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年度も類似団体平均を上回っている。今後も災害対応職員の確保のため人件費の増が見込まれるが、適正な人員管理に努め費用の増加を抑える。</a:t>
          </a:r>
          <a:endParaRPr lang="ja-JP" altLang="ja-JP" sz="1400">
            <a:effectLst/>
          </a:endParaRPr>
        </a:p>
        <a:p>
          <a:r>
            <a:rPr kumimoji="1" lang="ja-JP" altLang="ja-JP" sz="1100">
              <a:solidFill>
                <a:schemeClr val="dk1"/>
              </a:solidFill>
              <a:effectLst/>
              <a:latin typeface="+mn-lt"/>
              <a:ea typeface="+mn-ea"/>
              <a:cs typeface="+mn-cs"/>
            </a:rPr>
            <a:t>●物件費　ふるさと応援寄附金事業</a:t>
          </a:r>
          <a:r>
            <a:rPr kumimoji="1" lang="ja-JP" altLang="en-US" sz="1100">
              <a:solidFill>
                <a:schemeClr val="dk1"/>
              </a:solidFill>
              <a:effectLst/>
              <a:latin typeface="+mn-lt"/>
              <a:ea typeface="+mn-ea"/>
              <a:cs typeface="+mn-cs"/>
            </a:rPr>
            <a:t>や、庁内システム管理運営事業</a:t>
          </a:r>
          <a:r>
            <a:rPr kumimoji="1" lang="ja-JP" altLang="ja-JP" sz="1100">
              <a:solidFill>
                <a:schemeClr val="dk1"/>
              </a:solidFill>
              <a:effectLst/>
              <a:latin typeface="+mn-lt"/>
              <a:ea typeface="+mn-ea"/>
              <a:cs typeface="+mn-cs"/>
            </a:rPr>
            <a:t>等により前年度より増加している。今後もふるさと応援寄附金事業の増が見込まれるがその他事業の見直し等を行い経費の縮減に努める。</a:t>
          </a:r>
          <a:endParaRPr lang="ja-JP" altLang="ja-JP" sz="1400">
            <a:effectLst/>
          </a:endParaRPr>
        </a:p>
        <a:p>
          <a:r>
            <a:rPr kumimoji="1" lang="ja-JP" altLang="ja-JP" sz="1100">
              <a:solidFill>
                <a:schemeClr val="dk1"/>
              </a:solidFill>
              <a:effectLst/>
              <a:latin typeface="+mn-lt"/>
              <a:ea typeface="+mn-ea"/>
              <a:cs typeface="+mn-cs"/>
            </a:rPr>
            <a:t>●普通建設事業費　</a:t>
          </a:r>
          <a:r>
            <a:rPr kumimoji="1" lang="ja-JP" altLang="en-US" sz="1100">
              <a:solidFill>
                <a:schemeClr val="dk1"/>
              </a:solidFill>
              <a:effectLst/>
              <a:latin typeface="+mn-lt"/>
              <a:ea typeface="+mn-ea"/>
              <a:cs typeface="+mn-cs"/>
            </a:rPr>
            <a:t>公立保育所建設及び私立保育園整備事業</a:t>
          </a:r>
          <a:r>
            <a:rPr kumimoji="1" lang="ja-JP" altLang="ja-JP" sz="1100">
              <a:solidFill>
                <a:schemeClr val="dk1"/>
              </a:solidFill>
              <a:effectLst/>
              <a:latin typeface="+mn-lt"/>
              <a:ea typeface="+mn-ea"/>
              <a:cs typeface="+mn-cs"/>
            </a:rPr>
            <a:t>等の減により前年度と比べ減となっている。今後必要な事業を見極め、過剰な施工実施とならないよう経費縮減に努める。</a:t>
          </a:r>
          <a:endParaRPr lang="ja-JP" altLang="ja-JP" sz="1400">
            <a:effectLst/>
          </a:endParaRPr>
        </a:p>
        <a:p>
          <a:r>
            <a:rPr kumimoji="1" lang="ja-JP" altLang="ja-JP" sz="1100">
              <a:solidFill>
                <a:schemeClr val="dk1"/>
              </a:solidFill>
              <a:effectLst/>
              <a:latin typeface="+mn-lt"/>
              <a:ea typeface="+mn-ea"/>
              <a:cs typeface="+mn-cs"/>
            </a:rPr>
            <a:t>●災害復旧事業費　前年に引き続き、九州北部豪雨に伴う災害復旧事業を行ったことに加え、平成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年豪雨災害の災害復旧事業費が類似団体と比較して大幅に上回っている。復旧事業は長期にわたることが予想されるため、今後数年は高水準で推移すると考えられる。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●公債費　</a:t>
          </a:r>
          <a:r>
            <a:rPr kumimoji="1" lang="ja-JP" altLang="en-US" sz="1100">
              <a:solidFill>
                <a:schemeClr val="dk1"/>
              </a:solidFill>
              <a:effectLst/>
              <a:latin typeface="+mn-lt"/>
              <a:ea typeface="+mn-ea"/>
              <a:cs typeface="+mn-cs"/>
            </a:rPr>
            <a:t>前年度より繰り上げ償還額が減少したものの、緊急防災減災事業債や過疎債</a:t>
          </a:r>
          <a:r>
            <a:rPr kumimoji="1" lang="ja-JP" altLang="ja-JP" sz="1100">
              <a:solidFill>
                <a:schemeClr val="dk1"/>
              </a:solidFill>
              <a:effectLst/>
              <a:latin typeface="+mn-lt"/>
              <a:ea typeface="+mn-ea"/>
              <a:cs typeface="+mn-cs"/>
            </a:rPr>
            <a:t>の元利償還金の増により増となっている。今後も災害復旧事業に対する償還の増が見込まれるため高水準で推移するものと見込まれる。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福岡県朝倉市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50,903
50,056
246.71
38,660,000
37,319,467
1,036,347
15,561,287
28,745,639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109220</xdr:rowOff>
    </xdr:from>
    <xdr:to>
      <xdr:col>24</xdr:col>
      <xdr:colOff>62865</xdr:colOff>
      <xdr:row>38</xdr:row>
      <xdr:rowOff>82169</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424170"/>
          <a:ext cx="1270" cy="1173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85996</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6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82169</xdr:rowOff>
    </xdr:from>
    <xdr:to>
      <xdr:col>24</xdr:col>
      <xdr:colOff>152400</xdr:colOff>
      <xdr:row>38</xdr:row>
      <xdr:rowOff>82169</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59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55897</xdr:rowOff>
    </xdr:from>
    <xdr:ext cx="469744"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519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109220</xdr:rowOff>
    </xdr:from>
    <xdr:to>
      <xdr:col>24</xdr:col>
      <xdr:colOff>152400</xdr:colOff>
      <xdr:row>31</xdr:row>
      <xdr:rowOff>109220</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42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12065</xdr:rowOff>
    </xdr:from>
    <xdr:to>
      <xdr:col>24</xdr:col>
      <xdr:colOff>63500</xdr:colOff>
      <xdr:row>35</xdr:row>
      <xdr:rowOff>13208</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flipV="1">
          <a:off x="3797300" y="6012815"/>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126763</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6127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148336</xdr:rowOff>
    </xdr:from>
    <xdr:to>
      <xdr:col>24</xdr:col>
      <xdr:colOff>114300</xdr:colOff>
      <xdr:row>36</xdr:row>
      <xdr:rowOff>78486</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614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13208</xdr:rowOff>
    </xdr:from>
    <xdr:to>
      <xdr:col>19</xdr:col>
      <xdr:colOff>177800</xdr:colOff>
      <xdr:row>35</xdr:row>
      <xdr:rowOff>73406</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flipV="1">
          <a:off x="2908300" y="6013958"/>
          <a:ext cx="8890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168148</xdr:rowOff>
    </xdr:from>
    <xdr:to>
      <xdr:col>20</xdr:col>
      <xdr:colOff>38100</xdr:colOff>
      <xdr:row>36</xdr:row>
      <xdr:rowOff>98298</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616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89425</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626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73406</xdr:rowOff>
    </xdr:from>
    <xdr:to>
      <xdr:col>15</xdr:col>
      <xdr:colOff>50800</xdr:colOff>
      <xdr:row>35</xdr:row>
      <xdr:rowOff>103886</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flipV="1">
          <a:off x="2019300" y="6074156"/>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151765</xdr:rowOff>
    </xdr:from>
    <xdr:to>
      <xdr:col>15</xdr:col>
      <xdr:colOff>101600</xdr:colOff>
      <xdr:row>36</xdr:row>
      <xdr:rowOff>81915</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615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73042</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624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103886</xdr:rowOff>
    </xdr:from>
    <xdr:to>
      <xdr:col>10</xdr:col>
      <xdr:colOff>114300</xdr:colOff>
      <xdr:row>35</xdr:row>
      <xdr:rowOff>143510</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flipV="1">
          <a:off x="1130300" y="6104636"/>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112522</xdr:rowOff>
    </xdr:from>
    <xdr:to>
      <xdr:col>10</xdr:col>
      <xdr:colOff>165100</xdr:colOff>
      <xdr:row>36</xdr:row>
      <xdr:rowOff>42672</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611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33799</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620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103759</xdr:rowOff>
    </xdr:from>
    <xdr:to>
      <xdr:col>6</xdr:col>
      <xdr:colOff>38100</xdr:colOff>
      <xdr:row>36</xdr:row>
      <xdr:rowOff>33909</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610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25036</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619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132715</xdr:rowOff>
    </xdr:from>
    <xdr:to>
      <xdr:col>24</xdr:col>
      <xdr:colOff>114300</xdr:colOff>
      <xdr:row>35</xdr:row>
      <xdr:rowOff>62865</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596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155592</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5813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133858</xdr:rowOff>
    </xdr:from>
    <xdr:to>
      <xdr:col>20</xdr:col>
      <xdr:colOff>38100</xdr:colOff>
      <xdr:row>35</xdr:row>
      <xdr:rowOff>64008</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596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80535</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5738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22606</xdr:rowOff>
    </xdr:from>
    <xdr:to>
      <xdr:col>15</xdr:col>
      <xdr:colOff>101600</xdr:colOff>
      <xdr:row>35</xdr:row>
      <xdr:rowOff>124206</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602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140733</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5798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53086</xdr:rowOff>
    </xdr:from>
    <xdr:to>
      <xdr:col>10</xdr:col>
      <xdr:colOff>165100</xdr:colOff>
      <xdr:row>35</xdr:row>
      <xdr:rowOff>154686</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605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171213</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582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92710</xdr:rowOff>
    </xdr:from>
    <xdr:to>
      <xdr:col>6</xdr:col>
      <xdr:colOff>38100</xdr:colOff>
      <xdr:row>36</xdr:row>
      <xdr:rowOff>22860</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609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39387</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586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xmlns=""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49746</xdr:rowOff>
    </xdr:from>
    <xdr:to>
      <xdr:col>24</xdr:col>
      <xdr:colOff>62865</xdr:colOff>
      <xdr:row>57</xdr:row>
      <xdr:rowOff>166899</xdr:rowOff>
    </xdr:to>
    <xdr:cxnSp macro="">
      <xdr:nvCxnSpPr>
        <xdr:cNvPr id="111" name="直線コネクタ 110">
          <a:extLst>
            <a:ext uri="{FF2B5EF4-FFF2-40B4-BE49-F238E27FC236}">
              <a16:creationId xmlns:a16="http://schemas.microsoft.com/office/drawing/2014/main" xmlns="" id="{00000000-0008-0000-0700-00006F000000}"/>
            </a:ext>
          </a:extLst>
        </xdr:cNvPr>
        <xdr:cNvCxnSpPr/>
      </xdr:nvCxnSpPr>
      <xdr:spPr>
        <a:xfrm flipV="1">
          <a:off x="4633595" y="9136596"/>
          <a:ext cx="1270" cy="802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170726</xdr:rowOff>
    </xdr:from>
    <xdr:ext cx="534377" cy="259045"/>
    <xdr:sp macro="" textlink="">
      <xdr:nvSpPr>
        <xdr:cNvPr id="112" name="総務費最小値テキスト">
          <a:extLst>
            <a:ext uri="{FF2B5EF4-FFF2-40B4-BE49-F238E27FC236}">
              <a16:creationId xmlns:a16="http://schemas.microsoft.com/office/drawing/2014/main" xmlns="" id="{00000000-0008-0000-0700-000070000000}"/>
            </a:ext>
          </a:extLst>
        </xdr:cNvPr>
        <xdr:cNvSpPr txBox="1"/>
      </xdr:nvSpPr>
      <xdr:spPr>
        <a:xfrm>
          <a:off x="4686300" y="994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166899</xdr:rowOff>
    </xdr:from>
    <xdr:to>
      <xdr:col>24</xdr:col>
      <xdr:colOff>152400</xdr:colOff>
      <xdr:row>57</xdr:row>
      <xdr:rowOff>166899</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a:off x="4546600" y="993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167873</xdr:rowOff>
    </xdr:from>
    <xdr:ext cx="599010" cy="259045"/>
    <xdr:sp macro="" textlink="">
      <xdr:nvSpPr>
        <xdr:cNvPr id="114" name="総務費最大値テキスト">
          <a:extLst>
            <a:ext uri="{FF2B5EF4-FFF2-40B4-BE49-F238E27FC236}">
              <a16:creationId xmlns:a16="http://schemas.microsoft.com/office/drawing/2014/main" xmlns="" id="{00000000-0008-0000-0700-000072000000}"/>
            </a:ext>
          </a:extLst>
        </xdr:cNvPr>
        <xdr:cNvSpPr txBox="1"/>
      </xdr:nvSpPr>
      <xdr:spPr>
        <a:xfrm>
          <a:off x="4686300" y="8911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207,175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49746</xdr:rowOff>
    </xdr:from>
    <xdr:to>
      <xdr:col>24</xdr:col>
      <xdr:colOff>152400</xdr:colOff>
      <xdr:row>53</xdr:row>
      <xdr:rowOff>49746</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4546600" y="9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78737</xdr:rowOff>
    </xdr:from>
    <xdr:to>
      <xdr:col>24</xdr:col>
      <xdr:colOff>63500</xdr:colOff>
      <xdr:row>54</xdr:row>
      <xdr:rowOff>93093</xdr:rowOff>
    </xdr:to>
    <xdr:cxnSp macro="">
      <xdr:nvCxnSpPr>
        <xdr:cNvPr id="116" name="直線コネクタ 115">
          <a:extLst>
            <a:ext uri="{FF2B5EF4-FFF2-40B4-BE49-F238E27FC236}">
              <a16:creationId xmlns:a16="http://schemas.microsoft.com/office/drawing/2014/main" xmlns="" id="{00000000-0008-0000-0700-000074000000}"/>
            </a:ext>
          </a:extLst>
        </xdr:cNvPr>
        <xdr:cNvCxnSpPr/>
      </xdr:nvCxnSpPr>
      <xdr:spPr>
        <a:xfrm flipV="1">
          <a:off x="3797300" y="9337037"/>
          <a:ext cx="838200" cy="1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156499</xdr:rowOff>
    </xdr:from>
    <xdr:ext cx="534377" cy="259045"/>
    <xdr:sp macro="" textlink="">
      <xdr:nvSpPr>
        <xdr:cNvPr id="117" name="総務費平均値テキスト">
          <a:extLst>
            <a:ext uri="{FF2B5EF4-FFF2-40B4-BE49-F238E27FC236}">
              <a16:creationId xmlns:a16="http://schemas.microsoft.com/office/drawing/2014/main" xmlns="" id="{00000000-0008-0000-0700-000075000000}"/>
            </a:ext>
          </a:extLst>
        </xdr:cNvPr>
        <xdr:cNvSpPr txBox="1"/>
      </xdr:nvSpPr>
      <xdr:spPr>
        <a:xfrm>
          <a:off x="4686300" y="95862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6622</xdr:rowOff>
    </xdr:from>
    <xdr:to>
      <xdr:col>24</xdr:col>
      <xdr:colOff>114300</xdr:colOff>
      <xdr:row>56</xdr:row>
      <xdr:rowOff>108222</xdr:rowOff>
    </xdr:to>
    <xdr:sp macro="" textlink="">
      <xdr:nvSpPr>
        <xdr:cNvPr id="118" name="フローチャート: 判断 117">
          <a:extLst>
            <a:ext uri="{FF2B5EF4-FFF2-40B4-BE49-F238E27FC236}">
              <a16:creationId xmlns:a16="http://schemas.microsoft.com/office/drawing/2014/main" xmlns="" id="{00000000-0008-0000-0700-000076000000}"/>
            </a:ext>
          </a:extLst>
        </xdr:cNvPr>
        <xdr:cNvSpPr/>
      </xdr:nvSpPr>
      <xdr:spPr>
        <a:xfrm>
          <a:off x="4584700" y="9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13152</xdr:rowOff>
    </xdr:from>
    <xdr:to>
      <xdr:col>19</xdr:col>
      <xdr:colOff>177800</xdr:colOff>
      <xdr:row>54</xdr:row>
      <xdr:rowOff>93093</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2908300" y="8928552"/>
          <a:ext cx="889000" cy="42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2210</xdr:rowOff>
    </xdr:from>
    <xdr:to>
      <xdr:col>20</xdr:col>
      <xdr:colOff>38100</xdr:colOff>
      <xdr:row>56</xdr:row>
      <xdr:rowOff>103810</xdr:rowOff>
    </xdr:to>
    <xdr:sp macro="" textlink="">
      <xdr:nvSpPr>
        <xdr:cNvPr id="120" name="フローチャート: 判断 119">
          <a:extLst>
            <a:ext uri="{FF2B5EF4-FFF2-40B4-BE49-F238E27FC236}">
              <a16:creationId xmlns:a16="http://schemas.microsoft.com/office/drawing/2014/main" xmlns="" id="{00000000-0008-0000-0700-000078000000}"/>
            </a:ext>
          </a:extLst>
        </xdr:cNvPr>
        <xdr:cNvSpPr/>
      </xdr:nvSpPr>
      <xdr:spPr>
        <a:xfrm>
          <a:off x="3746500" y="960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94937</xdr:rowOff>
    </xdr:from>
    <xdr:ext cx="534377" cy="259045"/>
    <xdr:sp macro="" textlink="">
      <xdr:nvSpPr>
        <xdr:cNvPr id="121" name="テキスト ボックス 120">
          <a:extLst>
            <a:ext uri="{FF2B5EF4-FFF2-40B4-BE49-F238E27FC236}">
              <a16:creationId xmlns:a16="http://schemas.microsoft.com/office/drawing/2014/main" xmlns="" id="{00000000-0008-0000-0700-000079000000}"/>
            </a:ext>
          </a:extLst>
        </xdr:cNvPr>
        <xdr:cNvSpPr txBox="1"/>
      </xdr:nvSpPr>
      <xdr:spPr>
        <a:xfrm>
          <a:off x="3530111" y="969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13152</xdr:rowOff>
    </xdr:from>
    <xdr:to>
      <xdr:col>15</xdr:col>
      <xdr:colOff>50800</xdr:colOff>
      <xdr:row>55</xdr:row>
      <xdr:rowOff>52398</xdr:rowOff>
    </xdr:to>
    <xdr:cxnSp macro="">
      <xdr:nvCxnSpPr>
        <xdr:cNvPr id="122" name="直線コネクタ 121">
          <a:extLst>
            <a:ext uri="{FF2B5EF4-FFF2-40B4-BE49-F238E27FC236}">
              <a16:creationId xmlns:a16="http://schemas.microsoft.com/office/drawing/2014/main" xmlns="" id="{00000000-0008-0000-0700-00007A000000}"/>
            </a:ext>
          </a:extLst>
        </xdr:cNvPr>
        <xdr:cNvCxnSpPr/>
      </xdr:nvCxnSpPr>
      <xdr:spPr>
        <a:xfrm flipV="1">
          <a:off x="2019300" y="8928552"/>
          <a:ext cx="889000" cy="55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147010</xdr:rowOff>
    </xdr:from>
    <xdr:to>
      <xdr:col>15</xdr:col>
      <xdr:colOff>101600</xdr:colOff>
      <xdr:row>54</xdr:row>
      <xdr:rowOff>77160</xdr:rowOff>
    </xdr:to>
    <xdr:sp macro="" textlink="">
      <xdr:nvSpPr>
        <xdr:cNvPr id="123" name="フローチャート: 判断 122">
          <a:extLst>
            <a:ext uri="{FF2B5EF4-FFF2-40B4-BE49-F238E27FC236}">
              <a16:creationId xmlns:a16="http://schemas.microsoft.com/office/drawing/2014/main" xmlns="" id="{00000000-0008-0000-0700-00007B000000}"/>
            </a:ext>
          </a:extLst>
        </xdr:cNvPr>
        <xdr:cNvSpPr/>
      </xdr:nvSpPr>
      <xdr:spPr>
        <a:xfrm>
          <a:off x="2857500" y="923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68287</xdr:rowOff>
    </xdr:from>
    <xdr:ext cx="599010" cy="259045"/>
    <xdr:sp macro="" textlink="">
      <xdr:nvSpPr>
        <xdr:cNvPr id="124" name="テキスト ボックス 123">
          <a:extLst>
            <a:ext uri="{FF2B5EF4-FFF2-40B4-BE49-F238E27FC236}">
              <a16:creationId xmlns:a16="http://schemas.microsoft.com/office/drawing/2014/main" xmlns="" id="{00000000-0008-0000-0700-00007C000000}"/>
            </a:ext>
          </a:extLst>
        </xdr:cNvPr>
        <xdr:cNvSpPr txBox="1"/>
      </xdr:nvSpPr>
      <xdr:spPr>
        <a:xfrm>
          <a:off x="2608795" y="9326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52398</xdr:rowOff>
    </xdr:from>
    <xdr:to>
      <xdr:col>10</xdr:col>
      <xdr:colOff>114300</xdr:colOff>
      <xdr:row>56</xdr:row>
      <xdr:rowOff>25747</xdr:rowOff>
    </xdr:to>
    <xdr:cxnSp macro="">
      <xdr:nvCxnSpPr>
        <xdr:cNvPr id="125" name="直線コネクタ 124">
          <a:extLst>
            <a:ext uri="{FF2B5EF4-FFF2-40B4-BE49-F238E27FC236}">
              <a16:creationId xmlns:a16="http://schemas.microsoft.com/office/drawing/2014/main" xmlns="" id="{00000000-0008-0000-0700-00007D000000}"/>
            </a:ext>
          </a:extLst>
        </xdr:cNvPr>
        <xdr:cNvCxnSpPr/>
      </xdr:nvCxnSpPr>
      <xdr:spPr>
        <a:xfrm flipV="1">
          <a:off x="1130300" y="9482148"/>
          <a:ext cx="889000" cy="144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115253</xdr:rowOff>
    </xdr:from>
    <xdr:to>
      <xdr:col>10</xdr:col>
      <xdr:colOff>165100</xdr:colOff>
      <xdr:row>57</xdr:row>
      <xdr:rowOff>45403</xdr:rowOff>
    </xdr:to>
    <xdr:sp macro="" textlink="">
      <xdr:nvSpPr>
        <xdr:cNvPr id="126" name="フローチャート: 判断 125">
          <a:extLst>
            <a:ext uri="{FF2B5EF4-FFF2-40B4-BE49-F238E27FC236}">
              <a16:creationId xmlns:a16="http://schemas.microsoft.com/office/drawing/2014/main" xmlns="" id="{00000000-0008-0000-0700-00007E000000}"/>
            </a:ext>
          </a:extLst>
        </xdr:cNvPr>
        <xdr:cNvSpPr/>
      </xdr:nvSpPr>
      <xdr:spPr>
        <a:xfrm>
          <a:off x="1968500" y="971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36530</xdr:rowOff>
    </xdr:from>
    <xdr:ext cx="534377" cy="259045"/>
    <xdr:sp macro="" textlink="">
      <xdr:nvSpPr>
        <xdr:cNvPr id="127" name="テキスト ボックス 126">
          <a:extLst>
            <a:ext uri="{FF2B5EF4-FFF2-40B4-BE49-F238E27FC236}">
              <a16:creationId xmlns:a16="http://schemas.microsoft.com/office/drawing/2014/main" xmlns="" id="{00000000-0008-0000-0700-00007F000000}"/>
            </a:ext>
          </a:extLst>
        </xdr:cNvPr>
        <xdr:cNvSpPr txBox="1"/>
      </xdr:nvSpPr>
      <xdr:spPr>
        <a:xfrm>
          <a:off x="1752111" y="980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129929</xdr:rowOff>
    </xdr:from>
    <xdr:to>
      <xdr:col>6</xdr:col>
      <xdr:colOff>38100</xdr:colOff>
      <xdr:row>57</xdr:row>
      <xdr:rowOff>60079</xdr:rowOff>
    </xdr:to>
    <xdr:sp macro="" textlink="">
      <xdr:nvSpPr>
        <xdr:cNvPr id="128" name="フローチャート: 判断 127">
          <a:extLst>
            <a:ext uri="{FF2B5EF4-FFF2-40B4-BE49-F238E27FC236}">
              <a16:creationId xmlns:a16="http://schemas.microsoft.com/office/drawing/2014/main" xmlns="" id="{00000000-0008-0000-0700-000080000000}"/>
            </a:ext>
          </a:extLst>
        </xdr:cNvPr>
        <xdr:cNvSpPr/>
      </xdr:nvSpPr>
      <xdr:spPr>
        <a:xfrm>
          <a:off x="1079500" y="973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51206</xdr:rowOff>
    </xdr:from>
    <xdr:ext cx="534377"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863111" y="982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27937</xdr:rowOff>
    </xdr:from>
    <xdr:to>
      <xdr:col>24</xdr:col>
      <xdr:colOff>114300</xdr:colOff>
      <xdr:row>54</xdr:row>
      <xdr:rowOff>129537</xdr:rowOff>
    </xdr:to>
    <xdr:sp macro="" textlink="">
      <xdr:nvSpPr>
        <xdr:cNvPr id="135" name="楕円 134">
          <a:extLst>
            <a:ext uri="{FF2B5EF4-FFF2-40B4-BE49-F238E27FC236}">
              <a16:creationId xmlns:a16="http://schemas.microsoft.com/office/drawing/2014/main" xmlns="" id="{00000000-0008-0000-0700-000087000000}"/>
            </a:ext>
          </a:extLst>
        </xdr:cNvPr>
        <xdr:cNvSpPr/>
      </xdr:nvSpPr>
      <xdr:spPr>
        <a:xfrm>
          <a:off x="4584700" y="928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50814</xdr:rowOff>
    </xdr:from>
    <xdr:ext cx="599010" cy="259045"/>
    <xdr:sp macro="" textlink="">
      <xdr:nvSpPr>
        <xdr:cNvPr id="136" name="総務費該当値テキスト">
          <a:extLst>
            <a:ext uri="{FF2B5EF4-FFF2-40B4-BE49-F238E27FC236}">
              <a16:creationId xmlns:a16="http://schemas.microsoft.com/office/drawing/2014/main" xmlns="" id="{00000000-0008-0000-0700-000088000000}"/>
            </a:ext>
          </a:extLst>
        </xdr:cNvPr>
        <xdr:cNvSpPr txBox="1"/>
      </xdr:nvSpPr>
      <xdr:spPr>
        <a:xfrm>
          <a:off x="4686300" y="9137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42293</xdr:rowOff>
    </xdr:from>
    <xdr:to>
      <xdr:col>20</xdr:col>
      <xdr:colOff>38100</xdr:colOff>
      <xdr:row>54</xdr:row>
      <xdr:rowOff>143893</xdr:rowOff>
    </xdr:to>
    <xdr:sp macro="" textlink="">
      <xdr:nvSpPr>
        <xdr:cNvPr id="137" name="楕円 136">
          <a:extLst>
            <a:ext uri="{FF2B5EF4-FFF2-40B4-BE49-F238E27FC236}">
              <a16:creationId xmlns:a16="http://schemas.microsoft.com/office/drawing/2014/main" xmlns="" id="{00000000-0008-0000-0700-000089000000}"/>
            </a:ext>
          </a:extLst>
        </xdr:cNvPr>
        <xdr:cNvSpPr/>
      </xdr:nvSpPr>
      <xdr:spPr>
        <a:xfrm>
          <a:off x="3746500" y="930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160420</xdr:rowOff>
    </xdr:from>
    <xdr:ext cx="59901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3497795" y="907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133802</xdr:rowOff>
    </xdr:from>
    <xdr:to>
      <xdr:col>15</xdr:col>
      <xdr:colOff>101600</xdr:colOff>
      <xdr:row>52</xdr:row>
      <xdr:rowOff>63952</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2857500" y="887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80479</xdr:rowOff>
    </xdr:from>
    <xdr:ext cx="599010"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2608795" y="8652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1598</xdr:rowOff>
    </xdr:from>
    <xdr:to>
      <xdr:col>10</xdr:col>
      <xdr:colOff>165100</xdr:colOff>
      <xdr:row>55</xdr:row>
      <xdr:rowOff>103198</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1968500" y="943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119725</xdr:rowOff>
    </xdr:from>
    <xdr:ext cx="599010"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1719795" y="9206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146397</xdr:rowOff>
    </xdr:from>
    <xdr:to>
      <xdr:col>6</xdr:col>
      <xdr:colOff>38100</xdr:colOff>
      <xdr:row>56</xdr:row>
      <xdr:rowOff>76547</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1079500" y="957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93074</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863111" y="935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xmlns=""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xmlns=""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xmlns=""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xmlns=""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xmlns=""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154762</xdr:rowOff>
    </xdr:from>
    <xdr:to>
      <xdr:col>24</xdr:col>
      <xdr:colOff>62865</xdr:colOff>
      <xdr:row>79</xdr:row>
      <xdr:rowOff>38888</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flipV="1">
          <a:off x="4633595" y="12156262"/>
          <a:ext cx="1270" cy="142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42715</xdr:rowOff>
    </xdr:from>
    <xdr:ext cx="599010" cy="259045"/>
    <xdr:sp macro="" textlink="">
      <xdr:nvSpPr>
        <xdr:cNvPr id="170" name="民生費最小値テキスト">
          <a:extLst>
            <a:ext uri="{FF2B5EF4-FFF2-40B4-BE49-F238E27FC236}">
              <a16:creationId xmlns:a16="http://schemas.microsoft.com/office/drawing/2014/main" xmlns="" id="{00000000-0008-0000-0700-0000AA000000}"/>
            </a:ext>
          </a:extLst>
        </xdr:cNvPr>
        <xdr:cNvSpPr txBox="1"/>
      </xdr:nvSpPr>
      <xdr:spPr>
        <a:xfrm>
          <a:off x="4686300" y="13587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38888</xdr:rowOff>
    </xdr:from>
    <xdr:to>
      <xdr:col>24</xdr:col>
      <xdr:colOff>152400</xdr:colOff>
      <xdr:row>79</xdr:row>
      <xdr:rowOff>38888</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a:off x="4546600" y="1358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101439</xdr:rowOff>
    </xdr:from>
    <xdr:ext cx="599010" cy="259045"/>
    <xdr:sp macro="" textlink="">
      <xdr:nvSpPr>
        <xdr:cNvPr id="172" name="民生費最大値テキスト">
          <a:extLst>
            <a:ext uri="{FF2B5EF4-FFF2-40B4-BE49-F238E27FC236}">
              <a16:creationId xmlns:a16="http://schemas.microsoft.com/office/drawing/2014/main" xmlns="" id="{00000000-0008-0000-0700-0000AC000000}"/>
            </a:ext>
          </a:extLst>
        </xdr:cNvPr>
        <xdr:cNvSpPr txBox="1"/>
      </xdr:nvSpPr>
      <xdr:spPr>
        <a:xfrm>
          <a:off x="4686300" y="11931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262,814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154762</xdr:rowOff>
    </xdr:from>
    <xdr:to>
      <xdr:col>24</xdr:col>
      <xdr:colOff>152400</xdr:colOff>
      <xdr:row>70</xdr:row>
      <xdr:rowOff>154762</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2156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66053</xdr:rowOff>
    </xdr:from>
    <xdr:to>
      <xdr:col>24</xdr:col>
      <xdr:colOff>63500</xdr:colOff>
      <xdr:row>75</xdr:row>
      <xdr:rowOff>91199</xdr:rowOff>
    </xdr:to>
    <xdr:cxnSp macro="">
      <xdr:nvCxnSpPr>
        <xdr:cNvPr id="174" name="直線コネクタ 173">
          <a:extLst>
            <a:ext uri="{FF2B5EF4-FFF2-40B4-BE49-F238E27FC236}">
              <a16:creationId xmlns:a16="http://schemas.microsoft.com/office/drawing/2014/main" xmlns="" id="{00000000-0008-0000-0700-0000AE000000}"/>
            </a:ext>
          </a:extLst>
        </xdr:cNvPr>
        <xdr:cNvCxnSpPr/>
      </xdr:nvCxnSpPr>
      <xdr:spPr>
        <a:xfrm>
          <a:off x="3797300" y="12924803"/>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137444</xdr:rowOff>
    </xdr:from>
    <xdr:ext cx="599010" cy="259045"/>
    <xdr:sp macro="" textlink="">
      <xdr:nvSpPr>
        <xdr:cNvPr id="175" name="民生費平均値テキスト">
          <a:extLst>
            <a:ext uri="{FF2B5EF4-FFF2-40B4-BE49-F238E27FC236}">
              <a16:creationId xmlns:a16="http://schemas.microsoft.com/office/drawing/2014/main" xmlns="" id="{00000000-0008-0000-0700-0000AF000000}"/>
            </a:ext>
          </a:extLst>
        </xdr:cNvPr>
        <xdr:cNvSpPr txBox="1"/>
      </xdr:nvSpPr>
      <xdr:spPr>
        <a:xfrm>
          <a:off x="4686300" y="129961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159017</xdr:rowOff>
    </xdr:from>
    <xdr:to>
      <xdr:col>24</xdr:col>
      <xdr:colOff>114300</xdr:colOff>
      <xdr:row>76</xdr:row>
      <xdr:rowOff>89167</xdr:rowOff>
    </xdr:to>
    <xdr:sp macro="" textlink="">
      <xdr:nvSpPr>
        <xdr:cNvPr id="176" name="フローチャート: 判断 175">
          <a:extLst>
            <a:ext uri="{FF2B5EF4-FFF2-40B4-BE49-F238E27FC236}">
              <a16:creationId xmlns:a16="http://schemas.microsoft.com/office/drawing/2014/main" xmlns="" id="{00000000-0008-0000-0700-0000B0000000}"/>
            </a:ext>
          </a:extLst>
        </xdr:cNvPr>
        <xdr:cNvSpPr/>
      </xdr:nvSpPr>
      <xdr:spPr>
        <a:xfrm>
          <a:off x="4584700" y="1301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66053</xdr:rowOff>
    </xdr:from>
    <xdr:to>
      <xdr:col>19</xdr:col>
      <xdr:colOff>177800</xdr:colOff>
      <xdr:row>77</xdr:row>
      <xdr:rowOff>5893</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flipV="1">
          <a:off x="2908300" y="12924803"/>
          <a:ext cx="889000" cy="282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19177</xdr:rowOff>
    </xdr:from>
    <xdr:to>
      <xdr:col>20</xdr:col>
      <xdr:colOff>38100</xdr:colOff>
      <xdr:row>75</xdr:row>
      <xdr:rowOff>120777</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3746500" y="128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111904</xdr:rowOff>
    </xdr:from>
    <xdr:ext cx="599010" cy="259045"/>
    <xdr:sp macro="" textlink="">
      <xdr:nvSpPr>
        <xdr:cNvPr id="179" name="テキスト ボックス 178">
          <a:extLst>
            <a:ext uri="{FF2B5EF4-FFF2-40B4-BE49-F238E27FC236}">
              <a16:creationId xmlns:a16="http://schemas.microsoft.com/office/drawing/2014/main" xmlns="" id="{00000000-0008-0000-0700-0000B3000000}"/>
            </a:ext>
          </a:extLst>
        </xdr:cNvPr>
        <xdr:cNvSpPr txBox="1"/>
      </xdr:nvSpPr>
      <xdr:spPr>
        <a:xfrm>
          <a:off x="3497795" y="1297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5893</xdr:rowOff>
    </xdr:from>
    <xdr:to>
      <xdr:col>15</xdr:col>
      <xdr:colOff>50800</xdr:colOff>
      <xdr:row>77</xdr:row>
      <xdr:rowOff>68402</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flipV="1">
          <a:off x="2019300" y="13207543"/>
          <a:ext cx="889000" cy="6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11545</xdr:rowOff>
    </xdr:from>
    <xdr:to>
      <xdr:col>15</xdr:col>
      <xdr:colOff>101600</xdr:colOff>
      <xdr:row>77</xdr:row>
      <xdr:rowOff>113145</xdr:rowOff>
    </xdr:to>
    <xdr:sp macro="" textlink="">
      <xdr:nvSpPr>
        <xdr:cNvPr id="181" name="フローチャート: 判断 180">
          <a:extLst>
            <a:ext uri="{FF2B5EF4-FFF2-40B4-BE49-F238E27FC236}">
              <a16:creationId xmlns:a16="http://schemas.microsoft.com/office/drawing/2014/main" xmlns="" id="{00000000-0008-0000-0700-0000B5000000}"/>
            </a:ext>
          </a:extLst>
        </xdr:cNvPr>
        <xdr:cNvSpPr/>
      </xdr:nvSpPr>
      <xdr:spPr>
        <a:xfrm>
          <a:off x="2857500" y="1321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104272</xdr:rowOff>
    </xdr:from>
    <xdr:ext cx="599010" cy="259045"/>
    <xdr:sp macro="" textlink="">
      <xdr:nvSpPr>
        <xdr:cNvPr id="182" name="テキスト ボックス 181">
          <a:extLst>
            <a:ext uri="{FF2B5EF4-FFF2-40B4-BE49-F238E27FC236}">
              <a16:creationId xmlns:a16="http://schemas.microsoft.com/office/drawing/2014/main" xmlns="" id="{00000000-0008-0000-0700-0000B6000000}"/>
            </a:ext>
          </a:extLst>
        </xdr:cNvPr>
        <xdr:cNvSpPr txBox="1"/>
      </xdr:nvSpPr>
      <xdr:spPr>
        <a:xfrm>
          <a:off x="2608795" y="13305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68402</xdr:rowOff>
    </xdr:from>
    <xdr:to>
      <xdr:col>10</xdr:col>
      <xdr:colOff>114300</xdr:colOff>
      <xdr:row>78</xdr:row>
      <xdr:rowOff>17971</xdr:rowOff>
    </xdr:to>
    <xdr:cxnSp macro="">
      <xdr:nvCxnSpPr>
        <xdr:cNvPr id="183" name="直線コネクタ 182">
          <a:extLst>
            <a:ext uri="{FF2B5EF4-FFF2-40B4-BE49-F238E27FC236}">
              <a16:creationId xmlns:a16="http://schemas.microsoft.com/office/drawing/2014/main" xmlns="" id="{00000000-0008-0000-0700-0000B7000000}"/>
            </a:ext>
          </a:extLst>
        </xdr:cNvPr>
        <xdr:cNvCxnSpPr/>
      </xdr:nvCxnSpPr>
      <xdr:spPr>
        <a:xfrm flipV="1">
          <a:off x="1130300" y="13270052"/>
          <a:ext cx="889000" cy="12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79336</xdr:rowOff>
    </xdr:from>
    <xdr:to>
      <xdr:col>10</xdr:col>
      <xdr:colOff>165100</xdr:colOff>
      <xdr:row>78</xdr:row>
      <xdr:rowOff>9486</xdr:rowOff>
    </xdr:to>
    <xdr:sp macro="" textlink="">
      <xdr:nvSpPr>
        <xdr:cNvPr id="184" name="フローチャート: 判断 183">
          <a:extLst>
            <a:ext uri="{FF2B5EF4-FFF2-40B4-BE49-F238E27FC236}">
              <a16:creationId xmlns:a16="http://schemas.microsoft.com/office/drawing/2014/main" xmlns="" id="{00000000-0008-0000-0700-0000B8000000}"/>
            </a:ext>
          </a:extLst>
        </xdr:cNvPr>
        <xdr:cNvSpPr/>
      </xdr:nvSpPr>
      <xdr:spPr>
        <a:xfrm>
          <a:off x="1968500" y="1328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613</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1719795" y="13373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149467</xdr:rowOff>
    </xdr:from>
    <xdr:to>
      <xdr:col>6</xdr:col>
      <xdr:colOff>38100</xdr:colOff>
      <xdr:row>78</xdr:row>
      <xdr:rowOff>79617</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079500" y="1335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70744</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830795" y="13443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40399</xdr:rowOff>
    </xdr:from>
    <xdr:to>
      <xdr:col>24</xdr:col>
      <xdr:colOff>114300</xdr:colOff>
      <xdr:row>75</xdr:row>
      <xdr:rowOff>141999</xdr:rowOff>
    </xdr:to>
    <xdr:sp macro="" textlink="">
      <xdr:nvSpPr>
        <xdr:cNvPr id="193" name="楕円 192">
          <a:extLst>
            <a:ext uri="{FF2B5EF4-FFF2-40B4-BE49-F238E27FC236}">
              <a16:creationId xmlns:a16="http://schemas.microsoft.com/office/drawing/2014/main" xmlns="" id="{00000000-0008-0000-0700-0000C1000000}"/>
            </a:ext>
          </a:extLst>
        </xdr:cNvPr>
        <xdr:cNvSpPr/>
      </xdr:nvSpPr>
      <xdr:spPr>
        <a:xfrm>
          <a:off x="4584700" y="1289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63276</xdr:rowOff>
    </xdr:from>
    <xdr:ext cx="599010" cy="259045"/>
    <xdr:sp macro="" textlink="">
      <xdr:nvSpPr>
        <xdr:cNvPr id="194" name="民生費該当値テキスト">
          <a:extLst>
            <a:ext uri="{FF2B5EF4-FFF2-40B4-BE49-F238E27FC236}">
              <a16:creationId xmlns:a16="http://schemas.microsoft.com/office/drawing/2014/main" xmlns="" id="{00000000-0008-0000-0700-0000C2000000}"/>
            </a:ext>
          </a:extLst>
        </xdr:cNvPr>
        <xdr:cNvSpPr txBox="1"/>
      </xdr:nvSpPr>
      <xdr:spPr>
        <a:xfrm>
          <a:off x="4686300" y="12750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15253</xdr:rowOff>
    </xdr:from>
    <xdr:to>
      <xdr:col>20</xdr:col>
      <xdr:colOff>38100</xdr:colOff>
      <xdr:row>75</xdr:row>
      <xdr:rowOff>116853</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3746500" y="1287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133380</xdr:rowOff>
    </xdr:from>
    <xdr:ext cx="59901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3497795" y="12649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126543</xdr:rowOff>
    </xdr:from>
    <xdr:to>
      <xdr:col>15</xdr:col>
      <xdr:colOff>101600</xdr:colOff>
      <xdr:row>77</xdr:row>
      <xdr:rowOff>56693</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2857500" y="1315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73220</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2608795" y="12931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17602</xdr:rowOff>
    </xdr:from>
    <xdr:to>
      <xdr:col>10</xdr:col>
      <xdr:colOff>165100</xdr:colOff>
      <xdr:row>77</xdr:row>
      <xdr:rowOff>119202</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1968500" y="1321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135729</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1719795" y="1299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138621</xdr:rowOff>
    </xdr:from>
    <xdr:to>
      <xdr:col>6</xdr:col>
      <xdr:colOff>38100</xdr:colOff>
      <xdr:row>78</xdr:row>
      <xdr:rowOff>68771</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079500" y="1334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85298</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830795" y="1311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xmlns=""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xmlns=""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xmlns=""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xmlns=""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xmlns=""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xmlns=""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xmlns=""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xmlns="" id="{00000000-0008-0000-07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xmlns=""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a:extLst>
            <a:ext uri="{FF2B5EF4-FFF2-40B4-BE49-F238E27FC236}">
              <a16:creationId xmlns:a16="http://schemas.microsoft.com/office/drawing/2014/main" xmlns="" id="{00000000-0008-0000-0700-0000DD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xmlns=""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xmlns=""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xmlns=""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xmlns=""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69481</xdr:rowOff>
    </xdr:from>
    <xdr:to>
      <xdr:col>24</xdr:col>
      <xdr:colOff>62865</xdr:colOff>
      <xdr:row>97</xdr:row>
      <xdr:rowOff>169190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flipV="1">
          <a:off x="4633595" y="15499981"/>
          <a:ext cx="1270" cy="1299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1567</xdr:rowOff>
    </xdr:from>
    <xdr:ext cx="534377" cy="259045"/>
    <xdr:sp macro="" textlink="">
      <xdr:nvSpPr>
        <xdr:cNvPr id="228" name="衛生費最小値テキスト">
          <a:extLst>
            <a:ext uri="{FF2B5EF4-FFF2-40B4-BE49-F238E27FC236}">
              <a16:creationId xmlns:a16="http://schemas.microsoft.com/office/drawing/2014/main" xmlns="" id="{00000000-0008-0000-0700-0000E4000000}"/>
            </a:ext>
          </a:extLst>
        </xdr:cNvPr>
        <xdr:cNvSpPr txBox="1"/>
      </xdr:nvSpPr>
      <xdr:spPr>
        <a:xfrm>
          <a:off x="4686300" y="1680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169190</xdr:rowOff>
    </xdr:from>
    <xdr:to>
      <xdr:col>24</xdr:col>
      <xdr:colOff>152400</xdr:colOff>
      <xdr:row>97</xdr:row>
      <xdr:rowOff>169190</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a:off x="4546600" y="167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16158</xdr:rowOff>
    </xdr:from>
    <xdr:ext cx="534377" cy="259045"/>
    <xdr:sp macro="" textlink="">
      <xdr:nvSpPr>
        <xdr:cNvPr id="230" name="衛生費最大値テキスト">
          <a:extLst>
            <a:ext uri="{FF2B5EF4-FFF2-40B4-BE49-F238E27FC236}">
              <a16:creationId xmlns:a16="http://schemas.microsoft.com/office/drawing/2014/main" xmlns="" id="{00000000-0008-0000-0700-0000E6000000}"/>
            </a:ext>
          </a:extLst>
        </xdr:cNvPr>
        <xdr:cNvSpPr txBox="1"/>
      </xdr:nvSpPr>
      <xdr:spPr>
        <a:xfrm>
          <a:off x="4686300" y="1527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69481</xdr:rowOff>
    </xdr:from>
    <xdr:to>
      <xdr:col>24</xdr:col>
      <xdr:colOff>152400</xdr:colOff>
      <xdr:row>90</xdr:row>
      <xdr:rowOff>69481</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a:off x="4546600" y="15499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140443</xdr:rowOff>
    </xdr:from>
    <xdr:to>
      <xdr:col>24</xdr:col>
      <xdr:colOff>63500</xdr:colOff>
      <xdr:row>95</xdr:row>
      <xdr:rowOff>166236</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3797300" y="16428193"/>
          <a:ext cx="838200" cy="2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83411</xdr:rowOff>
    </xdr:from>
    <xdr:ext cx="534377" cy="259045"/>
    <xdr:sp macro="" textlink="">
      <xdr:nvSpPr>
        <xdr:cNvPr id="233" name="衛生費平均値テキスト">
          <a:extLst>
            <a:ext uri="{FF2B5EF4-FFF2-40B4-BE49-F238E27FC236}">
              <a16:creationId xmlns:a16="http://schemas.microsoft.com/office/drawing/2014/main" xmlns="" id="{00000000-0008-0000-0700-0000E9000000}"/>
            </a:ext>
          </a:extLst>
        </xdr:cNvPr>
        <xdr:cNvSpPr txBox="1"/>
      </xdr:nvSpPr>
      <xdr:spPr>
        <a:xfrm>
          <a:off x="4686300" y="16199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60534</xdr:rowOff>
    </xdr:from>
    <xdr:to>
      <xdr:col>24</xdr:col>
      <xdr:colOff>114300</xdr:colOff>
      <xdr:row>95</xdr:row>
      <xdr:rowOff>162134</xdr:rowOff>
    </xdr:to>
    <xdr:sp macro="" textlink="">
      <xdr:nvSpPr>
        <xdr:cNvPr id="234" name="フローチャート: 判断 233">
          <a:extLst>
            <a:ext uri="{FF2B5EF4-FFF2-40B4-BE49-F238E27FC236}">
              <a16:creationId xmlns:a16="http://schemas.microsoft.com/office/drawing/2014/main" xmlns="" id="{00000000-0008-0000-0700-0000EA000000}"/>
            </a:ext>
          </a:extLst>
        </xdr:cNvPr>
        <xdr:cNvSpPr/>
      </xdr:nvSpPr>
      <xdr:spPr>
        <a:xfrm>
          <a:off x="4584700" y="1634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140443</xdr:rowOff>
    </xdr:from>
    <xdr:to>
      <xdr:col>19</xdr:col>
      <xdr:colOff>177800</xdr:colOff>
      <xdr:row>96</xdr:row>
      <xdr:rowOff>68911</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flipV="1">
          <a:off x="2908300" y="16428193"/>
          <a:ext cx="889000" cy="99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56038</xdr:rowOff>
    </xdr:from>
    <xdr:to>
      <xdr:col>20</xdr:col>
      <xdr:colOff>38100</xdr:colOff>
      <xdr:row>95</xdr:row>
      <xdr:rowOff>157638</xdr:rowOff>
    </xdr:to>
    <xdr:sp macro="" textlink="">
      <xdr:nvSpPr>
        <xdr:cNvPr id="236" name="フローチャート: 判断 235">
          <a:extLst>
            <a:ext uri="{FF2B5EF4-FFF2-40B4-BE49-F238E27FC236}">
              <a16:creationId xmlns:a16="http://schemas.microsoft.com/office/drawing/2014/main" xmlns="" id="{00000000-0008-0000-0700-0000EC000000}"/>
            </a:ext>
          </a:extLst>
        </xdr:cNvPr>
        <xdr:cNvSpPr/>
      </xdr:nvSpPr>
      <xdr:spPr>
        <a:xfrm>
          <a:off x="3746500" y="1634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2715</xdr:rowOff>
    </xdr:from>
    <xdr:ext cx="534377" cy="259045"/>
    <xdr:sp macro="" textlink="">
      <xdr:nvSpPr>
        <xdr:cNvPr id="237" name="テキスト ボックス 236">
          <a:extLst>
            <a:ext uri="{FF2B5EF4-FFF2-40B4-BE49-F238E27FC236}">
              <a16:creationId xmlns:a16="http://schemas.microsoft.com/office/drawing/2014/main" xmlns="" id="{00000000-0008-0000-0700-0000ED000000}"/>
            </a:ext>
          </a:extLst>
        </xdr:cNvPr>
        <xdr:cNvSpPr txBox="1"/>
      </xdr:nvSpPr>
      <xdr:spPr>
        <a:xfrm>
          <a:off x="3530111" y="1611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46013</xdr:rowOff>
    </xdr:from>
    <xdr:to>
      <xdr:col>15</xdr:col>
      <xdr:colOff>50800</xdr:colOff>
      <xdr:row>96</xdr:row>
      <xdr:rowOff>68911</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a:off x="2019300" y="16333763"/>
          <a:ext cx="889000" cy="19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10471</xdr:rowOff>
    </xdr:from>
    <xdr:to>
      <xdr:col>15</xdr:col>
      <xdr:colOff>101600</xdr:colOff>
      <xdr:row>96</xdr:row>
      <xdr:rowOff>112071</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2857500" y="1646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128598</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2641111" y="1624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90399</xdr:rowOff>
    </xdr:from>
    <xdr:to>
      <xdr:col>10</xdr:col>
      <xdr:colOff>114300</xdr:colOff>
      <xdr:row>95</xdr:row>
      <xdr:rowOff>46013</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a:off x="1130300" y="15863799"/>
          <a:ext cx="889000" cy="46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72803</xdr:rowOff>
    </xdr:from>
    <xdr:to>
      <xdr:col>10</xdr:col>
      <xdr:colOff>165100</xdr:colOff>
      <xdr:row>97</xdr:row>
      <xdr:rowOff>2953</xdr:rowOff>
    </xdr:to>
    <xdr:sp macro="" textlink="">
      <xdr:nvSpPr>
        <xdr:cNvPr id="242" name="フローチャート: 判断 241">
          <a:extLst>
            <a:ext uri="{FF2B5EF4-FFF2-40B4-BE49-F238E27FC236}">
              <a16:creationId xmlns:a16="http://schemas.microsoft.com/office/drawing/2014/main" xmlns="" id="{00000000-0008-0000-0700-0000F2000000}"/>
            </a:ext>
          </a:extLst>
        </xdr:cNvPr>
        <xdr:cNvSpPr/>
      </xdr:nvSpPr>
      <xdr:spPr>
        <a:xfrm>
          <a:off x="1968500" y="1653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165530</xdr:rowOff>
    </xdr:from>
    <xdr:ext cx="534377"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1752111" y="1662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110846</xdr:rowOff>
    </xdr:from>
    <xdr:to>
      <xdr:col>6</xdr:col>
      <xdr:colOff>38100</xdr:colOff>
      <xdr:row>97</xdr:row>
      <xdr:rowOff>40996</xdr:rowOff>
    </xdr:to>
    <xdr:sp macro="" textlink="">
      <xdr:nvSpPr>
        <xdr:cNvPr id="244" name="フローチャート: 判断 243">
          <a:extLst>
            <a:ext uri="{FF2B5EF4-FFF2-40B4-BE49-F238E27FC236}">
              <a16:creationId xmlns:a16="http://schemas.microsoft.com/office/drawing/2014/main" xmlns="" id="{00000000-0008-0000-0700-0000F4000000}"/>
            </a:ext>
          </a:extLst>
        </xdr:cNvPr>
        <xdr:cNvSpPr/>
      </xdr:nvSpPr>
      <xdr:spPr>
        <a:xfrm>
          <a:off x="1079500" y="165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32123</xdr:rowOff>
    </xdr:from>
    <xdr:ext cx="534377"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863111" y="1666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115436</xdr:rowOff>
    </xdr:from>
    <xdr:to>
      <xdr:col>24</xdr:col>
      <xdr:colOff>114300</xdr:colOff>
      <xdr:row>96</xdr:row>
      <xdr:rowOff>45586</xdr:rowOff>
    </xdr:to>
    <xdr:sp macro="" textlink="">
      <xdr:nvSpPr>
        <xdr:cNvPr id="251" name="楕円 250">
          <a:extLst>
            <a:ext uri="{FF2B5EF4-FFF2-40B4-BE49-F238E27FC236}">
              <a16:creationId xmlns:a16="http://schemas.microsoft.com/office/drawing/2014/main" xmlns="" id="{00000000-0008-0000-0700-0000FB000000}"/>
            </a:ext>
          </a:extLst>
        </xdr:cNvPr>
        <xdr:cNvSpPr/>
      </xdr:nvSpPr>
      <xdr:spPr>
        <a:xfrm>
          <a:off x="4584700" y="1640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93863</xdr:rowOff>
    </xdr:from>
    <xdr:ext cx="534377" cy="259045"/>
    <xdr:sp macro="" textlink="">
      <xdr:nvSpPr>
        <xdr:cNvPr id="252" name="衛生費該当値テキスト">
          <a:extLst>
            <a:ext uri="{FF2B5EF4-FFF2-40B4-BE49-F238E27FC236}">
              <a16:creationId xmlns:a16="http://schemas.microsoft.com/office/drawing/2014/main" xmlns="" id="{00000000-0008-0000-0700-0000FC000000}"/>
            </a:ext>
          </a:extLst>
        </xdr:cNvPr>
        <xdr:cNvSpPr txBox="1"/>
      </xdr:nvSpPr>
      <xdr:spPr>
        <a:xfrm>
          <a:off x="4686300" y="1638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89643</xdr:rowOff>
    </xdr:from>
    <xdr:to>
      <xdr:col>20</xdr:col>
      <xdr:colOff>38100</xdr:colOff>
      <xdr:row>96</xdr:row>
      <xdr:rowOff>19793</xdr:rowOff>
    </xdr:to>
    <xdr:sp macro="" textlink="">
      <xdr:nvSpPr>
        <xdr:cNvPr id="253" name="楕円 252">
          <a:extLst>
            <a:ext uri="{FF2B5EF4-FFF2-40B4-BE49-F238E27FC236}">
              <a16:creationId xmlns:a16="http://schemas.microsoft.com/office/drawing/2014/main" xmlns="" id="{00000000-0008-0000-0700-0000FD000000}"/>
            </a:ext>
          </a:extLst>
        </xdr:cNvPr>
        <xdr:cNvSpPr/>
      </xdr:nvSpPr>
      <xdr:spPr>
        <a:xfrm>
          <a:off x="3746500" y="1637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10920</xdr:rowOff>
    </xdr:from>
    <xdr:ext cx="534377"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3530111" y="1647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18111</xdr:rowOff>
    </xdr:from>
    <xdr:to>
      <xdr:col>15</xdr:col>
      <xdr:colOff>101600</xdr:colOff>
      <xdr:row>96</xdr:row>
      <xdr:rowOff>119711</xdr:rowOff>
    </xdr:to>
    <xdr:sp macro="" textlink="">
      <xdr:nvSpPr>
        <xdr:cNvPr id="255" name="楕円 254">
          <a:extLst>
            <a:ext uri="{FF2B5EF4-FFF2-40B4-BE49-F238E27FC236}">
              <a16:creationId xmlns:a16="http://schemas.microsoft.com/office/drawing/2014/main" xmlns="" id="{00000000-0008-0000-0700-0000FF000000}"/>
            </a:ext>
          </a:extLst>
        </xdr:cNvPr>
        <xdr:cNvSpPr/>
      </xdr:nvSpPr>
      <xdr:spPr>
        <a:xfrm>
          <a:off x="2857500" y="1647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110838</xdr:rowOff>
    </xdr:from>
    <xdr:ext cx="534377" cy="259045"/>
    <xdr:sp macro="" textlink="">
      <xdr:nvSpPr>
        <xdr:cNvPr id="256" name="テキスト ボックス 255">
          <a:extLst>
            <a:ext uri="{FF2B5EF4-FFF2-40B4-BE49-F238E27FC236}">
              <a16:creationId xmlns:a16="http://schemas.microsoft.com/office/drawing/2014/main" xmlns="" id="{00000000-0008-0000-0700-000000010000}"/>
            </a:ext>
          </a:extLst>
        </xdr:cNvPr>
        <xdr:cNvSpPr txBox="1"/>
      </xdr:nvSpPr>
      <xdr:spPr>
        <a:xfrm>
          <a:off x="2641111" y="1657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166663</xdr:rowOff>
    </xdr:from>
    <xdr:to>
      <xdr:col>10</xdr:col>
      <xdr:colOff>165100</xdr:colOff>
      <xdr:row>95</xdr:row>
      <xdr:rowOff>96813</xdr:rowOff>
    </xdr:to>
    <xdr:sp macro="" textlink="">
      <xdr:nvSpPr>
        <xdr:cNvPr id="257" name="楕円 256">
          <a:extLst>
            <a:ext uri="{FF2B5EF4-FFF2-40B4-BE49-F238E27FC236}">
              <a16:creationId xmlns:a16="http://schemas.microsoft.com/office/drawing/2014/main" xmlns="" id="{00000000-0008-0000-0700-000001010000}"/>
            </a:ext>
          </a:extLst>
        </xdr:cNvPr>
        <xdr:cNvSpPr/>
      </xdr:nvSpPr>
      <xdr:spPr>
        <a:xfrm>
          <a:off x="1968500" y="1628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113340</xdr:rowOff>
    </xdr:from>
    <xdr:ext cx="534377" cy="259045"/>
    <xdr:sp macro="" textlink="">
      <xdr:nvSpPr>
        <xdr:cNvPr id="258" name="テキスト ボックス 257">
          <a:extLst>
            <a:ext uri="{FF2B5EF4-FFF2-40B4-BE49-F238E27FC236}">
              <a16:creationId xmlns:a16="http://schemas.microsoft.com/office/drawing/2014/main" xmlns="" id="{00000000-0008-0000-0700-000002010000}"/>
            </a:ext>
          </a:extLst>
        </xdr:cNvPr>
        <xdr:cNvSpPr txBox="1"/>
      </xdr:nvSpPr>
      <xdr:spPr>
        <a:xfrm>
          <a:off x="1752111" y="16058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39599</xdr:rowOff>
    </xdr:from>
    <xdr:to>
      <xdr:col>6</xdr:col>
      <xdr:colOff>38100</xdr:colOff>
      <xdr:row>92</xdr:row>
      <xdr:rowOff>141199</xdr:rowOff>
    </xdr:to>
    <xdr:sp macro="" textlink="">
      <xdr:nvSpPr>
        <xdr:cNvPr id="259" name="楕円 258">
          <a:extLst>
            <a:ext uri="{FF2B5EF4-FFF2-40B4-BE49-F238E27FC236}">
              <a16:creationId xmlns:a16="http://schemas.microsoft.com/office/drawing/2014/main" xmlns="" id="{00000000-0008-0000-0700-000003010000}"/>
            </a:ext>
          </a:extLst>
        </xdr:cNvPr>
        <xdr:cNvSpPr/>
      </xdr:nvSpPr>
      <xdr:spPr>
        <a:xfrm>
          <a:off x="1079500" y="1581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90</xdr:row>
      <xdr:rowOff>157726</xdr:rowOff>
    </xdr:from>
    <xdr:ext cx="534377" cy="259045"/>
    <xdr:sp macro="" textlink="">
      <xdr:nvSpPr>
        <xdr:cNvPr id="260" name="テキスト ボックス 259">
          <a:extLst>
            <a:ext uri="{FF2B5EF4-FFF2-40B4-BE49-F238E27FC236}">
              <a16:creationId xmlns:a16="http://schemas.microsoft.com/office/drawing/2014/main" xmlns="" id="{00000000-0008-0000-0700-000004010000}"/>
            </a:ext>
          </a:extLst>
        </xdr:cNvPr>
        <xdr:cNvSpPr txBox="1"/>
      </xdr:nvSpPr>
      <xdr:spPr>
        <a:xfrm>
          <a:off x="863111" y="1558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xmlns=""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xmlns=""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xmlns=""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xmlns=""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xmlns=""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6" name="テキスト ボックス 275">
          <a:extLst>
            <a:ext uri="{FF2B5EF4-FFF2-40B4-BE49-F238E27FC236}">
              <a16:creationId xmlns:a16="http://schemas.microsoft.com/office/drawing/2014/main" xmlns="" id="{00000000-0008-0000-0700-000014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xmlns=""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8" name="テキスト ボックス 277">
          <a:extLst>
            <a:ext uri="{FF2B5EF4-FFF2-40B4-BE49-F238E27FC236}">
              <a16:creationId xmlns:a16="http://schemas.microsoft.com/office/drawing/2014/main" xmlns="" id="{00000000-0008-0000-0700-000016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xmlns=""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xmlns=""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xmlns=""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50393</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flipV="1">
          <a:off x="10475595" y="5365343"/>
          <a:ext cx="1270" cy="1365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xmlns=""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168520</xdr:rowOff>
    </xdr:from>
    <xdr:ext cx="534377" cy="259045"/>
    <xdr:sp macro="" textlink="">
      <xdr:nvSpPr>
        <xdr:cNvPr id="287" name="労働費最大値テキスト">
          <a:extLst>
            <a:ext uri="{FF2B5EF4-FFF2-40B4-BE49-F238E27FC236}">
              <a16:creationId xmlns:a16="http://schemas.microsoft.com/office/drawing/2014/main" xmlns="" id="{00000000-0008-0000-0700-00001F010000}"/>
            </a:ext>
          </a:extLst>
        </xdr:cNvPr>
        <xdr:cNvSpPr txBox="1"/>
      </xdr:nvSpPr>
      <xdr:spPr>
        <a:xfrm>
          <a:off x="10528300" y="514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50393</xdr:rowOff>
    </xdr:from>
    <xdr:to>
      <xdr:col>55</xdr:col>
      <xdr:colOff>88900</xdr:colOff>
      <xdr:row>31</xdr:row>
      <xdr:rowOff>50393</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10388600" y="5365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151816</xdr:rowOff>
    </xdr:from>
    <xdr:to>
      <xdr:col>55</xdr:col>
      <xdr:colOff>0</xdr:colOff>
      <xdr:row>38</xdr:row>
      <xdr:rowOff>152044</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9639300" y="6666916"/>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109491</xdr:rowOff>
    </xdr:from>
    <xdr:ext cx="469744" cy="259045"/>
    <xdr:sp macro="" textlink="">
      <xdr:nvSpPr>
        <xdr:cNvPr id="290" name="労働費平均値テキスト">
          <a:extLst>
            <a:ext uri="{FF2B5EF4-FFF2-40B4-BE49-F238E27FC236}">
              <a16:creationId xmlns:a16="http://schemas.microsoft.com/office/drawing/2014/main" xmlns="" id="{00000000-0008-0000-0700-000022010000}"/>
            </a:ext>
          </a:extLst>
        </xdr:cNvPr>
        <xdr:cNvSpPr txBox="1"/>
      </xdr:nvSpPr>
      <xdr:spPr>
        <a:xfrm>
          <a:off x="10528300" y="6453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86614</xdr:rowOff>
    </xdr:from>
    <xdr:to>
      <xdr:col>55</xdr:col>
      <xdr:colOff>50800</xdr:colOff>
      <xdr:row>39</xdr:row>
      <xdr:rowOff>16764</xdr:rowOff>
    </xdr:to>
    <xdr:sp macro="" textlink="">
      <xdr:nvSpPr>
        <xdr:cNvPr id="291" name="フローチャート: 判断 290">
          <a:extLst>
            <a:ext uri="{FF2B5EF4-FFF2-40B4-BE49-F238E27FC236}">
              <a16:creationId xmlns:a16="http://schemas.microsoft.com/office/drawing/2014/main" xmlns="" id="{00000000-0008-0000-0700-000023010000}"/>
            </a:ext>
          </a:extLst>
        </xdr:cNvPr>
        <xdr:cNvSpPr/>
      </xdr:nvSpPr>
      <xdr:spPr>
        <a:xfrm>
          <a:off x="104267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151816</xdr:rowOff>
    </xdr:from>
    <xdr:to>
      <xdr:col>50</xdr:col>
      <xdr:colOff>114300</xdr:colOff>
      <xdr:row>38</xdr:row>
      <xdr:rowOff>152273</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flipV="1">
          <a:off x="8750300" y="666691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118466</xdr:rowOff>
    </xdr:from>
    <xdr:to>
      <xdr:col>50</xdr:col>
      <xdr:colOff>165100</xdr:colOff>
      <xdr:row>39</xdr:row>
      <xdr:rowOff>48616</xdr:rowOff>
    </xdr:to>
    <xdr:sp macro="" textlink="">
      <xdr:nvSpPr>
        <xdr:cNvPr id="293" name="フローチャート: 判断 292">
          <a:extLst>
            <a:ext uri="{FF2B5EF4-FFF2-40B4-BE49-F238E27FC236}">
              <a16:creationId xmlns:a16="http://schemas.microsoft.com/office/drawing/2014/main" xmlns="" id="{00000000-0008-0000-0700-000025010000}"/>
            </a:ext>
          </a:extLst>
        </xdr:cNvPr>
        <xdr:cNvSpPr/>
      </xdr:nvSpPr>
      <xdr:spPr>
        <a:xfrm>
          <a:off x="9588500" y="66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39743</xdr:rowOff>
    </xdr:from>
    <xdr:ext cx="378565" cy="259045"/>
    <xdr:sp macro="" textlink="">
      <xdr:nvSpPr>
        <xdr:cNvPr id="294" name="テキスト ボックス 293">
          <a:extLst>
            <a:ext uri="{FF2B5EF4-FFF2-40B4-BE49-F238E27FC236}">
              <a16:creationId xmlns:a16="http://schemas.microsoft.com/office/drawing/2014/main" xmlns="" id="{00000000-0008-0000-0700-000026010000}"/>
            </a:ext>
          </a:extLst>
        </xdr:cNvPr>
        <xdr:cNvSpPr txBox="1"/>
      </xdr:nvSpPr>
      <xdr:spPr>
        <a:xfrm>
          <a:off x="9450017" y="6726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148539</xdr:rowOff>
    </xdr:from>
    <xdr:to>
      <xdr:col>45</xdr:col>
      <xdr:colOff>177800</xdr:colOff>
      <xdr:row>38</xdr:row>
      <xdr:rowOff>152273</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a:off x="7861300" y="6663639"/>
          <a:ext cx="8890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95377</xdr:rowOff>
    </xdr:from>
    <xdr:to>
      <xdr:col>46</xdr:col>
      <xdr:colOff>38100</xdr:colOff>
      <xdr:row>39</xdr:row>
      <xdr:rowOff>25527</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8699500" y="661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42054</xdr:rowOff>
    </xdr:from>
    <xdr:ext cx="378565"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8561017" y="638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145415</xdr:rowOff>
    </xdr:from>
    <xdr:to>
      <xdr:col>41</xdr:col>
      <xdr:colOff>50800</xdr:colOff>
      <xdr:row>38</xdr:row>
      <xdr:rowOff>148539</xdr:rowOff>
    </xdr:to>
    <xdr:cxnSp macro="">
      <xdr:nvCxnSpPr>
        <xdr:cNvPr id="298" name="直線コネクタ 297">
          <a:extLst>
            <a:ext uri="{FF2B5EF4-FFF2-40B4-BE49-F238E27FC236}">
              <a16:creationId xmlns:a16="http://schemas.microsoft.com/office/drawing/2014/main" xmlns="" id="{00000000-0008-0000-0700-00002A010000}"/>
            </a:ext>
          </a:extLst>
        </xdr:cNvPr>
        <xdr:cNvCxnSpPr/>
      </xdr:nvCxnSpPr>
      <xdr:spPr>
        <a:xfrm>
          <a:off x="6972300" y="6660515"/>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111074</xdr:rowOff>
    </xdr:from>
    <xdr:to>
      <xdr:col>41</xdr:col>
      <xdr:colOff>101600</xdr:colOff>
      <xdr:row>39</xdr:row>
      <xdr:rowOff>41224</xdr:rowOff>
    </xdr:to>
    <xdr:sp macro="" textlink="">
      <xdr:nvSpPr>
        <xdr:cNvPr id="299" name="フローチャート: 判断 298">
          <a:extLst>
            <a:ext uri="{FF2B5EF4-FFF2-40B4-BE49-F238E27FC236}">
              <a16:creationId xmlns:a16="http://schemas.microsoft.com/office/drawing/2014/main" xmlns="" id="{00000000-0008-0000-0700-00002B010000}"/>
            </a:ext>
          </a:extLst>
        </xdr:cNvPr>
        <xdr:cNvSpPr/>
      </xdr:nvSpPr>
      <xdr:spPr>
        <a:xfrm>
          <a:off x="7810500" y="662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32351</xdr:rowOff>
    </xdr:from>
    <xdr:ext cx="378565"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7672017" y="6718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113208</xdr:rowOff>
    </xdr:from>
    <xdr:to>
      <xdr:col>36</xdr:col>
      <xdr:colOff>165100</xdr:colOff>
      <xdr:row>39</xdr:row>
      <xdr:rowOff>43358</xdr:rowOff>
    </xdr:to>
    <xdr:sp macro="" textlink="">
      <xdr:nvSpPr>
        <xdr:cNvPr id="301" name="フローチャート: 判断 300">
          <a:extLst>
            <a:ext uri="{FF2B5EF4-FFF2-40B4-BE49-F238E27FC236}">
              <a16:creationId xmlns:a16="http://schemas.microsoft.com/office/drawing/2014/main" xmlns="" id="{00000000-0008-0000-0700-00002D010000}"/>
            </a:ext>
          </a:extLst>
        </xdr:cNvPr>
        <xdr:cNvSpPr/>
      </xdr:nvSpPr>
      <xdr:spPr>
        <a:xfrm>
          <a:off x="6921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34485</xdr:rowOff>
    </xdr:from>
    <xdr:ext cx="378565"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6783017" y="6721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101244</xdr:rowOff>
    </xdr:from>
    <xdr:to>
      <xdr:col>55</xdr:col>
      <xdr:colOff>50800</xdr:colOff>
      <xdr:row>39</xdr:row>
      <xdr:rowOff>31394</xdr:rowOff>
    </xdr:to>
    <xdr:sp macro="" textlink="">
      <xdr:nvSpPr>
        <xdr:cNvPr id="308" name="楕円 307">
          <a:extLst>
            <a:ext uri="{FF2B5EF4-FFF2-40B4-BE49-F238E27FC236}">
              <a16:creationId xmlns:a16="http://schemas.microsoft.com/office/drawing/2014/main" xmlns="" id="{00000000-0008-0000-0700-000034010000}"/>
            </a:ext>
          </a:extLst>
        </xdr:cNvPr>
        <xdr:cNvSpPr/>
      </xdr:nvSpPr>
      <xdr:spPr>
        <a:xfrm>
          <a:off x="10426700" y="661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65041</xdr:rowOff>
    </xdr:from>
    <xdr:ext cx="378565" cy="259045"/>
    <xdr:sp macro="" textlink="">
      <xdr:nvSpPr>
        <xdr:cNvPr id="309" name="労働費該当値テキスト">
          <a:extLst>
            <a:ext uri="{FF2B5EF4-FFF2-40B4-BE49-F238E27FC236}">
              <a16:creationId xmlns:a16="http://schemas.microsoft.com/office/drawing/2014/main" xmlns="" id="{00000000-0008-0000-0700-000035010000}"/>
            </a:ext>
          </a:extLst>
        </xdr:cNvPr>
        <xdr:cNvSpPr txBox="1"/>
      </xdr:nvSpPr>
      <xdr:spPr>
        <a:xfrm>
          <a:off x="10528300" y="6580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101016</xdr:rowOff>
    </xdr:from>
    <xdr:to>
      <xdr:col>50</xdr:col>
      <xdr:colOff>165100</xdr:colOff>
      <xdr:row>39</xdr:row>
      <xdr:rowOff>31166</xdr:rowOff>
    </xdr:to>
    <xdr:sp macro="" textlink="">
      <xdr:nvSpPr>
        <xdr:cNvPr id="310" name="楕円 309">
          <a:extLst>
            <a:ext uri="{FF2B5EF4-FFF2-40B4-BE49-F238E27FC236}">
              <a16:creationId xmlns:a16="http://schemas.microsoft.com/office/drawing/2014/main" xmlns="" id="{00000000-0008-0000-0700-000036010000}"/>
            </a:ext>
          </a:extLst>
        </xdr:cNvPr>
        <xdr:cNvSpPr/>
      </xdr:nvSpPr>
      <xdr:spPr>
        <a:xfrm>
          <a:off x="9588500" y="661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47693</xdr:rowOff>
    </xdr:from>
    <xdr:ext cx="378565"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9450017" y="6391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101473</xdr:rowOff>
    </xdr:from>
    <xdr:to>
      <xdr:col>46</xdr:col>
      <xdr:colOff>38100</xdr:colOff>
      <xdr:row>39</xdr:row>
      <xdr:rowOff>31623</xdr:rowOff>
    </xdr:to>
    <xdr:sp macro="" textlink="">
      <xdr:nvSpPr>
        <xdr:cNvPr id="312" name="楕円 311">
          <a:extLst>
            <a:ext uri="{FF2B5EF4-FFF2-40B4-BE49-F238E27FC236}">
              <a16:creationId xmlns:a16="http://schemas.microsoft.com/office/drawing/2014/main" xmlns="" id="{00000000-0008-0000-0700-000038010000}"/>
            </a:ext>
          </a:extLst>
        </xdr:cNvPr>
        <xdr:cNvSpPr/>
      </xdr:nvSpPr>
      <xdr:spPr>
        <a:xfrm>
          <a:off x="8699500" y="661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22750</xdr:rowOff>
    </xdr:from>
    <xdr:ext cx="378565"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8561017" y="6709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97739</xdr:rowOff>
    </xdr:from>
    <xdr:to>
      <xdr:col>41</xdr:col>
      <xdr:colOff>101600</xdr:colOff>
      <xdr:row>39</xdr:row>
      <xdr:rowOff>27889</xdr:rowOff>
    </xdr:to>
    <xdr:sp macro="" textlink="">
      <xdr:nvSpPr>
        <xdr:cNvPr id="314" name="楕円 313">
          <a:extLst>
            <a:ext uri="{FF2B5EF4-FFF2-40B4-BE49-F238E27FC236}">
              <a16:creationId xmlns:a16="http://schemas.microsoft.com/office/drawing/2014/main" xmlns="" id="{00000000-0008-0000-0700-00003A010000}"/>
            </a:ext>
          </a:extLst>
        </xdr:cNvPr>
        <xdr:cNvSpPr/>
      </xdr:nvSpPr>
      <xdr:spPr>
        <a:xfrm>
          <a:off x="7810500" y="661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44416</xdr:rowOff>
    </xdr:from>
    <xdr:ext cx="378565" cy="259045"/>
    <xdr:sp macro="" textlink="">
      <xdr:nvSpPr>
        <xdr:cNvPr id="315" name="テキスト ボックス 314">
          <a:extLst>
            <a:ext uri="{FF2B5EF4-FFF2-40B4-BE49-F238E27FC236}">
              <a16:creationId xmlns:a16="http://schemas.microsoft.com/office/drawing/2014/main" xmlns="" id="{00000000-0008-0000-0700-00003B010000}"/>
            </a:ext>
          </a:extLst>
        </xdr:cNvPr>
        <xdr:cNvSpPr txBox="1"/>
      </xdr:nvSpPr>
      <xdr:spPr>
        <a:xfrm>
          <a:off x="7672017" y="6388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94615</xdr:rowOff>
    </xdr:from>
    <xdr:to>
      <xdr:col>36</xdr:col>
      <xdr:colOff>165100</xdr:colOff>
      <xdr:row>39</xdr:row>
      <xdr:rowOff>24765</xdr:rowOff>
    </xdr:to>
    <xdr:sp macro="" textlink="">
      <xdr:nvSpPr>
        <xdr:cNvPr id="316" name="楕円 315">
          <a:extLst>
            <a:ext uri="{FF2B5EF4-FFF2-40B4-BE49-F238E27FC236}">
              <a16:creationId xmlns:a16="http://schemas.microsoft.com/office/drawing/2014/main" xmlns="" id="{00000000-0008-0000-0700-00003C010000}"/>
            </a:ext>
          </a:extLst>
        </xdr:cNvPr>
        <xdr:cNvSpPr/>
      </xdr:nvSpPr>
      <xdr:spPr>
        <a:xfrm>
          <a:off x="6921500" y="660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41292</xdr:rowOff>
    </xdr:from>
    <xdr:ext cx="378565" cy="259045"/>
    <xdr:sp macro="" textlink="">
      <xdr:nvSpPr>
        <xdr:cNvPr id="317" name="テキスト ボックス 316">
          <a:extLst>
            <a:ext uri="{FF2B5EF4-FFF2-40B4-BE49-F238E27FC236}">
              <a16:creationId xmlns:a16="http://schemas.microsoft.com/office/drawing/2014/main" xmlns="" id="{00000000-0008-0000-0700-00003D010000}"/>
            </a:ext>
          </a:extLst>
        </xdr:cNvPr>
        <xdr:cNvSpPr txBox="1"/>
      </xdr:nvSpPr>
      <xdr:spPr>
        <a:xfrm>
          <a:off x="6783017" y="63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xmlns=""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xmlns=""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xmlns=""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xmlns=""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xmlns=""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xmlns=""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xmlns=""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xmlns=""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xmlns="" id="{00000000-0008-0000-0700-00004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7" name="テキスト ボックス 336">
          <a:extLst>
            <a:ext uri="{FF2B5EF4-FFF2-40B4-BE49-F238E27FC236}">
              <a16:creationId xmlns:a16="http://schemas.microsoft.com/office/drawing/2014/main" xmlns="" id="{00000000-0008-0000-0700-000051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xmlns=""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xmlns=""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137395</xdr:rowOff>
    </xdr:from>
    <xdr:to>
      <xdr:col>54</xdr:col>
      <xdr:colOff>189865</xdr:colOff>
      <xdr:row>58</xdr:row>
      <xdr:rowOff>138671</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flipV="1">
          <a:off x="10475595" y="8709895"/>
          <a:ext cx="1270" cy="1372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142498</xdr:rowOff>
    </xdr:from>
    <xdr:ext cx="469744" cy="259045"/>
    <xdr:sp macro="" textlink="">
      <xdr:nvSpPr>
        <xdr:cNvPr id="342" name="農林水産業費最小値テキスト">
          <a:extLst>
            <a:ext uri="{FF2B5EF4-FFF2-40B4-BE49-F238E27FC236}">
              <a16:creationId xmlns:a16="http://schemas.microsoft.com/office/drawing/2014/main" xmlns="" id="{00000000-0008-0000-0700-000056010000}"/>
            </a:ext>
          </a:extLst>
        </xdr:cNvPr>
        <xdr:cNvSpPr txBox="1"/>
      </xdr:nvSpPr>
      <xdr:spPr>
        <a:xfrm>
          <a:off x="10528300" y="100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138671</xdr:rowOff>
    </xdr:from>
    <xdr:to>
      <xdr:col>55</xdr:col>
      <xdr:colOff>88900</xdr:colOff>
      <xdr:row>58</xdr:row>
      <xdr:rowOff>138671</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a:off x="10388600" y="1008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84072</xdr:rowOff>
    </xdr:from>
    <xdr:ext cx="534377" cy="259045"/>
    <xdr:sp macro="" textlink="">
      <xdr:nvSpPr>
        <xdr:cNvPr id="344" name="農林水産業費最大値テキスト">
          <a:extLst>
            <a:ext uri="{FF2B5EF4-FFF2-40B4-BE49-F238E27FC236}">
              <a16:creationId xmlns:a16="http://schemas.microsoft.com/office/drawing/2014/main" xmlns="" id="{00000000-0008-0000-0700-000058010000}"/>
            </a:ext>
          </a:extLst>
        </xdr:cNvPr>
        <xdr:cNvSpPr txBox="1"/>
      </xdr:nvSpPr>
      <xdr:spPr>
        <a:xfrm>
          <a:off x="10528300" y="848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137395</xdr:rowOff>
    </xdr:from>
    <xdr:to>
      <xdr:col>55</xdr:col>
      <xdr:colOff>88900</xdr:colOff>
      <xdr:row>50</xdr:row>
      <xdr:rowOff>137395</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a:off x="10388600" y="870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162198</xdr:rowOff>
    </xdr:from>
    <xdr:to>
      <xdr:col>55</xdr:col>
      <xdr:colOff>0</xdr:colOff>
      <xdr:row>55</xdr:row>
      <xdr:rowOff>3740</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flipV="1">
          <a:off x="9639300" y="9420498"/>
          <a:ext cx="838200" cy="1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107370</xdr:rowOff>
    </xdr:from>
    <xdr:ext cx="534377" cy="259045"/>
    <xdr:sp macro="" textlink="">
      <xdr:nvSpPr>
        <xdr:cNvPr id="347" name="農林水産業費平均値テキスト">
          <a:extLst>
            <a:ext uri="{FF2B5EF4-FFF2-40B4-BE49-F238E27FC236}">
              <a16:creationId xmlns:a16="http://schemas.microsoft.com/office/drawing/2014/main" xmlns="" id="{00000000-0008-0000-0700-00005B010000}"/>
            </a:ext>
          </a:extLst>
        </xdr:cNvPr>
        <xdr:cNvSpPr txBox="1"/>
      </xdr:nvSpPr>
      <xdr:spPr>
        <a:xfrm>
          <a:off x="10528300" y="9537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128943</xdr:rowOff>
    </xdr:from>
    <xdr:to>
      <xdr:col>55</xdr:col>
      <xdr:colOff>50800</xdr:colOff>
      <xdr:row>56</xdr:row>
      <xdr:rowOff>59093</xdr:rowOff>
    </xdr:to>
    <xdr:sp macro="" textlink="">
      <xdr:nvSpPr>
        <xdr:cNvPr id="348" name="フローチャート: 判断 347">
          <a:extLst>
            <a:ext uri="{FF2B5EF4-FFF2-40B4-BE49-F238E27FC236}">
              <a16:creationId xmlns:a16="http://schemas.microsoft.com/office/drawing/2014/main" xmlns="" id="{00000000-0008-0000-0700-00005C010000}"/>
            </a:ext>
          </a:extLst>
        </xdr:cNvPr>
        <xdr:cNvSpPr/>
      </xdr:nvSpPr>
      <xdr:spPr>
        <a:xfrm>
          <a:off x="10426700" y="955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90418</xdr:rowOff>
    </xdr:from>
    <xdr:to>
      <xdr:col>50</xdr:col>
      <xdr:colOff>114300</xdr:colOff>
      <xdr:row>55</xdr:row>
      <xdr:rowOff>3740</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a:off x="8750300" y="9348718"/>
          <a:ext cx="889000" cy="8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158794</xdr:rowOff>
    </xdr:from>
    <xdr:to>
      <xdr:col>50</xdr:col>
      <xdr:colOff>165100</xdr:colOff>
      <xdr:row>56</xdr:row>
      <xdr:rowOff>88944</xdr:rowOff>
    </xdr:to>
    <xdr:sp macro="" textlink="">
      <xdr:nvSpPr>
        <xdr:cNvPr id="350" name="フローチャート: 判断 349">
          <a:extLst>
            <a:ext uri="{FF2B5EF4-FFF2-40B4-BE49-F238E27FC236}">
              <a16:creationId xmlns:a16="http://schemas.microsoft.com/office/drawing/2014/main" xmlns="" id="{00000000-0008-0000-0700-00005E010000}"/>
            </a:ext>
          </a:extLst>
        </xdr:cNvPr>
        <xdr:cNvSpPr/>
      </xdr:nvSpPr>
      <xdr:spPr>
        <a:xfrm>
          <a:off x="9588500" y="958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80071</xdr:rowOff>
    </xdr:from>
    <xdr:ext cx="534377" cy="259045"/>
    <xdr:sp macro="" textlink="">
      <xdr:nvSpPr>
        <xdr:cNvPr id="351" name="テキスト ボックス 350">
          <a:extLst>
            <a:ext uri="{FF2B5EF4-FFF2-40B4-BE49-F238E27FC236}">
              <a16:creationId xmlns:a16="http://schemas.microsoft.com/office/drawing/2014/main" xmlns="" id="{00000000-0008-0000-0700-00005F010000}"/>
            </a:ext>
          </a:extLst>
        </xdr:cNvPr>
        <xdr:cNvSpPr txBox="1"/>
      </xdr:nvSpPr>
      <xdr:spPr>
        <a:xfrm>
          <a:off x="9372111" y="968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90418</xdr:rowOff>
    </xdr:from>
    <xdr:to>
      <xdr:col>45</xdr:col>
      <xdr:colOff>177800</xdr:colOff>
      <xdr:row>55</xdr:row>
      <xdr:rowOff>21990</xdr:rowOff>
    </xdr:to>
    <xdr:cxnSp macro="">
      <xdr:nvCxnSpPr>
        <xdr:cNvPr id="352" name="直線コネクタ 351">
          <a:extLst>
            <a:ext uri="{FF2B5EF4-FFF2-40B4-BE49-F238E27FC236}">
              <a16:creationId xmlns:a16="http://schemas.microsoft.com/office/drawing/2014/main" xmlns="" id="{00000000-0008-0000-0700-000060010000}"/>
            </a:ext>
          </a:extLst>
        </xdr:cNvPr>
        <xdr:cNvCxnSpPr/>
      </xdr:nvCxnSpPr>
      <xdr:spPr>
        <a:xfrm flipV="1">
          <a:off x="7861300" y="9348718"/>
          <a:ext cx="889000" cy="10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46057</xdr:rowOff>
    </xdr:from>
    <xdr:to>
      <xdr:col>46</xdr:col>
      <xdr:colOff>38100</xdr:colOff>
      <xdr:row>56</xdr:row>
      <xdr:rowOff>147657</xdr:rowOff>
    </xdr:to>
    <xdr:sp macro="" textlink="">
      <xdr:nvSpPr>
        <xdr:cNvPr id="353" name="フローチャート: 判断 352">
          <a:extLst>
            <a:ext uri="{FF2B5EF4-FFF2-40B4-BE49-F238E27FC236}">
              <a16:creationId xmlns:a16="http://schemas.microsoft.com/office/drawing/2014/main" xmlns="" id="{00000000-0008-0000-0700-000061010000}"/>
            </a:ext>
          </a:extLst>
        </xdr:cNvPr>
        <xdr:cNvSpPr/>
      </xdr:nvSpPr>
      <xdr:spPr>
        <a:xfrm>
          <a:off x="86995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138784</xdr:rowOff>
    </xdr:from>
    <xdr:ext cx="534377"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8483111" y="973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139853</xdr:rowOff>
    </xdr:from>
    <xdr:to>
      <xdr:col>41</xdr:col>
      <xdr:colOff>50800</xdr:colOff>
      <xdr:row>55</xdr:row>
      <xdr:rowOff>21990</xdr:rowOff>
    </xdr:to>
    <xdr:cxnSp macro="">
      <xdr:nvCxnSpPr>
        <xdr:cNvPr id="355" name="直線コネクタ 354">
          <a:extLst>
            <a:ext uri="{FF2B5EF4-FFF2-40B4-BE49-F238E27FC236}">
              <a16:creationId xmlns:a16="http://schemas.microsoft.com/office/drawing/2014/main" xmlns="" id="{00000000-0008-0000-0700-000063010000}"/>
            </a:ext>
          </a:extLst>
        </xdr:cNvPr>
        <xdr:cNvCxnSpPr/>
      </xdr:nvCxnSpPr>
      <xdr:spPr>
        <a:xfrm>
          <a:off x="6972300" y="9398153"/>
          <a:ext cx="889000" cy="5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63735</xdr:rowOff>
    </xdr:from>
    <xdr:to>
      <xdr:col>41</xdr:col>
      <xdr:colOff>101600</xdr:colOff>
      <xdr:row>56</xdr:row>
      <xdr:rowOff>165335</xdr:rowOff>
    </xdr:to>
    <xdr:sp macro="" textlink="">
      <xdr:nvSpPr>
        <xdr:cNvPr id="356" name="フローチャート: 判断 355">
          <a:extLst>
            <a:ext uri="{FF2B5EF4-FFF2-40B4-BE49-F238E27FC236}">
              <a16:creationId xmlns:a16="http://schemas.microsoft.com/office/drawing/2014/main" xmlns="" id="{00000000-0008-0000-0700-000064010000}"/>
            </a:ext>
          </a:extLst>
        </xdr:cNvPr>
        <xdr:cNvSpPr/>
      </xdr:nvSpPr>
      <xdr:spPr>
        <a:xfrm>
          <a:off x="7810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156462</xdr:rowOff>
    </xdr:from>
    <xdr:ext cx="534377"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7594111" y="975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59792</xdr:rowOff>
    </xdr:from>
    <xdr:to>
      <xdr:col>36</xdr:col>
      <xdr:colOff>165100</xdr:colOff>
      <xdr:row>56</xdr:row>
      <xdr:rowOff>161392</xdr:rowOff>
    </xdr:to>
    <xdr:sp macro="" textlink="">
      <xdr:nvSpPr>
        <xdr:cNvPr id="358" name="フローチャート: 判断 357">
          <a:extLst>
            <a:ext uri="{FF2B5EF4-FFF2-40B4-BE49-F238E27FC236}">
              <a16:creationId xmlns:a16="http://schemas.microsoft.com/office/drawing/2014/main" xmlns="" id="{00000000-0008-0000-0700-000066010000}"/>
            </a:ext>
          </a:extLst>
        </xdr:cNvPr>
        <xdr:cNvSpPr/>
      </xdr:nvSpPr>
      <xdr:spPr>
        <a:xfrm>
          <a:off x="6921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152519</xdr:rowOff>
    </xdr:from>
    <xdr:ext cx="534377"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6705111" y="9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111398</xdr:rowOff>
    </xdr:from>
    <xdr:to>
      <xdr:col>55</xdr:col>
      <xdr:colOff>50800</xdr:colOff>
      <xdr:row>55</xdr:row>
      <xdr:rowOff>41548</xdr:rowOff>
    </xdr:to>
    <xdr:sp macro="" textlink="">
      <xdr:nvSpPr>
        <xdr:cNvPr id="365" name="楕円 364">
          <a:extLst>
            <a:ext uri="{FF2B5EF4-FFF2-40B4-BE49-F238E27FC236}">
              <a16:creationId xmlns:a16="http://schemas.microsoft.com/office/drawing/2014/main" xmlns="" id="{00000000-0008-0000-0700-00006D010000}"/>
            </a:ext>
          </a:extLst>
        </xdr:cNvPr>
        <xdr:cNvSpPr/>
      </xdr:nvSpPr>
      <xdr:spPr>
        <a:xfrm>
          <a:off x="10426700" y="936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134275</xdr:rowOff>
    </xdr:from>
    <xdr:ext cx="534377" cy="259045"/>
    <xdr:sp macro="" textlink="">
      <xdr:nvSpPr>
        <xdr:cNvPr id="366" name="農林水産業費該当値テキスト">
          <a:extLst>
            <a:ext uri="{FF2B5EF4-FFF2-40B4-BE49-F238E27FC236}">
              <a16:creationId xmlns:a16="http://schemas.microsoft.com/office/drawing/2014/main" xmlns="" id="{00000000-0008-0000-0700-00006E010000}"/>
            </a:ext>
          </a:extLst>
        </xdr:cNvPr>
        <xdr:cNvSpPr txBox="1"/>
      </xdr:nvSpPr>
      <xdr:spPr>
        <a:xfrm>
          <a:off x="10528300" y="922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124390</xdr:rowOff>
    </xdr:from>
    <xdr:to>
      <xdr:col>50</xdr:col>
      <xdr:colOff>165100</xdr:colOff>
      <xdr:row>55</xdr:row>
      <xdr:rowOff>54540</xdr:rowOff>
    </xdr:to>
    <xdr:sp macro="" textlink="">
      <xdr:nvSpPr>
        <xdr:cNvPr id="367" name="楕円 366">
          <a:extLst>
            <a:ext uri="{FF2B5EF4-FFF2-40B4-BE49-F238E27FC236}">
              <a16:creationId xmlns:a16="http://schemas.microsoft.com/office/drawing/2014/main" xmlns="" id="{00000000-0008-0000-0700-00006F010000}"/>
            </a:ext>
          </a:extLst>
        </xdr:cNvPr>
        <xdr:cNvSpPr/>
      </xdr:nvSpPr>
      <xdr:spPr>
        <a:xfrm>
          <a:off x="9588500" y="93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71067</xdr:rowOff>
    </xdr:from>
    <xdr:ext cx="534377"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9372111" y="915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39618</xdr:rowOff>
    </xdr:from>
    <xdr:to>
      <xdr:col>46</xdr:col>
      <xdr:colOff>38100</xdr:colOff>
      <xdr:row>54</xdr:row>
      <xdr:rowOff>141218</xdr:rowOff>
    </xdr:to>
    <xdr:sp macro="" textlink="">
      <xdr:nvSpPr>
        <xdr:cNvPr id="369" name="楕円 368">
          <a:extLst>
            <a:ext uri="{FF2B5EF4-FFF2-40B4-BE49-F238E27FC236}">
              <a16:creationId xmlns:a16="http://schemas.microsoft.com/office/drawing/2014/main" xmlns="" id="{00000000-0008-0000-0700-000071010000}"/>
            </a:ext>
          </a:extLst>
        </xdr:cNvPr>
        <xdr:cNvSpPr/>
      </xdr:nvSpPr>
      <xdr:spPr>
        <a:xfrm>
          <a:off x="8699500" y="929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157745</xdr:rowOff>
    </xdr:from>
    <xdr:ext cx="534377"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8483111" y="907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142640</xdr:rowOff>
    </xdr:from>
    <xdr:to>
      <xdr:col>41</xdr:col>
      <xdr:colOff>101600</xdr:colOff>
      <xdr:row>55</xdr:row>
      <xdr:rowOff>72790</xdr:rowOff>
    </xdr:to>
    <xdr:sp macro="" textlink="">
      <xdr:nvSpPr>
        <xdr:cNvPr id="371" name="楕円 370">
          <a:extLst>
            <a:ext uri="{FF2B5EF4-FFF2-40B4-BE49-F238E27FC236}">
              <a16:creationId xmlns:a16="http://schemas.microsoft.com/office/drawing/2014/main" xmlns="" id="{00000000-0008-0000-0700-000073010000}"/>
            </a:ext>
          </a:extLst>
        </xdr:cNvPr>
        <xdr:cNvSpPr/>
      </xdr:nvSpPr>
      <xdr:spPr>
        <a:xfrm>
          <a:off x="7810500" y="940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89317</xdr:rowOff>
    </xdr:from>
    <xdr:ext cx="534377" cy="259045"/>
    <xdr:sp macro="" textlink="">
      <xdr:nvSpPr>
        <xdr:cNvPr id="372" name="テキスト ボックス 371">
          <a:extLst>
            <a:ext uri="{FF2B5EF4-FFF2-40B4-BE49-F238E27FC236}">
              <a16:creationId xmlns:a16="http://schemas.microsoft.com/office/drawing/2014/main" xmlns="" id="{00000000-0008-0000-0700-000074010000}"/>
            </a:ext>
          </a:extLst>
        </xdr:cNvPr>
        <xdr:cNvSpPr txBox="1"/>
      </xdr:nvSpPr>
      <xdr:spPr>
        <a:xfrm>
          <a:off x="7594111" y="917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89053</xdr:rowOff>
    </xdr:from>
    <xdr:to>
      <xdr:col>36</xdr:col>
      <xdr:colOff>165100</xdr:colOff>
      <xdr:row>55</xdr:row>
      <xdr:rowOff>19203</xdr:rowOff>
    </xdr:to>
    <xdr:sp macro="" textlink="">
      <xdr:nvSpPr>
        <xdr:cNvPr id="373" name="楕円 372">
          <a:extLst>
            <a:ext uri="{FF2B5EF4-FFF2-40B4-BE49-F238E27FC236}">
              <a16:creationId xmlns:a16="http://schemas.microsoft.com/office/drawing/2014/main" xmlns="" id="{00000000-0008-0000-0700-000075010000}"/>
            </a:ext>
          </a:extLst>
        </xdr:cNvPr>
        <xdr:cNvSpPr/>
      </xdr:nvSpPr>
      <xdr:spPr>
        <a:xfrm>
          <a:off x="6921500" y="934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35730</xdr:rowOff>
    </xdr:from>
    <xdr:ext cx="534377" cy="259045"/>
    <xdr:sp macro="" textlink="">
      <xdr:nvSpPr>
        <xdr:cNvPr id="374" name="テキスト ボックス 373">
          <a:extLst>
            <a:ext uri="{FF2B5EF4-FFF2-40B4-BE49-F238E27FC236}">
              <a16:creationId xmlns:a16="http://schemas.microsoft.com/office/drawing/2014/main" xmlns="" id="{00000000-0008-0000-0700-000076010000}"/>
            </a:ext>
          </a:extLst>
        </xdr:cNvPr>
        <xdr:cNvSpPr txBox="1"/>
      </xdr:nvSpPr>
      <xdr:spPr>
        <a:xfrm>
          <a:off x="6705111" y="912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xmlns=""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xmlns=""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xmlns=""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xmlns=""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xmlns=""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xmlns=""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xmlns=""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xmlns=""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xmlns=""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xmlns=""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xmlns=""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12119</xdr:rowOff>
    </xdr:from>
    <xdr:to>
      <xdr:col>54</xdr:col>
      <xdr:colOff>189865</xdr:colOff>
      <xdr:row>78</xdr:row>
      <xdr:rowOff>45563</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flipV="1">
          <a:off x="10475595" y="12013619"/>
          <a:ext cx="1270" cy="140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49390</xdr:rowOff>
    </xdr:from>
    <xdr:ext cx="469744" cy="259045"/>
    <xdr:sp macro="" textlink="">
      <xdr:nvSpPr>
        <xdr:cNvPr id="397" name="商工費最小値テキスト">
          <a:extLst>
            <a:ext uri="{FF2B5EF4-FFF2-40B4-BE49-F238E27FC236}">
              <a16:creationId xmlns:a16="http://schemas.microsoft.com/office/drawing/2014/main" xmlns="" id="{00000000-0008-0000-0700-00008D010000}"/>
            </a:ext>
          </a:extLst>
        </xdr:cNvPr>
        <xdr:cNvSpPr txBox="1"/>
      </xdr:nvSpPr>
      <xdr:spPr>
        <a:xfrm>
          <a:off x="10528300" y="1342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45563</xdr:rowOff>
    </xdr:from>
    <xdr:to>
      <xdr:col>55</xdr:col>
      <xdr:colOff>88900</xdr:colOff>
      <xdr:row>78</xdr:row>
      <xdr:rowOff>45563</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10388600" y="13418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130246</xdr:rowOff>
    </xdr:from>
    <xdr:ext cx="534377" cy="259045"/>
    <xdr:sp macro="" textlink="">
      <xdr:nvSpPr>
        <xdr:cNvPr id="399" name="商工費最大値テキスト">
          <a:extLst>
            <a:ext uri="{FF2B5EF4-FFF2-40B4-BE49-F238E27FC236}">
              <a16:creationId xmlns:a16="http://schemas.microsoft.com/office/drawing/2014/main" xmlns="" id="{00000000-0008-0000-0700-00008F010000}"/>
            </a:ext>
          </a:extLst>
        </xdr:cNvPr>
        <xdr:cNvSpPr txBox="1"/>
      </xdr:nvSpPr>
      <xdr:spPr>
        <a:xfrm>
          <a:off x="10528300" y="1178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12119</xdr:rowOff>
    </xdr:from>
    <xdr:to>
      <xdr:col>55</xdr:col>
      <xdr:colOff>88900</xdr:colOff>
      <xdr:row>70</xdr:row>
      <xdr:rowOff>12119</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a:off x="10388600" y="1201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99216</xdr:rowOff>
    </xdr:from>
    <xdr:to>
      <xdr:col>55</xdr:col>
      <xdr:colOff>0</xdr:colOff>
      <xdr:row>77</xdr:row>
      <xdr:rowOff>118943</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9639300" y="13300866"/>
          <a:ext cx="838200" cy="19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78607</xdr:rowOff>
    </xdr:from>
    <xdr:ext cx="534377" cy="259045"/>
    <xdr:sp macro="" textlink="">
      <xdr:nvSpPr>
        <xdr:cNvPr id="402" name="商工費平均値テキスト">
          <a:extLst>
            <a:ext uri="{FF2B5EF4-FFF2-40B4-BE49-F238E27FC236}">
              <a16:creationId xmlns:a16="http://schemas.microsoft.com/office/drawing/2014/main" xmlns="" id="{00000000-0008-0000-0700-000092010000}"/>
            </a:ext>
          </a:extLst>
        </xdr:cNvPr>
        <xdr:cNvSpPr txBox="1"/>
      </xdr:nvSpPr>
      <xdr:spPr>
        <a:xfrm>
          <a:off x="10528300" y="12765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55730</xdr:rowOff>
    </xdr:from>
    <xdr:to>
      <xdr:col>55</xdr:col>
      <xdr:colOff>50800</xdr:colOff>
      <xdr:row>75</xdr:row>
      <xdr:rowOff>157330</xdr:rowOff>
    </xdr:to>
    <xdr:sp macro="" textlink="">
      <xdr:nvSpPr>
        <xdr:cNvPr id="403" name="フローチャート: 判断 402">
          <a:extLst>
            <a:ext uri="{FF2B5EF4-FFF2-40B4-BE49-F238E27FC236}">
              <a16:creationId xmlns:a16="http://schemas.microsoft.com/office/drawing/2014/main" xmlns="" id="{00000000-0008-0000-0700-000093010000}"/>
            </a:ext>
          </a:extLst>
        </xdr:cNvPr>
        <xdr:cNvSpPr/>
      </xdr:nvSpPr>
      <xdr:spPr>
        <a:xfrm>
          <a:off x="10426700" y="1291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72515</xdr:rowOff>
    </xdr:from>
    <xdr:to>
      <xdr:col>50</xdr:col>
      <xdr:colOff>114300</xdr:colOff>
      <xdr:row>77</xdr:row>
      <xdr:rowOff>99216</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a:off x="8750300" y="13274165"/>
          <a:ext cx="889000" cy="2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43249</xdr:rowOff>
    </xdr:from>
    <xdr:to>
      <xdr:col>50</xdr:col>
      <xdr:colOff>165100</xdr:colOff>
      <xdr:row>75</xdr:row>
      <xdr:rowOff>144849</xdr:rowOff>
    </xdr:to>
    <xdr:sp macro="" textlink="">
      <xdr:nvSpPr>
        <xdr:cNvPr id="405" name="フローチャート: 判断 404">
          <a:extLst>
            <a:ext uri="{FF2B5EF4-FFF2-40B4-BE49-F238E27FC236}">
              <a16:creationId xmlns:a16="http://schemas.microsoft.com/office/drawing/2014/main" xmlns="" id="{00000000-0008-0000-0700-000095010000}"/>
            </a:ext>
          </a:extLst>
        </xdr:cNvPr>
        <xdr:cNvSpPr/>
      </xdr:nvSpPr>
      <xdr:spPr>
        <a:xfrm>
          <a:off x="9588500" y="12901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161376</xdr:rowOff>
    </xdr:from>
    <xdr:ext cx="534377" cy="259045"/>
    <xdr:sp macro="" textlink="">
      <xdr:nvSpPr>
        <xdr:cNvPr id="406" name="テキスト ボックス 405">
          <a:extLst>
            <a:ext uri="{FF2B5EF4-FFF2-40B4-BE49-F238E27FC236}">
              <a16:creationId xmlns:a16="http://schemas.microsoft.com/office/drawing/2014/main" xmlns="" id="{00000000-0008-0000-0700-000096010000}"/>
            </a:ext>
          </a:extLst>
        </xdr:cNvPr>
        <xdr:cNvSpPr txBox="1"/>
      </xdr:nvSpPr>
      <xdr:spPr>
        <a:xfrm>
          <a:off x="9372111" y="1267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72515</xdr:rowOff>
    </xdr:from>
    <xdr:to>
      <xdr:col>45</xdr:col>
      <xdr:colOff>177800</xdr:colOff>
      <xdr:row>78</xdr:row>
      <xdr:rowOff>15867</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flipV="1">
          <a:off x="7861300" y="13274165"/>
          <a:ext cx="889000" cy="11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97747</xdr:rowOff>
    </xdr:from>
    <xdr:to>
      <xdr:col>46</xdr:col>
      <xdr:colOff>38100</xdr:colOff>
      <xdr:row>76</xdr:row>
      <xdr:rowOff>27896</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8699500" y="1295649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44424</xdr:rowOff>
    </xdr:from>
    <xdr:ext cx="534377"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8483111" y="1273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13878</xdr:rowOff>
    </xdr:from>
    <xdr:to>
      <xdr:col>41</xdr:col>
      <xdr:colOff>50800</xdr:colOff>
      <xdr:row>78</xdr:row>
      <xdr:rowOff>15867</xdr:rowOff>
    </xdr:to>
    <xdr:cxnSp macro="">
      <xdr:nvCxnSpPr>
        <xdr:cNvPr id="410" name="直線コネクタ 409">
          <a:extLst>
            <a:ext uri="{FF2B5EF4-FFF2-40B4-BE49-F238E27FC236}">
              <a16:creationId xmlns:a16="http://schemas.microsoft.com/office/drawing/2014/main" xmlns="" id="{00000000-0008-0000-0700-00009A010000}"/>
            </a:ext>
          </a:extLst>
        </xdr:cNvPr>
        <xdr:cNvCxnSpPr/>
      </xdr:nvCxnSpPr>
      <xdr:spPr>
        <a:xfrm>
          <a:off x="6972300" y="13386978"/>
          <a:ext cx="8890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140336</xdr:rowOff>
    </xdr:from>
    <xdr:to>
      <xdr:col>41</xdr:col>
      <xdr:colOff>101600</xdr:colOff>
      <xdr:row>77</xdr:row>
      <xdr:rowOff>70486</xdr:rowOff>
    </xdr:to>
    <xdr:sp macro="" textlink="">
      <xdr:nvSpPr>
        <xdr:cNvPr id="411" name="フローチャート: 判断 410">
          <a:extLst>
            <a:ext uri="{FF2B5EF4-FFF2-40B4-BE49-F238E27FC236}">
              <a16:creationId xmlns:a16="http://schemas.microsoft.com/office/drawing/2014/main" xmlns="" id="{00000000-0008-0000-0700-00009B010000}"/>
            </a:ext>
          </a:extLst>
        </xdr:cNvPr>
        <xdr:cNvSpPr/>
      </xdr:nvSpPr>
      <xdr:spPr>
        <a:xfrm>
          <a:off x="7810500" y="131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87012</xdr:rowOff>
    </xdr:from>
    <xdr:ext cx="534377"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7594111" y="1294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138392</xdr:rowOff>
    </xdr:from>
    <xdr:to>
      <xdr:col>36</xdr:col>
      <xdr:colOff>165100</xdr:colOff>
      <xdr:row>77</xdr:row>
      <xdr:rowOff>68542</xdr:rowOff>
    </xdr:to>
    <xdr:sp macro="" textlink="">
      <xdr:nvSpPr>
        <xdr:cNvPr id="413" name="フローチャート: 判断 412">
          <a:extLst>
            <a:ext uri="{FF2B5EF4-FFF2-40B4-BE49-F238E27FC236}">
              <a16:creationId xmlns:a16="http://schemas.microsoft.com/office/drawing/2014/main" xmlns="" id="{00000000-0008-0000-0700-00009D010000}"/>
            </a:ext>
          </a:extLst>
        </xdr:cNvPr>
        <xdr:cNvSpPr/>
      </xdr:nvSpPr>
      <xdr:spPr>
        <a:xfrm>
          <a:off x="6921500" y="1316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85069</xdr:rowOff>
    </xdr:from>
    <xdr:ext cx="534377"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6705111" y="1294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68143</xdr:rowOff>
    </xdr:from>
    <xdr:to>
      <xdr:col>55</xdr:col>
      <xdr:colOff>50800</xdr:colOff>
      <xdr:row>77</xdr:row>
      <xdr:rowOff>169743</xdr:rowOff>
    </xdr:to>
    <xdr:sp macro="" textlink="">
      <xdr:nvSpPr>
        <xdr:cNvPr id="420" name="楕円 419">
          <a:extLst>
            <a:ext uri="{FF2B5EF4-FFF2-40B4-BE49-F238E27FC236}">
              <a16:creationId xmlns:a16="http://schemas.microsoft.com/office/drawing/2014/main" xmlns="" id="{00000000-0008-0000-0700-0000A4010000}"/>
            </a:ext>
          </a:extLst>
        </xdr:cNvPr>
        <xdr:cNvSpPr/>
      </xdr:nvSpPr>
      <xdr:spPr>
        <a:xfrm>
          <a:off x="10426700" y="1326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154520</xdr:rowOff>
    </xdr:from>
    <xdr:ext cx="469744" cy="259045"/>
    <xdr:sp macro="" textlink="">
      <xdr:nvSpPr>
        <xdr:cNvPr id="421" name="商工費該当値テキスト">
          <a:extLst>
            <a:ext uri="{FF2B5EF4-FFF2-40B4-BE49-F238E27FC236}">
              <a16:creationId xmlns:a16="http://schemas.microsoft.com/office/drawing/2014/main" xmlns="" id="{00000000-0008-0000-0700-0000A5010000}"/>
            </a:ext>
          </a:extLst>
        </xdr:cNvPr>
        <xdr:cNvSpPr txBox="1"/>
      </xdr:nvSpPr>
      <xdr:spPr>
        <a:xfrm>
          <a:off x="10528300" y="13184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48416</xdr:rowOff>
    </xdr:from>
    <xdr:to>
      <xdr:col>50</xdr:col>
      <xdr:colOff>165100</xdr:colOff>
      <xdr:row>77</xdr:row>
      <xdr:rowOff>150016</xdr:rowOff>
    </xdr:to>
    <xdr:sp macro="" textlink="">
      <xdr:nvSpPr>
        <xdr:cNvPr id="422" name="楕円 421">
          <a:extLst>
            <a:ext uri="{FF2B5EF4-FFF2-40B4-BE49-F238E27FC236}">
              <a16:creationId xmlns:a16="http://schemas.microsoft.com/office/drawing/2014/main" xmlns="" id="{00000000-0008-0000-0700-0000A6010000}"/>
            </a:ext>
          </a:extLst>
        </xdr:cNvPr>
        <xdr:cNvSpPr/>
      </xdr:nvSpPr>
      <xdr:spPr>
        <a:xfrm>
          <a:off x="9588500" y="1325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141143</xdr:rowOff>
    </xdr:from>
    <xdr:ext cx="469744"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9404428" y="13342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21715</xdr:rowOff>
    </xdr:from>
    <xdr:to>
      <xdr:col>46</xdr:col>
      <xdr:colOff>38100</xdr:colOff>
      <xdr:row>77</xdr:row>
      <xdr:rowOff>123315</xdr:rowOff>
    </xdr:to>
    <xdr:sp macro="" textlink="">
      <xdr:nvSpPr>
        <xdr:cNvPr id="424" name="楕円 423">
          <a:extLst>
            <a:ext uri="{FF2B5EF4-FFF2-40B4-BE49-F238E27FC236}">
              <a16:creationId xmlns:a16="http://schemas.microsoft.com/office/drawing/2014/main" xmlns="" id="{00000000-0008-0000-0700-0000A8010000}"/>
            </a:ext>
          </a:extLst>
        </xdr:cNvPr>
        <xdr:cNvSpPr/>
      </xdr:nvSpPr>
      <xdr:spPr>
        <a:xfrm>
          <a:off x="8699500" y="1322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114442</xdr:rowOff>
    </xdr:from>
    <xdr:ext cx="534377"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8483111" y="1331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136517</xdr:rowOff>
    </xdr:from>
    <xdr:to>
      <xdr:col>41</xdr:col>
      <xdr:colOff>101600</xdr:colOff>
      <xdr:row>78</xdr:row>
      <xdr:rowOff>66667</xdr:rowOff>
    </xdr:to>
    <xdr:sp macro="" textlink="">
      <xdr:nvSpPr>
        <xdr:cNvPr id="426" name="楕円 425">
          <a:extLst>
            <a:ext uri="{FF2B5EF4-FFF2-40B4-BE49-F238E27FC236}">
              <a16:creationId xmlns:a16="http://schemas.microsoft.com/office/drawing/2014/main" xmlns="" id="{00000000-0008-0000-0700-0000AA010000}"/>
            </a:ext>
          </a:extLst>
        </xdr:cNvPr>
        <xdr:cNvSpPr/>
      </xdr:nvSpPr>
      <xdr:spPr>
        <a:xfrm>
          <a:off x="7810500" y="1333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57794</xdr:rowOff>
    </xdr:from>
    <xdr:ext cx="469744" cy="259045"/>
    <xdr:sp macro="" textlink="">
      <xdr:nvSpPr>
        <xdr:cNvPr id="427" name="テキスト ボックス 426">
          <a:extLst>
            <a:ext uri="{FF2B5EF4-FFF2-40B4-BE49-F238E27FC236}">
              <a16:creationId xmlns:a16="http://schemas.microsoft.com/office/drawing/2014/main" xmlns="" id="{00000000-0008-0000-0700-0000AB010000}"/>
            </a:ext>
          </a:extLst>
        </xdr:cNvPr>
        <xdr:cNvSpPr txBox="1"/>
      </xdr:nvSpPr>
      <xdr:spPr>
        <a:xfrm>
          <a:off x="7626428" y="1343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134528</xdr:rowOff>
    </xdr:from>
    <xdr:to>
      <xdr:col>36</xdr:col>
      <xdr:colOff>165100</xdr:colOff>
      <xdr:row>78</xdr:row>
      <xdr:rowOff>64678</xdr:rowOff>
    </xdr:to>
    <xdr:sp macro="" textlink="">
      <xdr:nvSpPr>
        <xdr:cNvPr id="428" name="楕円 427">
          <a:extLst>
            <a:ext uri="{FF2B5EF4-FFF2-40B4-BE49-F238E27FC236}">
              <a16:creationId xmlns:a16="http://schemas.microsoft.com/office/drawing/2014/main" xmlns="" id="{00000000-0008-0000-0700-0000AC010000}"/>
            </a:ext>
          </a:extLst>
        </xdr:cNvPr>
        <xdr:cNvSpPr/>
      </xdr:nvSpPr>
      <xdr:spPr>
        <a:xfrm>
          <a:off x="6921500" y="1333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55805</xdr:rowOff>
    </xdr:from>
    <xdr:ext cx="469744" cy="259045"/>
    <xdr:sp macro="" textlink="">
      <xdr:nvSpPr>
        <xdr:cNvPr id="429" name="テキスト ボックス 428">
          <a:extLst>
            <a:ext uri="{FF2B5EF4-FFF2-40B4-BE49-F238E27FC236}">
              <a16:creationId xmlns:a16="http://schemas.microsoft.com/office/drawing/2014/main" xmlns="" id="{00000000-0008-0000-0700-0000AD010000}"/>
            </a:ext>
          </a:extLst>
        </xdr:cNvPr>
        <xdr:cNvSpPr txBox="1"/>
      </xdr:nvSpPr>
      <xdr:spPr>
        <a:xfrm>
          <a:off x="6737428" y="13428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xmlns=""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xmlns=""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xmlns=""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xmlns=""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xmlns=""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xmlns=""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xmlns=""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xmlns=""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a:extLst>
            <a:ext uri="{FF2B5EF4-FFF2-40B4-BE49-F238E27FC236}">
              <a16:creationId xmlns:a16="http://schemas.microsoft.com/office/drawing/2014/main" xmlns="" id="{00000000-0008-0000-0700-0000BD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a:extLst>
            <a:ext uri="{FF2B5EF4-FFF2-40B4-BE49-F238E27FC236}">
              <a16:creationId xmlns:a16="http://schemas.microsoft.com/office/drawing/2014/main" xmlns="" id="{00000000-0008-0000-0700-0000BF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xmlns=""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xmlns=""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xmlns=""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97</xdr:row>
      <xdr:rowOff>104902</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flipV="1">
          <a:off x="10475595" y="15444051"/>
          <a:ext cx="1270" cy="1291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108729</xdr:rowOff>
    </xdr:from>
    <xdr:ext cx="534377" cy="259045"/>
    <xdr:sp macro="" textlink="">
      <xdr:nvSpPr>
        <xdr:cNvPr id="454" name="土木費最小値テキスト">
          <a:extLst>
            <a:ext uri="{FF2B5EF4-FFF2-40B4-BE49-F238E27FC236}">
              <a16:creationId xmlns:a16="http://schemas.microsoft.com/office/drawing/2014/main" xmlns="" id="{00000000-0008-0000-0700-0000C6010000}"/>
            </a:ext>
          </a:extLst>
        </xdr:cNvPr>
        <xdr:cNvSpPr txBox="1"/>
      </xdr:nvSpPr>
      <xdr:spPr>
        <a:xfrm>
          <a:off x="10528300" y="1673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104902</xdr:rowOff>
    </xdr:from>
    <xdr:to>
      <xdr:col>55</xdr:col>
      <xdr:colOff>88900</xdr:colOff>
      <xdr:row>97</xdr:row>
      <xdr:rowOff>104902</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10388600" y="16735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56" name="土木費最大値テキスト">
          <a:extLst>
            <a:ext uri="{FF2B5EF4-FFF2-40B4-BE49-F238E27FC236}">
              <a16:creationId xmlns:a16="http://schemas.microsoft.com/office/drawing/2014/main" xmlns="" id="{00000000-0008-0000-0700-0000C8010000}"/>
            </a:ext>
          </a:extLst>
        </xdr:cNvPr>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47371</xdr:rowOff>
    </xdr:from>
    <xdr:to>
      <xdr:col>55</xdr:col>
      <xdr:colOff>0</xdr:colOff>
      <xdr:row>95</xdr:row>
      <xdr:rowOff>65887</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9639300" y="16335121"/>
          <a:ext cx="838200" cy="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168127</xdr:rowOff>
    </xdr:from>
    <xdr:ext cx="534377" cy="259045"/>
    <xdr:sp macro="" textlink="">
      <xdr:nvSpPr>
        <xdr:cNvPr id="459" name="土木費平均値テキスト">
          <a:extLst>
            <a:ext uri="{FF2B5EF4-FFF2-40B4-BE49-F238E27FC236}">
              <a16:creationId xmlns:a16="http://schemas.microsoft.com/office/drawing/2014/main" xmlns="" id="{00000000-0008-0000-0700-0000CB010000}"/>
            </a:ext>
          </a:extLst>
        </xdr:cNvPr>
        <xdr:cNvSpPr txBox="1"/>
      </xdr:nvSpPr>
      <xdr:spPr>
        <a:xfrm>
          <a:off x="10528300" y="161129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145250</xdr:rowOff>
    </xdr:from>
    <xdr:to>
      <xdr:col>55</xdr:col>
      <xdr:colOff>50800</xdr:colOff>
      <xdr:row>95</xdr:row>
      <xdr:rowOff>75400</xdr:rowOff>
    </xdr:to>
    <xdr:sp macro="" textlink="">
      <xdr:nvSpPr>
        <xdr:cNvPr id="460" name="フローチャート: 判断 459">
          <a:extLst>
            <a:ext uri="{FF2B5EF4-FFF2-40B4-BE49-F238E27FC236}">
              <a16:creationId xmlns:a16="http://schemas.microsoft.com/office/drawing/2014/main" xmlns="" id="{00000000-0008-0000-0700-0000CC010000}"/>
            </a:ext>
          </a:extLst>
        </xdr:cNvPr>
        <xdr:cNvSpPr/>
      </xdr:nvSpPr>
      <xdr:spPr>
        <a:xfrm>
          <a:off x="10426700" y="162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47371</xdr:rowOff>
    </xdr:from>
    <xdr:to>
      <xdr:col>50</xdr:col>
      <xdr:colOff>114300</xdr:colOff>
      <xdr:row>95</xdr:row>
      <xdr:rowOff>122289</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flipV="1">
          <a:off x="8750300" y="16335121"/>
          <a:ext cx="889000" cy="7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123126</xdr:rowOff>
    </xdr:from>
    <xdr:to>
      <xdr:col>50</xdr:col>
      <xdr:colOff>165100</xdr:colOff>
      <xdr:row>95</xdr:row>
      <xdr:rowOff>53276</xdr:rowOff>
    </xdr:to>
    <xdr:sp macro="" textlink="">
      <xdr:nvSpPr>
        <xdr:cNvPr id="462" name="フローチャート: 判断 461">
          <a:extLst>
            <a:ext uri="{FF2B5EF4-FFF2-40B4-BE49-F238E27FC236}">
              <a16:creationId xmlns:a16="http://schemas.microsoft.com/office/drawing/2014/main" xmlns="" id="{00000000-0008-0000-0700-0000CE010000}"/>
            </a:ext>
          </a:extLst>
        </xdr:cNvPr>
        <xdr:cNvSpPr/>
      </xdr:nvSpPr>
      <xdr:spPr>
        <a:xfrm>
          <a:off x="9588500" y="1623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69803</xdr:rowOff>
    </xdr:from>
    <xdr:ext cx="534377" cy="259045"/>
    <xdr:sp macro="" textlink="">
      <xdr:nvSpPr>
        <xdr:cNvPr id="463" name="テキスト ボックス 462">
          <a:extLst>
            <a:ext uri="{FF2B5EF4-FFF2-40B4-BE49-F238E27FC236}">
              <a16:creationId xmlns:a16="http://schemas.microsoft.com/office/drawing/2014/main" xmlns="" id="{00000000-0008-0000-0700-0000CF010000}"/>
            </a:ext>
          </a:extLst>
        </xdr:cNvPr>
        <xdr:cNvSpPr txBox="1"/>
      </xdr:nvSpPr>
      <xdr:spPr>
        <a:xfrm>
          <a:off x="9372111" y="1601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136804</xdr:rowOff>
    </xdr:from>
    <xdr:to>
      <xdr:col>45</xdr:col>
      <xdr:colOff>177800</xdr:colOff>
      <xdr:row>95</xdr:row>
      <xdr:rowOff>122289</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a:off x="7861300" y="16081654"/>
          <a:ext cx="889000" cy="32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28663</xdr:rowOff>
    </xdr:from>
    <xdr:to>
      <xdr:col>46</xdr:col>
      <xdr:colOff>38100</xdr:colOff>
      <xdr:row>95</xdr:row>
      <xdr:rowOff>130263</xdr:rowOff>
    </xdr:to>
    <xdr:sp macro="" textlink="">
      <xdr:nvSpPr>
        <xdr:cNvPr id="465" name="フローチャート: 判断 464">
          <a:extLst>
            <a:ext uri="{FF2B5EF4-FFF2-40B4-BE49-F238E27FC236}">
              <a16:creationId xmlns:a16="http://schemas.microsoft.com/office/drawing/2014/main" xmlns="" id="{00000000-0008-0000-0700-0000D1010000}"/>
            </a:ext>
          </a:extLst>
        </xdr:cNvPr>
        <xdr:cNvSpPr/>
      </xdr:nvSpPr>
      <xdr:spPr>
        <a:xfrm>
          <a:off x="8699500" y="163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146790</xdr:rowOff>
    </xdr:from>
    <xdr:ext cx="534377"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8483111" y="1609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136804</xdr:rowOff>
    </xdr:from>
    <xdr:to>
      <xdr:col>41</xdr:col>
      <xdr:colOff>50800</xdr:colOff>
      <xdr:row>93</xdr:row>
      <xdr:rowOff>157581</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flipV="1">
          <a:off x="6972300" y="16081654"/>
          <a:ext cx="889000" cy="2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65976</xdr:rowOff>
    </xdr:from>
    <xdr:to>
      <xdr:col>41</xdr:col>
      <xdr:colOff>101600</xdr:colOff>
      <xdr:row>95</xdr:row>
      <xdr:rowOff>167576</xdr:rowOff>
    </xdr:to>
    <xdr:sp macro="" textlink="">
      <xdr:nvSpPr>
        <xdr:cNvPr id="468" name="フローチャート: 判断 467">
          <a:extLst>
            <a:ext uri="{FF2B5EF4-FFF2-40B4-BE49-F238E27FC236}">
              <a16:creationId xmlns:a16="http://schemas.microsoft.com/office/drawing/2014/main" xmlns="" id="{00000000-0008-0000-0700-0000D4010000}"/>
            </a:ext>
          </a:extLst>
        </xdr:cNvPr>
        <xdr:cNvSpPr/>
      </xdr:nvSpPr>
      <xdr:spPr>
        <a:xfrm>
          <a:off x="7810500" y="163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158703</xdr:rowOff>
    </xdr:from>
    <xdr:ext cx="534377"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7594111" y="164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61213</xdr:rowOff>
    </xdr:from>
    <xdr:to>
      <xdr:col>36</xdr:col>
      <xdr:colOff>165100</xdr:colOff>
      <xdr:row>95</xdr:row>
      <xdr:rowOff>162813</xdr:rowOff>
    </xdr:to>
    <xdr:sp macro="" textlink="">
      <xdr:nvSpPr>
        <xdr:cNvPr id="470" name="フローチャート: 判断 469">
          <a:extLst>
            <a:ext uri="{FF2B5EF4-FFF2-40B4-BE49-F238E27FC236}">
              <a16:creationId xmlns:a16="http://schemas.microsoft.com/office/drawing/2014/main" xmlns="" id="{00000000-0008-0000-0700-0000D6010000}"/>
            </a:ext>
          </a:extLst>
        </xdr:cNvPr>
        <xdr:cNvSpPr/>
      </xdr:nvSpPr>
      <xdr:spPr>
        <a:xfrm>
          <a:off x="69215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153940</xdr:rowOff>
    </xdr:from>
    <xdr:ext cx="534377"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6705111" y="1644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15087</xdr:rowOff>
    </xdr:from>
    <xdr:to>
      <xdr:col>55</xdr:col>
      <xdr:colOff>50800</xdr:colOff>
      <xdr:row>95</xdr:row>
      <xdr:rowOff>116687</xdr:rowOff>
    </xdr:to>
    <xdr:sp macro="" textlink="">
      <xdr:nvSpPr>
        <xdr:cNvPr id="477" name="楕円 476">
          <a:extLst>
            <a:ext uri="{FF2B5EF4-FFF2-40B4-BE49-F238E27FC236}">
              <a16:creationId xmlns:a16="http://schemas.microsoft.com/office/drawing/2014/main" xmlns="" id="{00000000-0008-0000-0700-0000DD010000}"/>
            </a:ext>
          </a:extLst>
        </xdr:cNvPr>
        <xdr:cNvSpPr/>
      </xdr:nvSpPr>
      <xdr:spPr>
        <a:xfrm>
          <a:off x="10426700" y="1630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164964</xdr:rowOff>
    </xdr:from>
    <xdr:ext cx="534377" cy="259045"/>
    <xdr:sp macro="" textlink="">
      <xdr:nvSpPr>
        <xdr:cNvPr id="478" name="土木費該当値テキスト">
          <a:extLst>
            <a:ext uri="{FF2B5EF4-FFF2-40B4-BE49-F238E27FC236}">
              <a16:creationId xmlns:a16="http://schemas.microsoft.com/office/drawing/2014/main" xmlns="" id="{00000000-0008-0000-0700-0000DE010000}"/>
            </a:ext>
          </a:extLst>
        </xdr:cNvPr>
        <xdr:cNvSpPr txBox="1"/>
      </xdr:nvSpPr>
      <xdr:spPr>
        <a:xfrm>
          <a:off x="10528300" y="1628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168021</xdr:rowOff>
    </xdr:from>
    <xdr:to>
      <xdr:col>50</xdr:col>
      <xdr:colOff>165100</xdr:colOff>
      <xdr:row>95</xdr:row>
      <xdr:rowOff>98171</xdr:rowOff>
    </xdr:to>
    <xdr:sp macro="" textlink="">
      <xdr:nvSpPr>
        <xdr:cNvPr id="479" name="楕円 478">
          <a:extLst>
            <a:ext uri="{FF2B5EF4-FFF2-40B4-BE49-F238E27FC236}">
              <a16:creationId xmlns:a16="http://schemas.microsoft.com/office/drawing/2014/main" xmlns="" id="{00000000-0008-0000-0700-0000DF010000}"/>
            </a:ext>
          </a:extLst>
        </xdr:cNvPr>
        <xdr:cNvSpPr/>
      </xdr:nvSpPr>
      <xdr:spPr>
        <a:xfrm>
          <a:off x="9588500" y="1628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89298</xdr:rowOff>
    </xdr:from>
    <xdr:ext cx="534377"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9372111" y="1637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71489</xdr:rowOff>
    </xdr:from>
    <xdr:to>
      <xdr:col>46</xdr:col>
      <xdr:colOff>38100</xdr:colOff>
      <xdr:row>96</xdr:row>
      <xdr:rowOff>1639</xdr:rowOff>
    </xdr:to>
    <xdr:sp macro="" textlink="">
      <xdr:nvSpPr>
        <xdr:cNvPr id="481" name="楕円 480">
          <a:extLst>
            <a:ext uri="{FF2B5EF4-FFF2-40B4-BE49-F238E27FC236}">
              <a16:creationId xmlns:a16="http://schemas.microsoft.com/office/drawing/2014/main" xmlns="" id="{00000000-0008-0000-0700-0000E1010000}"/>
            </a:ext>
          </a:extLst>
        </xdr:cNvPr>
        <xdr:cNvSpPr/>
      </xdr:nvSpPr>
      <xdr:spPr>
        <a:xfrm>
          <a:off x="8699500" y="1635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164216</xdr:rowOff>
    </xdr:from>
    <xdr:ext cx="534377"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8483111" y="1645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86004</xdr:rowOff>
    </xdr:from>
    <xdr:to>
      <xdr:col>41</xdr:col>
      <xdr:colOff>101600</xdr:colOff>
      <xdr:row>94</xdr:row>
      <xdr:rowOff>16154</xdr:rowOff>
    </xdr:to>
    <xdr:sp macro="" textlink="">
      <xdr:nvSpPr>
        <xdr:cNvPr id="483" name="楕円 482">
          <a:extLst>
            <a:ext uri="{FF2B5EF4-FFF2-40B4-BE49-F238E27FC236}">
              <a16:creationId xmlns:a16="http://schemas.microsoft.com/office/drawing/2014/main" xmlns="" id="{00000000-0008-0000-0700-0000E3010000}"/>
            </a:ext>
          </a:extLst>
        </xdr:cNvPr>
        <xdr:cNvSpPr/>
      </xdr:nvSpPr>
      <xdr:spPr>
        <a:xfrm>
          <a:off x="7810500" y="1603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32681</xdr:rowOff>
    </xdr:from>
    <xdr:ext cx="534377"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7594111" y="1580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106781</xdr:rowOff>
    </xdr:from>
    <xdr:to>
      <xdr:col>36</xdr:col>
      <xdr:colOff>165100</xdr:colOff>
      <xdr:row>94</xdr:row>
      <xdr:rowOff>36931</xdr:rowOff>
    </xdr:to>
    <xdr:sp macro="" textlink="">
      <xdr:nvSpPr>
        <xdr:cNvPr id="485" name="楕円 484">
          <a:extLst>
            <a:ext uri="{FF2B5EF4-FFF2-40B4-BE49-F238E27FC236}">
              <a16:creationId xmlns:a16="http://schemas.microsoft.com/office/drawing/2014/main" xmlns="" id="{00000000-0008-0000-0700-0000E5010000}"/>
            </a:ext>
          </a:extLst>
        </xdr:cNvPr>
        <xdr:cNvSpPr/>
      </xdr:nvSpPr>
      <xdr:spPr>
        <a:xfrm>
          <a:off x="6921500" y="1605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53458</xdr:rowOff>
    </xdr:from>
    <xdr:ext cx="534377"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6705111" y="1582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xmlns=""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xmlns="" id="{00000000-0008-0000-07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xmlns=""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64216</xdr:rowOff>
    </xdr:from>
    <xdr:to>
      <xdr:col>85</xdr:col>
      <xdr:colOff>126364</xdr:colOff>
      <xdr:row>38</xdr:row>
      <xdr:rowOff>168001</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flipV="1">
          <a:off x="16317595" y="5379166"/>
          <a:ext cx="1269" cy="1303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378</xdr:rowOff>
    </xdr:from>
    <xdr:ext cx="469744" cy="259045"/>
    <xdr:sp macro="" textlink="">
      <xdr:nvSpPr>
        <xdr:cNvPr id="510" name="消防費最小値テキスト">
          <a:extLst>
            <a:ext uri="{FF2B5EF4-FFF2-40B4-BE49-F238E27FC236}">
              <a16:creationId xmlns:a16="http://schemas.microsoft.com/office/drawing/2014/main" xmlns="" id="{00000000-0008-0000-0700-0000FE010000}"/>
            </a:ext>
          </a:extLst>
        </xdr:cNvPr>
        <xdr:cNvSpPr txBox="1"/>
      </xdr:nvSpPr>
      <xdr:spPr>
        <a:xfrm>
          <a:off x="16370300" y="668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168001</xdr:rowOff>
    </xdr:from>
    <xdr:to>
      <xdr:col>86</xdr:col>
      <xdr:colOff>25400</xdr:colOff>
      <xdr:row>38</xdr:row>
      <xdr:rowOff>168001</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6230600" y="668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10893</xdr:rowOff>
    </xdr:from>
    <xdr:ext cx="534377" cy="259045"/>
    <xdr:sp macro="" textlink="">
      <xdr:nvSpPr>
        <xdr:cNvPr id="512" name="消防費最大値テキスト">
          <a:extLst>
            <a:ext uri="{FF2B5EF4-FFF2-40B4-BE49-F238E27FC236}">
              <a16:creationId xmlns:a16="http://schemas.microsoft.com/office/drawing/2014/main" xmlns="" id="{00000000-0008-0000-0700-000000020000}"/>
            </a:ext>
          </a:extLst>
        </xdr:cNvPr>
        <xdr:cNvSpPr txBox="1"/>
      </xdr:nvSpPr>
      <xdr:spPr>
        <a:xfrm>
          <a:off x="16370300" y="515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64216</xdr:rowOff>
    </xdr:from>
    <xdr:to>
      <xdr:col>86</xdr:col>
      <xdr:colOff>25400</xdr:colOff>
      <xdr:row>31</xdr:row>
      <xdr:rowOff>64216</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a:off x="16230600" y="537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4506</xdr:rowOff>
    </xdr:from>
    <xdr:to>
      <xdr:col>85</xdr:col>
      <xdr:colOff>127000</xdr:colOff>
      <xdr:row>36</xdr:row>
      <xdr:rowOff>140157</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flipV="1">
          <a:off x="15481300" y="6176706"/>
          <a:ext cx="838200" cy="13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145188</xdr:rowOff>
    </xdr:from>
    <xdr:ext cx="534377" cy="259045"/>
    <xdr:sp macro="" textlink="">
      <xdr:nvSpPr>
        <xdr:cNvPr id="515" name="消防費平均値テキスト">
          <a:extLst>
            <a:ext uri="{FF2B5EF4-FFF2-40B4-BE49-F238E27FC236}">
              <a16:creationId xmlns:a16="http://schemas.microsoft.com/office/drawing/2014/main" xmlns="" id="{00000000-0008-0000-0700-000003020000}"/>
            </a:ext>
          </a:extLst>
        </xdr:cNvPr>
        <xdr:cNvSpPr txBox="1"/>
      </xdr:nvSpPr>
      <xdr:spPr>
        <a:xfrm>
          <a:off x="16370300" y="6145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166761</xdr:rowOff>
    </xdr:from>
    <xdr:to>
      <xdr:col>85</xdr:col>
      <xdr:colOff>177800</xdr:colOff>
      <xdr:row>36</xdr:row>
      <xdr:rowOff>96911</xdr:rowOff>
    </xdr:to>
    <xdr:sp macro="" textlink="">
      <xdr:nvSpPr>
        <xdr:cNvPr id="516" name="フローチャート: 判断 515">
          <a:extLst>
            <a:ext uri="{FF2B5EF4-FFF2-40B4-BE49-F238E27FC236}">
              <a16:creationId xmlns:a16="http://schemas.microsoft.com/office/drawing/2014/main" xmlns="" id="{00000000-0008-0000-0700-000004020000}"/>
            </a:ext>
          </a:extLst>
        </xdr:cNvPr>
        <xdr:cNvSpPr/>
      </xdr:nvSpPr>
      <xdr:spPr>
        <a:xfrm>
          <a:off x="16268700" y="616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140157</xdr:rowOff>
    </xdr:from>
    <xdr:to>
      <xdr:col>81</xdr:col>
      <xdr:colOff>50800</xdr:colOff>
      <xdr:row>37</xdr:row>
      <xdr:rowOff>2768</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flipV="1">
          <a:off x="14592300" y="6312357"/>
          <a:ext cx="889000" cy="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118298</xdr:rowOff>
    </xdr:from>
    <xdr:to>
      <xdr:col>81</xdr:col>
      <xdr:colOff>101600</xdr:colOff>
      <xdr:row>36</xdr:row>
      <xdr:rowOff>48448</xdr:rowOff>
    </xdr:to>
    <xdr:sp macro="" textlink="">
      <xdr:nvSpPr>
        <xdr:cNvPr id="518" name="フローチャート: 判断 517">
          <a:extLst>
            <a:ext uri="{FF2B5EF4-FFF2-40B4-BE49-F238E27FC236}">
              <a16:creationId xmlns:a16="http://schemas.microsoft.com/office/drawing/2014/main" xmlns="" id="{00000000-0008-0000-0700-000006020000}"/>
            </a:ext>
          </a:extLst>
        </xdr:cNvPr>
        <xdr:cNvSpPr/>
      </xdr:nvSpPr>
      <xdr:spPr>
        <a:xfrm>
          <a:off x="15430500" y="611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64975</xdr:rowOff>
    </xdr:from>
    <xdr:ext cx="534377" cy="259045"/>
    <xdr:sp macro="" textlink="">
      <xdr:nvSpPr>
        <xdr:cNvPr id="519" name="テキスト ボックス 518">
          <a:extLst>
            <a:ext uri="{FF2B5EF4-FFF2-40B4-BE49-F238E27FC236}">
              <a16:creationId xmlns:a16="http://schemas.microsoft.com/office/drawing/2014/main" xmlns="" id="{00000000-0008-0000-0700-000007020000}"/>
            </a:ext>
          </a:extLst>
        </xdr:cNvPr>
        <xdr:cNvSpPr txBox="1"/>
      </xdr:nvSpPr>
      <xdr:spPr>
        <a:xfrm>
          <a:off x="15214111" y="589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135905</xdr:rowOff>
    </xdr:from>
    <xdr:to>
      <xdr:col>76</xdr:col>
      <xdr:colOff>114300</xdr:colOff>
      <xdr:row>37</xdr:row>
      <xdr:rowOff>2768</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a:off x="13703300" y="6308105"/>
          <a:ext cx="889000" cy="3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93152</xdr:rowOff>
    </xdr:from>
    <xdr:to>
      <xdr:col>76</xdr:col>
      <xdr:colOff>165100</xdr:colOff>
      <xdr:row>36</xdr:row>
      <xdr:rowOff>23302</xdr:rowOff>
    </xdr:to>
    <xdr:sp macro="" textlink="">
      <xdr:nvSpPr>
        <xdr:cNvPr id="521" name="フローチャート: 判断 520">
          <a:extLst>
            <a:ext uri="{FF2B5EF4-FFF2-40B4-BE49-F238E27FC236}">
              <a16:creationId xmlns:a16="http://schemas.microsoft.com/office/drawing/2014/main" xmlns="" id="{00000000-0008-0000-0700-000009020000}"/>
            </a:ext>
          </a:extLst>
        </xdr:cNvPr>
        <xdr:cNvSpPr/>
      </xdr:nvSpPr>
      <xdr:spPr>
        <a:xfrm>
          <a:off x="14541500" y="609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39829</xdr:rowOff>
    </xdr:from>
    <xdr:ext cx="534377" cy="259045"/>
    <xdr:sp macro="" textlink="">
      <xdr:nvSpPr>
        <xdr:cNvPr id="522" name="テキスト ボックス 521">
          <a:extLst>
            <a:ext uri="{FF2B5EF4-FFF2-40B4-BE49-F238E27FC236}">
              <a16:creationId xmlns:a16="http://schemas.microsoft.com/office/drawing/2014/main" xmlns="" id="{00000000-0008-0000-0700-00000A020000}"/>
            </a:ext>
          </a:extLst>
        </xdr:cNvPr>
        <xdr:cNvSpPr txBox="1"/>
      </xdr:nvSpPr>
      <xdr:spPr>
        <a:xfrm>
          <a:off x="14325111" y="586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135905</xdr:rowOff>
    </xdr:from>
    <xdr:to>
      <xdr:col>71</xdr:col>
      <xdr:colOff>177800</xdr:colOff>
      <xdr:row>36</xdr:row>
      <xdr:rowOff>165212</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flipV="1">
          <a:off x="12814300" y="6308105"/>
          <a:ext cx="889000" cy="2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5873</xdr:rowOff>
    </xdr:from>
    <xdr:to>
      <xdr:col>72</xdr:col>
      <xdr:colOff>38100</xdr:colOff>
      <xdr:row>36</xdr:row>
      <xdr:rowOff>107473</xdr:rowOff>
    </xdr:to>
    <xdr:sp macro="" textlink="">
      <xdr:nvSpPr>
        <xdr:cNvPr id="524" name="フローチャート: 判断 523">
          <a:extLst>
            <a:ext uri="{FF2B5EF4-FFF2-40B4-BE49-F238E27FC236}">
              <a16:creationId xmlns:a16="http://schemas.microsoft.com/office/drawing/2014/main" xmlns="" id="{00000000-0008-0000-0700-00000C020000}"/>
            </a:ext>
          </a:extLst>
        </xdr:cNvPr>
        <xdr:cNvSpPr/>
      </xdr:nvSpPr>
      <xdr:spPr>
        <a:xfrm>
          <a:off x="136525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124000</xdr:rowOff>
    </xdr:from>
    <xdr:ext cx="534377"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3436111" y="595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19771</xdr:rowOff>
    </xdr:from>
    <xdr:to>
      <xdr:col>67</xdr:col>
      <xdr:colOff>101600</xdr:colOff>
      <xdr:row>36</xdr:row>
      <xdr:rowOff>121371</xdr:rowOff>
    </xdr:to>
    <xdr:sp macro="" textlink="">
      <xdr:nvSpPr>
        <xdr:cNvPr id="526" name="フローチャート: 判断 525">
          <a:extLst>
            <a:ext uri="{FF2B5EF4-FFF2-40B4-BE49-F238E27FC236}">
              <a16:creationId xmlns:a16="http://schemas.microsoft.com/office/drawing/2014/main" xmlns="" id="{00000000-0008-0000-0700-00000E020000}"/>
            </a:ext>
          </a:extLst>
        </xdr:cNvPr>
        <xdr:cNvSpPr/>
      </xdr:nvSpPr>
      <xdr:spPr>
        <a:xfrm>
          <a:off x="12763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137898</xdr:rowOff>
    </xdr:from>
    <xdr:ext cx="534377"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2547111" y="59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125156</xdr:rowOff>
    </xdr:from>
    <xdr:to>
      <xdr:col>85</xdr:col>
      <xdr:colOff>177800</xdr:colOff>
      <xdr:row>36</xdr:row>
      <xdr:rowOff>55306</xdr:rowOff>
    </xdr:to>
    <xdr:sp macro="" textlink="">
      <xdr:nvSpPr>
        <xdr:cNvPr id="533" name="楕円 532">
          <a:extLst>
            <a:ext uri="{FF2B5EF4-FFF2-40B4-BE49-F238E27FC236}">
              <a16:creationId xmlns:a16="http://schemas.microsoft.com/office/drawing/2014/main" xmlns="" id="{00000000-0008-0000-0700-000015020000}"/>
            </a:ext>
          </a:extLst>
        </xdr:cNvPr>
        <xdr:cNvSpPr/>
      </xdr:nvSpPr>
      <xdr:spPr>
        <a:xfrm>
          <a:off x="16268700" y="612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148033</xdr:rowOff>
    </xdr:from>
    <xdr:ext cx="534377" cy="259045"/>
    <xdr:sp macro="" textlink="">
      <xdr:nvSpPr>
        <xdr:cNvPr id="534" name="消防費該当値テキスト">
          <a:extLst>
            <a:ext uri="{FF2B5EF4-FFF2-40B4-BE49-F238E27FC236}">
              <a16:creationId xmlns:a16="http://schemas.microsoft.com/office/drawing/2014/main" xmlns="" id="{00000000-0008-0000-0700-000016020000}"/>
            </a:ext>
          </a:extLst>
        </xdr:cNvPr>
        <xdr:cNvSpPr txBox="1"/>
      </xdr:nvSpPr>
      <xdr:spPr>
        <a:xfrm>
          <a:off x="16370300" y="597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89357</xdr:rowOff>
    </xdr:from>
    <xdr:to>
      <xdr:col>81</xdr:col>
      <xdr:colOff>101600</xdr:colOff>
      <xdr:row>37</xdr:row>
      <xdr:rowOff>19507</xdr:rowOff>
    </xdr:to>
    <xdr:sp macro="" textlink="">
      <xdr:nvSpPr>
        <xdr:cNvPr id="535" name="楕円 534">
          <a:extLst>
            <a:ext uri="{FF2B5EF4-FFF2-40B4-BE49-F238E27FC236}">
              <a16:creationId xmlns:a16="http://schemas.microsoft.com/office/drawing/2014/main" xmlns="" id="{00000000-0008-0000-0700-000017020000}"/>
            </a:ext>
          </a:extLst>
        </xdr:cNvPr>
        <xdr:cNvSpPr/>
      </xdr:nvSpPr>
      <xdr:spPr>
        <a:xfrm>
          <a:off x="15430500" y="62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10634</xdr:rowOff>
    </xdr:from>
    <xdr:ext cx="534377"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5214111" y="635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123418</xdr:rowOff>
    </xdr:from>
    <xdr:to>
      <xdr:col>76</xdr:col>
      <xdr:colOff>165100</xdr:colOff>
      <xdr:row>37</xdr:row>
      <xdr:rowOff>53568</xdr:rowOff>
    </xdr:to>
    <xdr:sp macro="" textlink="">
      <xdr:nvSpPr>
        <xdr:cNvPr id="537" name="楕円 536">
          <a:extLst>
            <a:ext uri="{FF2B5EF4-FFF2-40B4-BE49-F238E27FC236}">
              <a16:creationId xmlns:a16="http://schemas.microsoft.com/office/drawing/2014/main" xmlns="" id="{00000000-0008-0000-0700-000019020000}"/>
            </a:ext>
          </a:extLst>
        </xdr:cNvPr>
        <xdr:cNvSpPr/>
      </xdr:nvSpPr>
      <xdr:spPr>
        <a:xfrm>
          <a:off x="14541500" y="629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44695</xdr:rowOff>
    </xdr:from>
    <xdr:ext cx="534377"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4325111" y="638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85105</xdr:rowOff>
    </xdr:from>
    <xdr:to>
      <xdr:col>72</xdr:col>
      <xdr:colOff>38100</xdr:colOff>
      <xdr:row>37</xdr:row>
      <xdr:rowOff>15255</xdr:rowOff>
    </xdr:to>
    <xdr:sp macro="" textlink="">
      <xdr:nvSpPr>
        <xdr:cNvPr id="539" name="楕円 538">
          <a:extLst>
            <a:ext uri="{FF2B5EF4-FFF2-40B4-BE49-F238E27FC236}">
              <a16:creationId xmlns:a16="http://schemas.microsoft.com/office/drawing/2014/main" xmlns="" id="{00000000-0008-0000-0700-00001B020000}"/>
            </a:ext>
          </a:extLst>
        </xdr:cNvPr>
        <xdr:cNvSpPr/>
      </xdr:nvSpPr>
      <xdr:spPr>
        <a:xfrm>
          <a:off x="13652500" y="625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6382</xdr:rowOff>
    </xdr:from>
    <xdr:ext cx="534377"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3436111" y="635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114412</xdr:rowOff>
    </xdr:from>
    <xdr:to>
      <xdr:col>67</xdr:col>
      <xdr:colOff>101600</xdr:colOff>
      <xdr:row>37</xdr:row>
      <xdr:rowOff>44562</xdr:rowOff>
    </xdr:to>
    <xdr:sp macro="" textlink="">
      <xdr:nvSpPr>
        <xdr:cNvPr id="541" name="楕円 540">
          <a:extLst>
            <a:ext uri="{FF2B5EF4-FFF2-40B4-BE49-F238E27FC236}">
              <a16:creationId xmlns:a16="http://schemas.microsoft.com/office/drawing/2014/main" xmlns="" id="{00000000-0008-0000-0700-00001D020000}"/>
            </a:ext>
          </a:extLst>
        </xdr:cNvPr>
        <xdr:cNvSpPr/>
      </xdr:nvSpPr>
      <xdr:spPr>
        <a:xfrm>
          <a:off x="12763500" y="628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35689</xdr:rowOff>
    </xdr:from>
    <xdr:ext cx="534377"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2547111" y="637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xmlns=""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xmlns=""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xmlns=""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xmlns=""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xmlns=""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xmlns=""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a:extLst>
            <a:ext uri="{FF2B5EF4-FFF2-40B4-BE49-F238E27FC236}">
              <a16:creationId xmlns:a16="http://schemas.microsoft.com/office/drawing/2014/main" xmlns="" id="{00000000-0008-0000-0700-00002A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a:extLst>
            <a:ext uri="{FF2B5EF4-FFF2-40B4-BE49-F238E27FC236}">
              <a16:creationId xmlns:a16="http://schemas.microsoft.com/office/drawing/2014/main" xmlns="" id="{00000000-0008-0000-0700-00002B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a:extLst>
            <a:ext uri="{FF2B5EF4-FFF2-40B4-BE49-F238E27FC236}">
              <a16:creationId xmlns:a16="http://schemas.microsoft.com/office/drawing/2014/main" xmlns="" id="{00000000-0008-0000-0700-00002C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xmlns=""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146139</xdr:rowOff>
    </xdr:from>
    <xdr:to>
      <xdr:col>85</xdr:col>
      <xdr:colOff>126364</xdr:colOff>
      <xdr:row>57</xdr:row>
      <xdr:rowOff>107829</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flipV="1">
          <a:off x="16317595" y="8547189"/>
          <a:ext cx="1269" cy="1333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111656</xdr:rowOff>
    </xdr:from>
    <xdr:ext cx="534377" cy="259045"/>
    <xdr:sp macro="" textlink="">
      <xdr:nvSpPr>
        <xdr:cNvPr id="568" name="教育費最小値テキスト">
          <a:extLst>
            <a:ext uri="{FF2B5EF4-FFF2-40B4-BE49-F238E27FC236}">
              <a16:creationId xmlns:a16="http://schemas.microsoft.com/office/drawing/2014/main" xmlns="" id="{00000000-0008-0000-0700-000038020000}"/>
            </a:ext>
          </a:extLst>
        </xdr:cNvPr>
        <xdr:cNvSpPr txBox="1"/>
      </xdr:nvSpPr>
      <xdr:spPr>
        <a:xfrm>
          <a:off x="16370300" y="988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107829</xdr:rowOff>
    </xdr:from>
    <xdr:to>
      <xdr:col>86</xdr:col>
      <xdr:colOff>25400</xdr:colOff>
      <xdr:row>57</xdr:row>
      <xdr:rowOff>107829</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6230600" y="988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92816</xdr:rowOff>
    </xdr:from>
    <xdr:ext cx="599010" cy="259045"/>
    <xdr:sp macro="" textlink="">
      <xdr:nvSpPr>
        <xdr:cNvPr id="570" name="教育費最大値テキスト">
          <a:extLst>
            <a:ext uri="{FF2B5EF4-FFF2-40B4-BE49-F238E27FC236}">
              <a16:creationId xmlns:a16="http://schemas.microsoft.com/office/drawing/2014/main" xmlns="" id="{00000000-0008-0000-0700-00003A020000}"/>
            </a:ext>
          </a:extLst>
        </xdr:cNvPr>
        <xdr:cNvSpPr txBox="1"/>
      </xdr:nvSpPr>
      <xdr:spPr>
        <a:xfrm>
          <a:off x="16370300" y="832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146139</xdr:rowOff>
    </xdr:from>
    <xdr:to>
      <xdr:col>86</xdr:col>
      <xdr:colOff>25400</xdr:colOff>
      <xdr:row>49</xdr:row>
      <xdr:rowOff>146139</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6230600" y="8547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107011</xdr:rowOff>
    </xdr:from>
    <xdr:to>
      <xdr:col>85</xdr:col>
      <xdr:colOff>127000</xdr:colOff>
      <xdr:row>56</xdr:row>
      <xdr:rowOff>166865</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a:off x="15481300" y="9708211"/>
          <a:ext cx="838200" cy="59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127302</xdr:rowOff>
    </xdr:from>
    <xdr:ext cx="534377" cy="259045"/>
    <xdr:sp macro="" textlink="">
      <xdr:nvSpPr>
        <xdr:cNvPr id="573" name="教育費平均値テキスト">
          <a:extLst>
            <a:ext uri="{FF2B5EF4-FFF2-40B4-BE49-F238E27FC236}">
              <a16:creationId xmlns:a16="http://schemas.microsoft.com/office/drawing/2014/main" xmlns="" id="{00000000-0008-0000-0700-00003D020000}"/>
            </a:ext>
          </a:extLst>
        </xdr:cNvPr>
        <xdr:cNvSpPr txBox="1"/>
      </xdr:nvSpPr>
      <xdr:spPr>
        <a:xfrm>
          <a:off x="16370300" y="9214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104425</xdr:rowOff>
    </xdr:from>
    <xdr:to>
      <xdr:col>85</xdr:col>
      <xdr:colOff>177800</xdr:colOff>
      <xdr:row>55</xdr:row>
      <xdr:rowOff>34575</xdr:rowOff>
    </xdr:to>
    <xdr:sp macro="" textlink="">
      <xdr:nvSpPr>
        <xdr:cNvPr id="574" name="フローチャート: 判断 573">
          <a:extLst>
            <a:ext uri="{FF2B5EF4-FFF2-40B4-BE49-F238E27FC236}">
              <a16:creationId xmlns:a16="http://schemas.microsoft.com/office/drawing/2014/main" xmlns="" id="{00000000-0008-0000-0700-00003E020000}"/>
            </a:ext>
          </a:extLst>
        </xdr:cNvPr>
        <xdr:cNvSpPr/>
      </xdr:nvSpPr>
      <xdr:spPr>
        <a:xfrm>
          <a:off x="16268700" y="93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46603</xdr:rowOff>
    </xdr:from>
    <xdr:to>
      <xdr:col>81</xdr:col>
      <xdr:colOff>50800</xdr:colOff>
      <xdr:row>56</xdr:row>
      <xdr:rowOff>107011</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a:off x="14592300" y="9476353"/>
          <a:ext cx="889000" cy="231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164776</xdr:rowOff>
    </xdr:from>
    <xdr:to>
      <xdr:col>81</xdr:col>
      <xdr:colOff>101600</xdr:colOff>
      <xdr:row>55</xdr:row>
      <xdr:rowOff>94926</xdr:rowOff>
    </xdr:to>
    <xdr:sp macro="" textlink="">
      <xdr:nvSpPr>
        <xdr:cNvPr id="576" name="フローチャート: 判断 575">
          <a:extLst>
            <a:ext uri="{FF2B5EF4-FFF2-40B4-BE49-F238E27FC236}">
              <a16:creationId xmlns:a16="http://schemas.microsoft.com/office/drawing/2014/main" xmlns="" id="{00000000-0008-0000-0700-000040020000}"/>
            </a:ext>
          </a:extLst>
        </xdr:cNvPr>
        <xdr:cNvSpPr/>
      </xdr:nvSpPr>
      <xdr:spPr>
        <a:xfrm>
          <a:off x="15430500" y="942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111453</xdr:rowOff>
    </xdr:from>
    <xdr:ext cx="534377" cy="259045"/>
    <xdr:sp macro="" textlink="">
      <xdr:nvSpPr>
        <xdr:cNvPr id="577" name="テキスト ボックス 576">
          <a:extLst>
            <a:ext uri="{FF2B5EF4-FFF2-40B4-BE49-F238E27FC236}">
              <a16:creationId xmlns:a16="http://schemas.microsoft.com/office/drawing/2014/main" xmlns="" id="{00000000-0008-0000-0700-000041020000}"/>
            </a:ext>
          </a:extLst>
        </xdr:cNvPr>
        <xdr:cNvSpPr txBox="1"/>
      </xdr:nvSpPr>
      <xdr:spPr>
        <a:xfrm>
          <a:off x="15214111" y="919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46603</xdr:rowOff>
    </xdr:from>
    <xdr:to>
      <xdr:col>76</xdr:col>
      <xdr:colOff>114300</xdr:colOff>
      <xdr:row>56</xdr:row>
      <xdr:rowOff>107906</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flipV="1">
          <a:off x="13703300" y="9476353"/>
          <a:ext cx="889000" cy="23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137763</xdr:rowOff>
    </xdr:from>
    <xdr:to>
      <xdr:col>76</xdr:col>
      <xdr:colOff>165100</xdr:colOff>
      <xdr:row>55</xdr:row>
      <xdr:rowOff>67913</xdr:rowOff>
    </xdr:to>
    <xdr:sp macro="" textlink="">
      <xdr:nvSpPr>
        <xdr:cNvPr id="579" name="フローチャート: 判断 578">
          <a:extLst>
            <a:ext uri="{FF2B5EF4-FFF2-40B4-BE49-F238E27FC236}">
              <a16:creationId xmlns:a16="http://schemas.microsoft.com/office/drawing/2014/main" xmlns="" id="{00000000-0008-0000-0700-000043020000}"/>
            </a:ext>
          </a:extLst>
        </xdr:cNvPr>
        <xdr:cNvSpPr/>
      </xdr:nvSpPr>
      <xdr:spPr>
        <a:xfrm>
          <a:off x="14541500" y="939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84440</xdr:rowOff>
    </xdr:from>
    <xdr:ext cx="534377"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4325111" y="917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107906</xdr:rowOff>
    </xdr:from>
    <xdr:to>
      <xdr:col>71</xdr:col>
      <xdr:colOff>177800</xdr:colOff>
      <xdr:row>57</xdr:row>
      <xdr:rowOff>102209</xdr:rowOff>
    </xdr:to>
    <xdr:cxnSp macro="">
      <xdr:nvCxnSpPr>
        <xdr:cNvPr id="581" name="直線コネクタ 580">
          <a:extLst>
            <a:ext uri="{FF2B5EF4-FFF2-40B4-BE49-F238E27FC236}">
              <a16:creationId xmlns:a16="http://schemas.microsoft.com/office/drawing/2014/main" xmlns="" id="{00000000-0008-0000-0700-000045020000}"/>
            </a:ext>
          </a:extLst>
        </xdr:cNvPr>
        <xdr:cNvCxnSpPr/>
      </xdr:nvCxnSpPr>
      <xdr:spPr>
        <a:xfrm flipV="1">
          <a:off x="12814300" y="9709106"/>
          <a:ext cx="889000" cy="16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41618</xdr:rowOff>
    </xdr:from>
    <xdr:to>
      <xdr:col>72</xdr:col>
      <xdr:colOff>38100</xdr:colOff>
      <xdr:row>55</xdr:row>
      <xdr:rowOff>143218</xdr:rowOff>
    </xdr:to>
    <xdr:sp macro="" textlink="">
      <xdr:nvSpPr>
        <xdr:cNvPr id="582" name="フローチャート: 判断 581">
          <a:extLst>
            <a:ext uri="{FF2B5EF4-FFF2-40B4-BE49-F238E27FC236}">
              <a16:creationId xmlns:a16="http://schemas.microsoft.com/office/drawing/2014/main" xmlns="" id="{00000000-0008-0000-0700-000046020000}"/>
            </a:ext>
          </a:extLst>
        </xdr:cNvPr>
        <xdr:cNvSpPr/>
      </xdr:nvSpPr>
      <xdr:spPr>
        <a:xfrm>
          <a:off x="13652500" y="947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159745</xdr:rowOff>
    </xdr:from>
    <xdr:ext cx="534377"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3436111" y="924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78004</xdr:rowOff>
    </xdr:from>
    <xdr:to>
      <xdr:col>67</xdr:col>
      <xdr:colOff>101600</xdr:colOff>
      <xdr:row>56</xdr:row>
      <xdr:rowOff>8154</xdr:rowOff>
    </xdr:to>
    <xdr:sp macro="" textlink="">
      <xdr:nvSpPr>
        <xdr:cNvPr id="584" name="フローチャート: 判断 583">
          <a:extLst>
            <a:ext uri="{FF2B5EF4-FFF2-40B4-BE49-F238E27FC236}">
              <a16:creationId xmlns:a16="http://schemas.microsoft.com/office/drawing/2014/main" xmlns="" id="{00000000-0008-0000-0700-000048020000}"/>
            </a:ext>
          </a:extLst>
        </xdr:cNvPr>
        <xdr:cNvSpPr/>
      </xdr:nvSpPr>
      <xdr:spPr>
        <a:xfrm>
          <a:off x="127635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24681</xdr:rowOff>
    </xdr:from>
    <xdr:ext cx="534377"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2547111" y="92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116065</xdr:rowOff>
    </xdr:from>
    <xdr:to>
      <xdr:col>85</xdr:col>
      <xdr:colOff>177800</xdr:colOff>
      <xdr:row>57</xdr:row>
      <xdr:rowOff>46215</xdr:rowOff>
    </xdr:to>
    <xdr:sp macro="" textlink="">
      <xdr:nvSpPr>
        <xdr:cNvPr id="591" name="楕円 590">
          <a:extLst>
            <a:ext uri="{FF2B5EF4-FFF2-40B4-BE49-F238E27FC236}">
              <a16:creationId xmlns:a16="http://schemas.microsoft.com/office/drawing/2014/main" xmlns="" id="{00000000-0008-0000-0700-00004F020000}"/>
            </a:ext>
          </a:extLst>
        </xdr:cNvPr>
        <xdr:cNvSpPr/>
      </xdr:nvSpPr>
      <xdr:spPr>
        <a:xfrm>
          <a:off x="16268700" y="971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30992</xdr:rowOff>
    </xdr:from>
    <xdr:ext cx="534377" cy="259045"/>
    <xdr:sp macro="" textlink="">
      <xdr:nvSpPr>
        <xdr:cNvPr id="592" name="教育費該当値テキスト">
          <a:extLst>
            <a:ext uri="{FF2B5EF4-FFF2-40B4-BE49-F238E27FC236}">
              <a16:creationId xmlns:a16="http://schemas.microsoft.com/office/drawing/2014/main" xmlns="" id="{00000000-0008-0000-0700-000050020000}"/>
            </a:ext>
          </a:extLst>
        </xdr:cNvPr>
        <xdr:cNvSpPr txBox="1"/>
      </xdr:nvSpPr>
      <xdr:spPr>
        <a:xfrm>
          <a:off x="16370300" y="963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56211</xdr:rowOff>
    </xdr:from>
    <xdr:to>
      <xdr:col>81</xdr:col>
      <xdr:colOff>101600</xdr:colOff>
      <xdr:row>56</xdr:row>
      <xdr:rowOff>157811</xdr:rowOff>
    </xdr:to>
    <xdr:sp macro="" textlink="">
      <xdr:nvSpPr>
        <xdr:cNvPr id="593" name="楕円 592">
          <a:extLst>
            <a:ext uri="{FF2B5EF4-FFF2-40B4-BE49-F238E27FC236}">
              <a16:creationId xmlns:a16="http://schemas.microsoft.com/office/drawing/2014/main" xmlns="" id="{00000000-0008-0000-0700-000051020000}"/>
            </a:ext>
          </a:extLst>
        </xdr:cNvPr>
        <xdr:cNvSpPr/>
      </xdr:nvSpPr>
      <xdr:spPr>
        <a:xfrm>
          <a:off x="15430500" y="965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148938</xdr:rowOff>
    </xdr:from>
    <xdr:ext cx="534377"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5214111" y="975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167253</xdr:rowOff>
    </xdr:from>
    <xdr:to>
      <xdr:col>76</xdr:col>
      <xdr:colOff>165100</xdr:colOff>
      <xdr:row>55</xdr:row>
      <xdr:rowOff>97403</xdr:rowOff>
    </xdr:to>
    <xdr:sp macro="" textlink="">
      <xdr:nvSpPr>
        <xdr:cNvPr id="595" name="楕円 594">
          <a:extLst>
            <a:ext uri="{FF2B5EF4-FFF2-40B4-BE49-F238E27FC236}">
              <a16:creationId xmlns:a16="http://schemas.microsoft.com/office/drawing/2014/main" xmlns="" id="{00000000-0008-0000-0700-000053020000}"/>
            </a:ext>
          </a:extLst>
        </xdr:cNvPr>
        <xdr:cNvSpPr/>
      </xdr:nvSpPr>
      <xdr:spPr>
        <a:xfrm>
          <a:off x="14541500" y="942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88530</xdr:rowOff>
    </xdr:from>
    <xdr:ext cx="534377"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4325111" y="951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57106</xdr:rowOff>
    </xdr:from>
    <xdr:to>
      <xdr:col>72</xdr:col>
      <xdr:colOff>38100</xdr:colOff>
      <xdr:row>56</xdr:row>
      <xdr:rowOff>158706</xdr:rowOff>
    </xdr:to>
    <xdr:sp macro="" textlink="">
      <xdr:nvSpPr>
        <xdr:cNvPr id="597" name="楕円 596">
          <a:extLst>
            <a:ext uri="{FF2B5EF4-FFF2-40B4-BE49-F238E27FC236}">
              <a16:creationId xmlns:a16="http://schemas.microsoft.com/office/drawing/2014/main" xmlns="" id="{00000000-0008-0000-0700-000055020000}"/>
            </a:ext>
          </a:extLst>
        </xdr:cNvPr>
        <xdr:cNvSpPr/>
      </xdr:nvSpPr>
      <xdr:spPr>
        <a:xfrm>
          <a:off x="13652500" y="965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149833</xdr:rowOff>
    </xdr:from>
    <xdr:ext cx="534377"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3436111" y="975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51409</xdr:rowOff>
    </xdr:from>
    <xdr:to>
      <xdr:col>67</xdr:col>
      <xdr:colOff>101600</xdr:colOff>
      <xdr:row>57</xdr:row>
      <xdr:rowOff>153009</xdr:rowOff>
    </xdr:to>
    <xdr:sp macro="" textlink="">
      <xdr:nvSpPr>
        <xdr:cNvPr id="599" name="楕円 598">
          <a:extLst>
            <a:ext uri="{FF2B5EF4-FFF2-40B4-BE49-F238E27FC236}">
              <a16:creationId xmlns:a16="http://schemas.microsoft.com/office/drawing/2014/main" xmlns="" id="{00000000-0008-0000-0700-000057020000}"/>
            </a:ext>
          </a:extLst>
        </xdr:cNvPr>
        <xdr:cNvSpPr/>
      </xdr:nvSpPr>
      <xdr:spPr>
        <a:xfrm>
          <a:off x="12763500" y="982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144136</xdr:rowOff>
    </xdr:from>
    <xdr:ext cx="534377"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2547111" y="991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xmlns=""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xmlns=""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xmlns=""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xmlns="" id="{00000000-0008-0000-07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a16="http://schemas.microsoft.com/office/drawing/2014/main" xmlns="" id="{00000000-0008-0000-0700-00006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xmlns="" id="{00000000-0008-0000-07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4" name="テキスト ボックス 613">
          <a:extLst>
            <a:ext uri="{FF2B5EF4-FFF2-40B4-BE49-F238E27FC236}">
              <a16:creationId xmlns:a16="http://schemas.microsoft.com/office/drawing/2014/main" xmlns="" id="{00000000-0008-0000-0700-000066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xmlns="" id="{00000000-0008-0000-07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a:extLst>
            <a:ext uri="{FF2B5EF4-FFF2-40B4-BE49-F238E27FC236}">
              <a16:creationId xmlns:a16="http://schemas.microsoft.com/office/drawing/2014/main" xmlns="" id="{00000000-0008-0000-0700-000068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xmlns="" id="{00000000-0008-0000-07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xmlns=""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75</xdr:row>
      <xdr:rowOff>30978</xdr:rowOff>
    </xdr:from>
    <xdr:to>
      <xdr:col>85</xdr:col>
      <xdr:colOff>126364</xdr:colOff>
      <xdr:row>78</xdr:row>
      <xdr:rowOff>139700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flipV="1">
          <a:off x="16317595" y="12889728"/>
          <a:ext cx="1269" cy="623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3" name="災害復旧費最小値テキスト">
          <a:extLst>
            <a:ext uri="{FF2B5EF4-FFF2-40B4-BE49-F238E27FC236}">
              <a16:creationId xmlns:a16="http://schemas.microsoft.com/office/drawing/2014/main" xmlns="" id="{00000000-0008-0000-0700-00006F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149105</xdr:rowOff>
    </xdr:from>
    <xdr:ext cx="534377" cy="259045"/>
    <xdr:sp macro="" textlink="">
      <xdr:nvSpPr>
        <xdr:cNvPr id="625" name="災害復旧費最大値テキスト">
          <a:extLst>
            <a:ext uri="{FF2B5EF4-FFF2-40B4-BE49-F238E27FC236}">
              <a16:creationId xmlns:a16="http://schemas.microsoft.com/office/drawing/2014/main" xmlns="" id="{00000000-0008-0000-0700-000071020000}"/>
            </a:ext>
          </a:extLst>
        </xdr:cNvPr>
        <xdr:cNvSpPr txBox="1"/>
      </xdr:nvSpPr>
      <xdr:spPr>
        <a:xfrm>
          <a:off x="16370300" y="1266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75</xdr:row>
      <xdr:rowOff>30978</xdr:rowOff>
    </xdr:from>
    <xdr:to>
      <xdr:col>86</xdr:col>
      <xdr:colOff>25400</xdr:colOff>
      <xdr:row>75</xdr:row>
      <xdr:rowOff>30978</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6230600" y="1288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39801</xdr:rowOff>
    </xdr:from>
    <xdr:to>
      <xdr:col>85</xdr:col>
      <xdr:colOff>127000</xdr:colOff>
      <xdr:row>75</xdr:row>
      <xdr:rowOff>43121</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a:off x="15481300" y="12384201"/>
          <a:ext cx="838200" cy="517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1334</xdr:rowOff>
    </xdr:from>
    <xdr:ext cx="469744" cy="259045"/>
    <xdr:sp macro="" textlink="">
      <xdr:nvSpPr>
        <xdr:cNvPr id="628" name="災害復旧費平均値テキスト">
          <a:extLst>
            <a:ext uri="{FF2B5EF4-FFF2-40B4-BE49-F238E27FC236}">
              <a16:creationId xmlns:a16="http://schemas.microsoft.com/office/drawing/2014/main" xmlns="" id="{00000000-0008-0000-0700-000074020000}"/>
            </a:ext>
          </a:extLst>
        </xdr:cNvPr>
        <xdr:cNvSpPr txBox="1"/>
      </xdr:nvSpPr>
      <xdr:spPr>
        <a:xfrm>
          <a:off x="16370300" y="13374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22907</xdr:rowOff>
    </xdr:from>
    <xdr:to>
      <xdr:col>85</xdr:col>
      <xdr:colOff>177800</xdr:colOff>
      <xdr:row>78</xdr:row>
      <xdr:rowOff>124507</xdr:rowOff>
    </xdr:to>
    <xdr:sp macro="" textlink="">
      <xdr:nvSpPr>
        <xdr:cNvPr id="629" name="フローチャート: 判断 628">
          <a:extLst>
            <a:ext uri="{FF2B5EF4-FFF2-40B4-BE49-F238E27FC236}">
              <a16:creationId xmlns:a16="http://schemas.microsoft.com/office/drawing/2014/main" xmlns="" id="{00000000-0008-0000-0700-000075020000}"/>
            </a:ext>
          </a:extLst>
        </xdr:cNvPr>
        <xdr:cNvSpPr/>
      </xdr:nvSpPr>
      <xdr:spPr>
        <a:xfrm>
          <a:off x="16268700" y="1339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34818</xdr:rowOff>
    </xdr:from>
    <xdr:to>
      <xdr:col>81</xdr:col>
      <xdr:colOff>50800</xdr:colOff>
      <xdr:row>72</xdr:row>
      <xdr:rowOff>39801</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a:off x="14592300" y="12379218"/>
          <a:ext cx="889000" cy="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169176</xdr:rowOff>
    </xdr:from>
    <xdr:to>
      <xdr:col>81</xdr:col>
      <xdr:colOff>101600</xdr:colOff>
      <xdr:row>78</xdr:row>
      <xdr:rowOff>99326</xdr:rowOff>
    </xdr:to>
    <xdr:sp macro="" textlink="">
      <xdr:nvSpPr>
        <xdr:cNvPr id="631" name="フローチャート: 判断 630">
          <a:extLst>
            <a:ext uri="{FF2B5EF4-FFF2-40B4-BE49-F238E27FC236}">
              <a16:creationId xmlns:a16="http://schemas.microsoft.com/office/drawing/2014/main" xmlns="" id="{00000000-0008-0000-0700-000077020000}"/>
            </a:ext>
          </a:extLst>
        </xdr:cNvPr>
        <xdr:cNvSpPr/>
      </xdr:nvSpPr>
      <xdr:spPr>
        <a:xfrm>
          <a:off x="15430500" y="1337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90453</xdr:rowOff>
    </xdr:from>
    <xdr:ext cx="469744" cy="259045"/>
    <xdr:sp macro="" textlink="">
      <xdr:nvSpPr>
        <xdr:cNvPr id="632" name="テキスト ボックス 631">
          <a:extLst>
            <a:ext uri="{FF2B5EF4-FFF2-40B4-BE49-F238E27FC236}">
              <a16:creationId xmlns:a16="http://schemas.microsoft.com/office/drawing/2014/main" xmlns="" id="{00000000-0008-0000-0700-000078020000}"/>
            </a:ext>
          </a:extLst>
        </xdr:cNvPr>
        <xdr:cNvSpPr txBox="1"/>
      </xdr:nvSpPr>
      <xdr:spPr>
        <a:xfrm>
          <a:off x="15246428" y="13463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48196</xdr:rowOff>
    </xdr:from>
    <xdr:to>
      <xdr:col>76</xdr:col>
      <xdr:colOff>114300</xdr:colOff>
      <xdr:row>72</xdr:row>
      <xdr:rowOff>34818</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a:off x="13703300" y="12221146"/>
          <a:ext cx="889000" cy="15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17659</xdr:rowOff>
    </xdr:from>
    <xdr:to>
      <xdr:col>76</xdr:col>
      <xdr:colOff>165100</xdr:colOff>
      <xdr:row>78</xdr:row>
      <xdr:rowOff>119259</xdr:rowOff>
    </xdr:to>
    <xdr:sp macro="" textlink="">
      <xdr:nvSpPr>
        <xdr:cNvPr id="634" name="フローチャート: 判断 633">
          <a:extLst>
            <a:ext uri="{FF2B5EF4-FFF2-40B4-BE49-F238E27FC236}">
              <a16:creationId xmlns:a16="http://schemas.microsoft.com/office/drawing/2014/main" xmlns="" id="{00000000-0008-0000-0700-00007A020000}"/>
            </a:ext>
          </a:extLst>
        </xdr:cNvPr>
        <xdr:cNvSpPr/>
      </xdr:nvSpPr>
      <xdr:spPr>
        <a:xfrm>
          <a:off x="14541500" y="1339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110386</xdr:rowOff>
    </xdr:from>
    <xdr:ext cx="469744" cy="259045"/>
    <xdr:sp macro="" textlink="">
      <xdr:nvSpPr>
        <xdr:cNvPr id="635" name="テキスト ボックス 634">
          <a:extLst>
            <a:ext uri="{FF2B5EF4-FFF2-40B4-BE49-F238E27FC236}">
              <a16:creationId xmlns:a16="http://schemas.microsoft.com/office/drawing/2014/main" xmlns="" id="{00000000-0008-0000-0700-00007B020000}"/>
            </a:ext>
          </a:extLst>
        </xdr:cNvPr>
        <xdr:cNvSpPr txBox="1"/>
      </xdr:nvSpPr>
      <xdr:spPr>
        <a:xfrm>
          <a:off x="14357428" y="13483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123927</xdr:rowOff>
    </xdr:from>
    <xdr:to>
      <xdr:col>71</xdr:col>
      <xdr:colOff>177800</xdr:colOff>
      <xdr:row>71</xdr:row>
      <xdr:rowOff>48196</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a:off x="12814300" y="12125427"/>
          <a:ext cx="889000" cy="9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17952</xdr:rowOff>
    </xdr:from>
    <xdr:to>
      <xdr:col>72</xdr:col>
      <xdr:colOff>38100</xdr:colOff>
      <xdr:row>78</xdr:row>
      <xdr:rowOff>119552</xdr:rowOff>
    </xdr:to>
    <xdr:sp macro="" textlink="">
      <xdr:nvSpPr>
        <xdr:cNvPr id="637" name="フローチャート: 判断 636">
          <a:extLst>
            <a:ext uri="{FF2B5EF4-FFF2-40B4-BE49-F238E27FC236}">
              <a16:creationId xmlns:a16="http://schemas.microsoft.com/office/drawing/2014/main" xmlns="" id="{00000000-0008-0000-0700-00007D020000}"/>
            </a:ext>
          </a:extLst>
        </xdr:cNvPr>
        <xdr:cNvSpPr/>
      </xdr:nvSpPr>
      <xdr:spPr>
        <a:xfrm>
          <a:off x="13652500" y="13391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110679</xdr:rowOff>
    </xdr:from>
    <xdr:ext cx="469744"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3468428" y="1348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35060</xdr:rowOff>
    </xdr:from>
    <xdr:to>
      <xdr:col>67</xdr:col>
      <xdr:colOff>101600</xdr:colOff>
      <xdr:row>78</xdr:row>
      <xdr:rowOff>136660</xdr:rowOff>
    </xdr:to>
    <xdr:sp macro="" textlink="">
      <xdr:nvSpPr>
        <xdr:cNvPr id="639" name="フローチャート: 判断 638">
          <a:extLst>
            <a:ext uri="{FF2B5EF4-FFF2-40B4-BE49-F238E27FC236}">
              <a16:creationId xmlns:a16="http://schemas.microsoft.com/office/drawing/2014/main" xmlns="" id="{00000000-0008-0000-0700-00007F020000}"/>
            </a:ext>
          </a:extLst>
        </xdr:cNvPr>
        <xdr:cNvSpPr/>
      </xdr:nvSpPr>
      <xdr:spPr>
        <a:xfrm>
          <a:off x="12763500" y="134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127787</xdr:rowOff>
    </xdr:from>
    <xdr:ext cx="469744"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2579428" y="1350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163771</xdr:rowOff>
    </xdr:from>
    <xdr:to>
      <xdr:col>85</xdr:col>
      <xdr:colOff>177800</xdr:colOff>
      <xdr:row>75</xdr:row>
      <xdr:rowOff>93921</xdr:rowOff>
    </xdr:to>
    <xdr:sp macro="" textlink="">
      <xdr:nvSpPr>
        <xdr:cNvPr id="646" name="楕円 645">
          <a:extLst>
            <a:ext uri="{FF2B5EF4-FFF2-40B4-BE49-F238E27FC236}">
              <a16:creationId xmlns:a16="http://schemas.microsoft.com/office/drawing/2014/main" xmlns="" id="{00000000-0008-0000-0700-000086020000}"/>
            </a:ext>
          </a:extLst>
        </xdr:cNvPr>
        <xdr:cNvSpPr/>
      </xdr:nvSpPr>
      <xdr:spPr>
        <a:xfrm>
          <a:off x="16268700" y="1285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104655</xdr:rowOff>
    </xdr:from>
    <xdr:ext cx="534377" cy="259045"/>
    <xdr:sp macro="" textlink="">
      <xdr:nvSpPr>
        <xdr:cNvPr id="647" name="災害復旧費該当値テキスト">
          <a:extLst>
            <a:ext uri="{FF2B5EF4-FFF2-40B4-BE49-F238E27FC236}">
              <a16:creationId xmlns:a16="http://schemas.microsoft.com/office/drawing/2014/main" xmlns="" id="{00000000-0008-0000-0700-000087020000}"/>
            </a:ext>
          </a:extLst>
        </xdr:cNvPr>
        <xdr:cNvSpPr txBox="1"/>
      </xdr:nvSpPr>
      <xdr:spPr>
        <a:xfrm>
          <a:off x="16370300" y="1279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160451</xdr:rowOff>
    </xdr:from>
    <xdr:to>
      <xdr:col>81</xdr:col>
      <xdr:colOff>101600</xdr:colOff>
      <xdr:row>72</xdr:row>
      <xdr:rowOff>90601</xdr:rowOff>
    </xdr:to>
    <xdr:sp macro="" textlink="">
      <xdr:nvSpPr>
        <xdr:cNvPr id="648" name="楕円 647">
          <a:extLst>
            <a:ext uri="{FF2B5EF4-FFF2-40B4-BE49-F238E27FC236}">
              <a16:creationId xmlns:a16="http://schemas.microsoft.com/office/drawing/2014/main" xmlns="" id="{00000000-0008-0000-0700-000088020000}"/>
            </a:ext>
          </a:extLst>
        </xdr:cNvPr>
        <xdr:cNvSpPr/>
      </xdr:nvSpPr>
      <xdr:spPr>
        <a:xfrm>
          <a:off x="15430500" y="1233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107128</xdr:rowOff>
    </xdr:from>
    <xdr:ext cx="599010"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5181795" y="12108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155468</xdr:rowOff>
    </xdr:from>
    <xdr:to>
      <xdr:col>76</xdr:col>
      <xdr:colOff>165100</xdr:colOff>
      <xdr:row>72</xdr:row>
      <xdr:rowOff>85618</xdr:rowOff>
    </xdr:to>
    <xdr:sp macro="" textlink="">
      <xdr:nvSpPr>
        <xdr:cNvPr id="650" name="楕円 649">
          <a:extLst>
            <a:ext uri="{FF2B5EF4-FFF2-40B4-BE49-F238E27FC236}">
              <a16:creationId xmlns:a16="http://schemas.microsoft.com/office/drawing/2014/main" xmlns="" id="{00000000-0008-0000-0700-00008A020000}"/>
            </a:ext>
          </a:extLst>
        </xdr:cNvPr>
        <xdr:cNvSpPr/>
      </xdr:nvSpPr>
      <xdr:spPr>
        <a:xfrm>
          <a:off x="14541500" y="1232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102145</xdr:rowOff>
    </xdr:from>
    <xdr:ext cx="599010"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4292795" y="12103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168846</xdr:rowOff>
    </xdr:from>
    <xdr:to>
      <xdr:col>72</xdr:col>
      <xdr:colOff>38100</xdr:colOff>
      <xdr:row>71</xdr:row>
      <xdr:rowOff>98996</xdr:rowOff>
    </xdr:to>
    <xdr:sp macro="" textlink="">
      <xdr:nvSpPr>
        <xdr:cNvPr id="652" name="楕円 651">
          <a:extLst>
            <a:ext uri="{FF2B5EF4-FFF2-40B4-BE49-F238E27FC236}">
              <a16:creationId xmlns:a16="http://schemas.microsoft.com/office/drawing/2014/main" xmlns="" id="{00000000-0008-0000-0700-00008C020000}"/>
            </a:ext>
          </a:extLst>
        </xdr:cNvPr>
        <xdr:cNvSpPr/>
      </xdr:nvSpPr>
      <xdr:spPr>
        <a:xfrm>
          <a:off x="13652500" y="1217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69</xdr:row>
      <xdr:rowOff>115523</xdr:rowOff>
    </xdr:from>
    <xdr:ext cx="599010"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3403795" y="1194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73127</xdr:rowOff>
    </xdr:from>
    <xdr:to>
      <xdr:col>67</xdr:col>
      <xdr:colOff>101600</xdr:colOff>
      <xdr:row>71</xdr:row>
      <xdr:rowOff>3277</xdr:rowOff>
    </xdr:to>
    <xdr:sp macro="" textlink="">
      <xdr:nvSpPr>
        <xdr:cNvPr id="654" name="楕円 653">
          <a:extLst>
            <a:ext uri="{FF2B5EF4-FFF2-40B4-BE49-F238E27FC236}">
              <a16:creationId xmlns:a16="http://schemas.microsoft.com/office/drawing/2014/main" xmlns="" id="{00000000-0008-0000-0700-00008E020000}"/>
            </a:ext>
          </a:extLst>
        </xdr:cNvPr>
        <xdr:cNvSpPr/>
      </xdr:nvSpPr>
      <xdr:spPr>
        <a:xfrm>
          <a:off x="12763500" y="1207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69</xdr:row>
      <xdr:rowOff>19804</xdr:rowOff>
    </xdr:from>
    <xdr:ext cx="599010"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2514795" y="1184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xmlns=""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xmlns=""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xmlns=""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6" name="テキスト ボックス 665">
          <a:extLst>
            <a:ext uri="{FF2B5EF4-FFF2-40B4-BE49-F238E27FC236}">
              <a16:creationId xmlns:a16="http://schemas.microsoft.com/office/drawing/2014/main" xmlns="" id="{00000000-0008-0000-0700-00009A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xmlns=""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xmlns=""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xmlns=""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a:extLst>
            <a:ext uri="{FF2B5EF4-FFF2-40B4-BE49-F238E27FC236}">
              <a16:creationId xmlns:a16="http://schemas.microsoft.com/office/drawing/2014/main" xmlns="" id="{00000000-0008-0000-0700-0000A6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xmlns=""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xmlns=""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125347</xdr:rowOff>
    </xdr:from>
    <xdr:to>
      <xdr:col>85</xdr:col>
      <xdr:colOff>126364</xdr:colOff>
      <xdr:row>98</xdr:row>
      <xdr:rowOff>135781</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flipV="1">
          <a:off x="16317595" y="15384397"/>
          <a:ext cx="1269" cy="1553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139608</xdr:rowOff>
    </xdr:from>
    <xdr:ext cx="534377" cy="259045"/>
    <xdr:sp macro="" textlink="">
      <xdr:nvSpPr>
        <xdr:cNvPr id="683" name="公債費最小値テキスト">
          <a:extLst>
            <a:ext uri="{FF2B5EF4-FFF2-40B4-BE49-F238E27FC236}">
              <a16:creationId xmlns:a16="http://schemas.microsoft.com/office/drawing/2014/main" xmlns="" id="{00000000-0008-0000-0700-0000AB020000}"/>
            </a:ext>
          </a:extLst>
        </xdr:cNvPr>
        <xdr:cNvSpPr txBox="1"/>
      </xdr:nvSpPr>
      <xdr:spPr>
        <a:xfrm>
          <a:off x="16370300" y="1694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135781</xdr:rowOff>
    </xdr:from>
    <xdr:to>
      <xdr:col>86</xdr:col>
      <xdr:colOff>25400</xdr:colOff>
      <xdr:row>98</xdr:row>
      <xdr:rowOff>135781</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a:off x="16230600" y="16937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72024</xdr:rowOff>
    </xdr:from>
    <xdr:ext cx="599010" cy="259045"/>
    <xdr:sp macro="" textlink="">
      <xdr:nvSpPr>
        <xdr:cNvPr id="685" name="公債費最大値テキスト">
          <a:extLst>
            <a:ext uri="{FF2B5EF4-FFF2-40B4-BE49-F238E27FC236}">
              <a16:creationId xmlns:a16="http://schemas.microsoft.com/office/drawing/2014/main" xmlns="" id="{00000000-0008-0000-0700-0000AD020000}"/>
            </a:ext>
          </a:extLst>
        </xdr:cNvPr>
        <xdr:cNvSpPr txBox="1"/>
      </xdr:nvSpPr>
      <xdr:spPr>
        <a:xfrm>
          <a:off x="16370300" y="15159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125347</xdr:rowOff>
    </xdr:from>
    <xdr:to>
      <xdr:col>86</xdr:col>
      <xdr:colOff>25400</xdr:colOff>
      <xdr:row>89</xdr:row>
      <xdr:rowOff>125347</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a:off x="16230600" y="1538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20746</xdr:rowOff>
    </xdr:from>
    <xdr:to>
      <xdr:col>85</xdr:col>
      <xdr:colOff>127000</xdr:colOff>
      <xdr:row>93</xdr:row>
      <xdr:rowOff>34430</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flipV="1">
          <a:off x="15481300" y="15965596"/>
          <a:ext cx="838200" cy="1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13231</xdr:rowOff>
    </xdr:from>
    <xdr:ext cx="534377" cy="259045"/>
    <xdr:sp macro="" textlink="">
      <xdr:nvSpPr>
        <xdr:cNvPr id="688" name="公債費平均値テキスト">
          <a:extLst>
            <a:ext uri="{FF2B5EF4-FFF2-40B4-BE49-F238E27FC236}">
              <a16:creationId xmlns:a16="http://schemas.microsoft.com/office/drawing/2014/main" xmlns="" id="{00000000-0008-0000-0700-0000B0020000}"/>
            </a:ext>
          </a:extLst>
        </xdr:cNvPr>
        <xdr:cNvSpPr txBox="1"/>
      </xdr:nvSpPr>
      <xdr:spPr>
        <a:xfrm>
          <a:off x="16370300" y="16300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34804</xdr:rowOff>
    </xdr:from>
    <xdr:to>
      <xdr:col>85</xdr:col>
      <xdr:colOff>177800</xdr:colOff>
      <xdr:row>95</xdr:row>
      <xdr:rowOff>136404</xdr:rowOff>
    </xdr:to>
    <xdr:sp macro="" textlink="">
      <xdr:nvSpPr>
        <xdr:cNvPr id="689" name="フローチャート: 判断 688">
          <a:extLst>
            <a:ext uri="{FF2B5EF4-FFF2-40B4-BE49-F238E27FC236}">
              <a16:creationId xmlns:a16="http://schemas.microsoft.com/office/drawing/2014/main" xmlns="" id="{00000000-0008-0000-0700-0000B1020000}"/>
            </a:ext>
          </a:extLst>
        </xdr:cNvPr>
        <xdr:cNvSpPr/>
      </xdr:nvSpPr>
      <xdr:spPr>
        <a:xfrm>
          <a:off x="16268700" y="163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34430</xdr:rowOff>
    </xdr:from>
    <xdr:to>
      <xdr:col>81</xdr:col>
      <xdr:colOff>50800</xdr:colOff>
      <xdr:row>94</xdr:row>
      <xdr:rowOff>19276</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flipV="1">
          <a:off x="14592300" y="15979280"/>
          <a:ext cx="889000" cy="15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34705</xdr:rowOff>
    </xdr:from>
    <xdr:to>
      <xdr:col>81</xdr:col>
      <xdr:colOff>101600</xdr:colOff>
      <xdr:row>95</xdr:row>
      <xdr:rowOff>136305</xdr:rowOff>
    </xdr:to>
    <xdr:sp macro="" textlink="">
      <xdr:nvSpPr>
        <xdr:cNvPr id="691" name="フローチャート: 判断 690">
          <a:extLst>
            <a:ext uri="{FF2B5EF4-FFF2-40B4-BE49-F238E27FC236}">
              <a16:creationId xmlns:a16="http://schemas.microsoft.com/office/drawing/2014/main" xmlns="" id="{00000000-0008-0000-0700-0000B3020000}"/>
            </a:ext>
          </a:extLst>
        </xdr:cNvPr>
        <xdr:cNvSpPr/>
      </xdr:nvSpPr>
      <xdr:spPr>
        <a:xfrm>
          <a:off x="15430500" y="1632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127432</xdr:rowOff>
    </xdr:from>
    <xdr:ext cx="534377" cy="259045"/>
    <xdr:sp macro="" textlink="">
      <xdr:nvSpPr>
        <xdr:cNvPr id="692" name="テキスト ボックス 691">
          <a:extLst>
            <a:ext uri="{FF2B5EF4-FFF2-40B4-BE49-F238E27FC236}">
              <a16:creationId xmlns:a16="http://schemas.microsoft.com/office/drawing/2014/main" xmlns="" id="{00000000-0008-0000-0700-0000B4020000}"/>
            </a:ext>
          </a:extLst>
        </xdr:cNvPr>
        <xdr:cNvSpPr txBox="1"/>
      </xdr:nvSpPr>
      <xdr:spPr>
        <a:xfrm>
          <a:off x="15214111" y="1641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19276</xdr:rowOff>
    </xdr:from>
    <xdr:to>
      <xdr:col>76</xdr:col>
      <xdr:colOff>114300</xdr:colOff>
      <xdr:row>95</xdr:row>
      <xdr:rowOff>48178</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flipV="1">
          <a:off x="13703300" y="16135576"/>
          <a:ext cx="889000" cy="20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164729</xdr:rowOff>
    </xdr:from>
    <xdr:to>
      <xdr:col>76</xdr:col>
      <xdr:colOff>165100</xdr:colOff>
      <xdr:row>96</xdr:row>
      <xdr:rowOff>94879</xdr:rowOff>
    </xdr:to>
    <xdr:sp macro="" textlink="">
      <xdr:nvSpPr>
        <xdr:cNvPr id="694" name="フローチャート: 判断 693">
          <a:extLst>
            <a:ext uri="{FF2B5EF4-FFF2-40B4-BE49-F238E27FC236}">
              <a16:creationId xmlns:a16="http://schemas.microsoft.com/office/drawing/2014/main" xmlns="" id="{00000000-0008-0000-0700-0000B6020000}"/>
            </a:ext>
          </a:extLst>
        </xdr:cNvPr>
        <xdr:cNvSpPr/>
      </xdr:nvSpPr>
      <xdr:spPr>
        <a:xfrm>
          <a:off x="14541500" y="1645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86006</xdr:rowOff>
    </xdr:from>
    <xdr:ext cx="534377" cy="259045"/>
    <xdr:sp macro="" textlink="">
      <xdr:nvSpPr>
        <xdr:cNvPr id="695" name="テキスト ボックス 694">
          <a:extLst>
            <a:ext uri="{FF2B5EF4-FFF2-40B4-BE49-F238E27FC236}">
              <a16:creationId xmlns:a16="http://schemas.microsoft.com/office/drawing/2014/main" xmlns="" id="{00000000-0008-0000-0700-0000B7020000}"/>
            </a:ext>
          </a:extLst>
        </xdr:cNvPr>
        <xdr:cNvSpPr txBox="1"/>
      </xdr:nvSpPr>
      <xdr:spPr>
        <a:xfrm>
          <a:off x="14325111" y="1654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48178</xdr:rowOff>
    </xdr:from>
    <xdr:to>
      <xdr:col>71</xdr:col>
      <xdr:colOff>177800</xdr:colOff>
      <xdr:row>96</xdr:row>
      <xdr:rowOff>111632</xdr:rowOff>
    </xdr:to>
    <xdr:cxnSp macro="">
      <xdr:nvCxnSpPr>
        <xdr:cNvPr id="696" name="直線コネクタ 695">
          <a:extLst>
            <a:ext uri="{FF2B5EF4-FFF2-40B4-BE49-F238E27FC236}">
              <a16:creationId xmlns:a16="http://schemas.microsoft.com/office/drawing/2014/main" xmlns="" id="{00000000-0008-0000-0700-0000B8020000}"/>
            </a:ext>
          </a:extLst>
        </xdr:cNvPr>
        <xdr:cNvCxnSpPr/>
      </xdr:nvCxnSpPr>
      <xdr:spPr>
        <a:xfrm flipV="1">
          <a:off x="12814300" y="16335928"/>
          <a:ext cx="889000" cy="23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169613</xdr:rowOff>
    </xdr:from>
    <xdr:to>
      <xdr:col>72</xdr:col>
      <xdr:colOff>38100</xdr:colOff>
      <xdr:row>96</xdr:row>
      <xdr:rowOff>99763</xdr:rowOff>
    </xdr:to>
    <xdr:sp macro="" textlink="">
      <xdr:nvSpPr>
        <xdr:cNvPr id="697" name="フローチャート: 判断 696">
          <a:extLst>
            <a:ext uri="{FF2B5EF4-FFF2-40B4-BE49-F238E27FC236}">
              <a16:creationId xmlns:a16="http://schemas.microsoft.com/office/drawing/2014/main" xmlns="" id="{00000000-0008-0000-0700-0000B9020000}"/>
            </a:ext>
          </a:extLst>
        </xdr:cNvPr>
        <xdr:cNvSpPr/>
      </xdr:nvSpPr>
      <xdr:spPr>
        <a:xfrm>
          <a:off x="13652500" y="1645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90890</xdr:rowOff>
    </xdr:from>
    <xdr:ext cx="534377"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3436111" y="1655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3632</xdr:rowOff>
    </xdr:from>
    <xdr:to>
      <xdr:col>67</xdr:col>
      <xdr:colOff>101600</xdr:colOff>
      <xdr:row>96</xdr:row>
      <xdr:rowOff>105232</xdr:rowOff>
    </xdr:to>
    <xdr:sp macro="" textlink="">
      <xdr:nvSpPr>
        <xdr:cNvPr id="699" name="フローチャート: 判断 698">
          <a:extLst>
            <a:ext uri="{FF2B5EF4-FFF2-40B4-BE49-F238E27FC236}">
              <a16:creationId xmlns:a16="http://schemas.microsoft.com/office/drawing/2014/main" xmlns="" id="{00000000-0008-0000-0700-0000BB020000}"/>
            </a:ext>
          </a:extLst>
        </xdr:cNvPr>
        <xdr:cNvSpPr/>
      </xdr:nvSpPr>
      <xdr:spPr>
        <a:xfrm>
          <a:off x="12763500" y="1646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121759</xdr:rowOff>
    </xdr:from>
    <xdr:ext cx="534377"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2547111" y="1623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141396</xdr:rowOff>
    </xdr:from>
    <xdr:to>
      <xdr:col>85</xdr:col>
      <xdr:colOff>177800</xdr:colOff>
      <xdr:row>93</xdr:row>
      <xdr:rowOff>71546</xdr:rowOff>
    </xdr:to>
    <xdr:sp macro="" textlink="">
      <xdr:nvSpPr>
        <xdr:cNvPr id="706" name="楕円 705">
          <a:extLst>
            <a:ext uri="{FF2B5EF4-FFF2-40B4-BE49-F238E27FC236}">
              <a16:creationId xmlns:a16="http://schemas.microsoft.com/office/drawing/2014/main" xmlns="" id="{00000000-0008-0000-0700-0000C2020000}"/>
            </a:ext>
          </a:extLst>
        </xdr:cNvPr>
        <xdr:cNvSpPr/>
      </xdr:nvSpPr>
      <xdr:spPr>
        <a:xfrm>
          <a:off x="16268700" y="1591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164273</xdr:rowOff>
    </xdr:from>
    <xdr:ext cx="534377" cy="259045"/>
    <xdr:sp macro="" textlink="">
      <xdr:nvSpPr>
        <xdr:cNvPr id="707" name="公債費該当値テキスト">
          <a:extLst>
            <a:ext uri="{FF2B5EF4-FFF2-40B4-BE49-F238E27FC236}">
              <a16:creationId xmlns:a16="http://schemas.microsoft.com/office/drawing/2014/main" xmlns="" id="{00000000-0008-0000-0700-0000C3020000}"/>
            </a:ext>
          </a:extLst>
        </xdr:cNvPr>
        <xdr:cNvSpPr txBox="1"/>
      </xdr:nvSpPr>
      <xdr:spPr>
        <a:xfrm>
          <a:off x="16370300" y="1576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155080</xdr:rowOff>
    </xdr:from>
    <xdr:to>
      <xdr:col>81</xdr:col>
      <xdr:colOff>101600</xdr:colOff>
      <xdr:row>93</xdr:row>
      <xdr:rowOff>85230</xdr:rowOff>
    </xdr:to>
    <xdr:sp macro="" textlink="">
      <xdr:nvSpPr>
        <xdr:cNvPr id="708" name="楕円 707">
          <a:extLst>
            <a:ext uri="{FF2B5EF4-FFF2-40B4-BE49-F238E27FC236}">
              <a16:creationId xmlns:a16="http://schemas.microsoft.com/office/drawing/2014/main" xmlns="" id="{00000000-0008-0000-0700-0000C4020000}"/>
            </a:ext>
          </a:extLst>
        </xdr:cNvPr>
        <xdr:cNvSpPr/>
      </xdr:nvSpPr>
      <xdr:spPr>
        <a:xfrm>
          <a:off x="15430500" y="1592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101757</xdr:rowOff>
    </xdr:from>
    <xdr:ext cx="534377"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5214111" y="1570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139926</xdr:rowOff>
    </xdr:from>
    <xdr:to>
      <xdr:col>76</xdr:col>
      <xdr:colOff>165100</xdr:colOff>
      <xdr:row>94</xdr:row>
      <xdr:rowOff>70076</xdr:rowOff>
    </xdr:to>
    <xdr:sp macro="" textlink="">
      <xdr:nvSpPr>
        <xdr:cNvPr id="710" name="楕円 709">
          <a:extLst>
            <a:ext uri="{FF2B5EF4-FFF2-40B4-BE49-F238E27FC236}">
              <a16:creationId xmlns:a16="http://schemas.microsoft.com/office/drawing/2014/main" xmlns="" id="{00000000-0008-0000-0700-0000C6020000}"/>
            </a:ext>
          </a:extLst>
        </xdr:cNvPr>
        <xdr:cNvSpPr/>
      </xdr:nvSpPr>
      <xdr:spPr>
        <a:xfrm>
          <a:off x="14541500" y="1608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86603</xdr:rowOff>
    </xdr:from>
    <xdr:ext cx="534377"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4325111" y="15860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168828</xdr:rowOff>
    </xdr:from>
    <xdr:to>
      <xdr:col>72</xdr:col>
      <xdr:colOff>38100</xdr:colOff>
      <xdr:row>95</xdr:row>
      <xdr:rowOff>98978</xdr:rowOff>
    </xdr:to>
    <xdr:sp macro="" textlink="">
      <xdr:nvSpPr>
        <xdr:cNvPr id="712" name="楕円 711">
          <a:extLst>
            <a:ext uri="{FF2B5EF4-FFF2-40B4-BE49-F238E27FC236}">
              <a16:creationId xmlns:a16="http://schemas.microsoft.com/office/drawing/2014/main" xmlns="" id="{00000000-0008-0000-0700-0000C8020000}"/>
            </a:ext>
          </a:extLst>
        </xdr:cNvPr>
        <xdr:cNvSpPr/>
      </xdr:nvSpPr>
      <xdr:spPr>
        <a:xfrm>
          <a:off x="13652500" y="1628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115505</xdr:rowOff>
    </xdr:from>
    <xdr:ext cx="534377"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3436111" y="1606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60832</xdr:rowOff>
    </xdr:from>
    <xdr:to>
      <xdr:col>67</xdr:col>
      <xdr:colOff>101600</xdr:colOff>
      <xdr:row>96</xdr:row>
      <xdr:rowOff>162432</xdr:rowOff>
    </xdr:to>
    <xdr:sp macro="" textlink="">
      <xdr:nvSpPr>
        <xdr:cNvPr id="714" name="楕円 713">
          <a:extLst>
            <a:ext uri="{FF2B5EF4-FFF2-40B4-BE49-F238E27FC236}">
              <a16:creationId xmlns:a16="http://schemas.microsoft.com/office/drawing/2014/main" xmlns="" id="{00000000-0008-0000-0700-0000CA020000}"/>
            </a:ext>
          </a:extLst>
        </xdr:cNvPr>
        <xdr:cNvSpPr/>
      </xdr:nvSpPr>
      <xdr:spPr>
        <a:xfrm>
          <a:off x="12763500" y="1652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153559</xdr:rowOff>
    </xdr:from>
    <xdr:ext cx="534377"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2547111" y="1661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xmlns=""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xmlns=""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xmlns=""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xmlns=""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xmlns=""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xmlns="" id="{00000000-0008-0000-07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xmlns="" id="{00000000-0008-0000-07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xmlns="" id="{00000000-0008-0000-07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xmlns="" id="{00000000-0008-0000-07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xmlns=""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103856</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flipV="1">
          <a:off x="22159595" y="5418806"/>
          <a:ext cx="1269" cy="123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170644</xdr:rowOff>
    </xdr:from>
    <xdr:ext cx="249299" cy="259045"/>
    <xdr:sp macro="" textlink="">
      <xdr:nvSpPr>
        <xdr:cNvPr id="738" name="諸支出金最小値テキスト">
          <a:extLst>
            <a:ext uri="{FF2B5EF4-FFF2-40B4-BE49-F238E27FC236}">
              <a16:creationId xmlns:a16="http://schemas.microsoft.com/office/drawing/2014/main" xmlns="" id="{00000000-0008-0000-0700-0000E2020000}"/>
            </a:ext>
          </a:extLst>
        </xdr:cNvPr>
        <xdr:cNvSpPr txBox="1"/>
      </xdr:nvSpPr>
      <xdr:spPr>
        <a:xfrm>
          <a:off x="22212300" y="66857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50533</xdr:rowOff>
    </xdr:from>
    <xdr:ext cx="534377" cy="259045"/>
    <xdr:sp macro="" textlink="">
      <xdr:nvSpPr>
        <xdr:cNvPr id="740" name="諸支出金最大値テキスト">
          <a:extLst>
            <a:ext uri="{FF2B5EF4-FFF2-40B4-BE49-F238E27FC236}">
              <a16:creationId xmlns:a16="http://schemas.microsoft.com/office/drawing/2014/main" xmlns="" id="{00000000-0008-0000-0700-0000E4020000}"/>
            </a:ext>
          </a:extLst>
        </xdr:cNvPr>
        <xdr:cNvSpPr txBox="1"/>
      </xdr:nvSpPr>
      <xdr:spPr>
        <a:xfrm>
          <a:off x="22212300" y="51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27,034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103856</xdr:rowOff>
    </xdr:from>
    <xdr:to>
      <xdr:col>116</xdr:col>
      <xdr:colOff>152400</xdr:colOff>
      <xdr:row>31</xdr:row>
      <xdr:rowOff>103856</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22072600" y="5418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88094</xdr:rowOff>
    </xdr:from>
    <xdr:ext cx="378565" cy="259045"/>
    <xdr:sp macro="" textlink="">
      <xdr:nvSpPr>
        <xdr:cNvPr id="743" name="諸支出金平均値テキスト">
          <a:extLst>
            <a:ext uri="{FF2B5EF4-FFF2-40B4-BE49-F238E27FC236}">
              <a16:creationId xmlns:a16="http://schemas.microsoft.com/office/drawing/2014/main" xmlns="" id="{00000000-0008-0000-0700-0000E7020000}"/>
            </a:ext>
          </a:extLst>
        </xdr:cNvPr>
        <xdr:cNvSpPr txBox="1"/>
      </xdr:nvSpPr>
      <xdr:spPr>
        <a:xfrm>
          <a:off x="22212300" y="64317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65217</xdr:rowOff>
    </xdr:from>
    <xdr:to>
      <xdr:col>116</xdr:col>
      <xdr:colOff>114300</xdr:colOff>
      <xdr:row>38</xdr:row>
      <xdr:rowOff>166817</xdr:rowOff>
    </xdr:to>
    <xdr:sp macro="" textlink="">
      <xdr:nvSpPr>
        <xdr:cNvPr id="744" name="フローチャート: 判断 743">
          <a:extLst>
            <a:ext uri="{FF2B5EF4-FFF2-40B4-BE49-F238E27FC236}">
              <a16:creationId xmlns:a16="http://schemas.microsoft.com/office/drawing/2014/main" xmlns="" id="{00000000-0008-0000-0700-0000E8020000}"/>
            </a:ext>
          </a:extLst>
        </xdr:cNvPr>
        <xdr:cNvSpPr/>
      </xdr:nvSpPr>
      <xdr:spPr>
        <a:xfrm>
          <a:off x="22110700" y="658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67137</xdr:rowOff>
    </xdr:from>
    <xdr:to>
      <xdr:col>112</xdr:col>
      <xdr:colOff>38100</xdr:colOff>
      <xdr:row>38</xdr:row>
      <xdr:rowOff>168737</xdr:rowOff>
    </xdr:to>
    <xdr:sp macro="" textlink="">
      <xdr:nvSpPr>
        <xdr:cNvPr id="746" name="フローチャート: 判断 745">
          <a:extLst>
            <a:ext uri="{FF2B5EF4-FFF2-40B4-BE49-F238E27FC236}">
              <a16:creationId xmlns:a16="http://schemas.microsoft.com/office/drawing/2014/main" xmlns="" id="{00000000-0008-0000-0700-0000EA020000}"/>
            </a:ext>
          </a:extLst>
        </xdr:cNvPr>
        <xdr:cNvSpPr/>
      </xdr:nvSpPr>
      <xdr:spPr>
        <a:xfrm>
          <a:off x="21272500" y="658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13814</xdr:rowOff>
    </xdr:from>
    <xdr:ext cx="378565" cy="259045"/>
    <xdr:sp macro="" textlink="">
      <xdr:nvSpPr>
        <xdr:cNvPr id="747" name="テキスト ボックス 746">
          <a:extLst>
            <a:ext uri="{FF2B5EF4-FFF2-40B4-BE49-F238E27FC236}">
              <a16:creationId xmlns:a16="http://schemas.microsoft.com/office/drawing/2014/main" xmlns="" id="{00000000-0008-0000-0700-0000EB020000}"/>
            </a:ext>
          </a:extLst>
        </xdr:cNvPr>
        <xdr:cNvSpPr txBox="1"/>
      </xdr:nvSpPr>
      <xdr:spPr>
        <a:xfrm>
          <a:off x="21134017" y="6357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79436</xdr:rowOff>
    </xdr:from>
    <xdr:to>
      <xdr:col>107</xdr:col>
      <xdr:colOff>101600</xdr:colOff>
      <xdr:row>39</xdr:row>
      <xdr:rowOff>9586</xdr:rowOff>
    </xdr:to>
    <xdr:sp macro="" textlink="">
      <xdr:nvSpPr>
        <xdr:cNvPr id="749" name="フローチャート: 判断 748">
          <a:extLst>
            <a:ext uri="{FF2B5EF4-FFF2-40B4-BE49-F238E27FC236}">
              <a16:creationId xmlns:a16="http://schemas.microsoft.com/office/drawing/2014/main" xmlns="" id="{00000000-0008-0000-0700-0000ED020000}"/>
            </a:ext>
          </a:extLst>
        </xdr:cNvPr>
        <xdr:cNvSpPr/>
      </xdr:nvSpPr>
      <xdr:spPr>
        <a:xfrm>
          <a:off x="20383500" y="659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26113</xdr:rowOff>
    </xdr:from>
    <xdr:ext cx="378565" cy="259045"/>
    <xdr:sp macro="" textlink="">
      <xdr:nvSpPr>
        <xdr:cNvPr id="750" name="テキスト ボックス 749">
          <a:extLst>
            <a:ext uri="{FF2B5EF4-FFF2-40B4-BE49-F238E27FC236}">
              <a16:creationId xmlns:a16="http://schemas.microsoft.com/office/drawing/2014/main" xmlns="" id="{00000000-0008-0000-0700-0000EE020000}"/>
            </a:ext>
          </a:extLst>
        </xdr:cNvPr>
        <xdr:cNvSpPr txBox="1"/>
      </xdr:nvSpPr>
      <xdr:spPr>
        <a:xfrm>
          <a:off x="20245017" y="636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a:extLst>
            <a:ext uri="{FF2B5EF4-FFF2-40B4-BE49-F238E27FC236}">
              <a16:creationId xmlns:a16="http://schemas.microsoft.com/office/drawing/2014/main" xmlns="" id="{00000000-0008-0000-0700-0000E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82088</xdr:rowOff>
    </xdr:from>
    <xdr:to>
      <xdr:col>102</xdr:col>
      <xdr:colOff>165100</xdr:colOff>
      <xdr:row>39</xdr:row>
      <xdr:rowOff>12238</xdr:rowOff>
    </xdr:to>
    <xdr:sp macro="" textlink="">
      <xdr:nvSpPr>
        <xdr:cNvPr id="752" name="フローチャート: 判断 751">
          <a:extLst>
            <a:ext uri="{FF2B5EF4-FFF2-40B4-BE49-F238E27FC236}">
              <a16:creationId xmlns:a16="http://schemas.microsoft.com/office/drawing/2014/main" xmlns="" id="{00000000-0008-0000-0700-0000F0020000}"/>
            </a:ext>
          </a:extLst>
        </xdr:cNvPr>
        <xdr:cNvSpPr/>
      </xdr:nvSpPr>
      <xdr:spPr>
        <a:xfrm>
          <a:off x="19494500" y="659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28765</xdr:rowOff>
    </xdr:from>
    <xdr:ext cx="378565"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19356017" y="6372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84374</xdr:rowOff>
    </xdr:from>
    <xdr:to>
      <xdr:col>98</xdr:col>
      <xdr:colOff>38100</xdr:colOff>
      <xdr:row>39</xdr:row>
      <xdr:rowOff>14524</xdr:rowOff>
    </xdr:to>
    <xdr:sp macro="" textlink="">
      <xdr:nvSpPr>
        <xdr:cNvPr id="754" name="フローチャート: 判断 753">
          <a:extLst>
            <a:ext uri="{FF2B5EF4-FFF2-40B4-BE49-F238E27FC236}">
              <a16:creationId xmlns:a16="http://schemas.microsoft.com/office/drawing/2014/main" xmlns="" id="{00000000-0008-0000-0700-0000F2020000}"/>
            </a:ext>
          </a:extLst>
        </xdr:cNvPr>
        <xdr:cNvSpPr/>
      </xdr:nvSpPr>
      <xdr:spPr>
        <a:xfrm>
          <a:off x="18605500" y="659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31051</xdr:rowOff>
    </xdr:from>
    <xdr:ext cx="313932"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18499333" y="63747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a:extLst>
            <a:ext uri="{FF2B5EF4-FFF2-40B4-BE49-F238E27FC236}">
              <a16:creationId xmlns:a16="http://schemas.microsoft.com/office/drawing/2014/main" xmlns="" id="{00000000-0008-0000-0700-0000F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43644</xdr:rowOff>
    </xdr:from>
    <xdr:ext cx="249299" cy="259045"/>
    <xdr:sp macro="" textlink="">
      <xdr:nvSpPr>
        <xdr:cNvPr id="762" name="諸支出金該当値テキスト">
          <a:extLst>
            <a:ext uri="{FF2B5EF4-FFF2-40B4-BE49-F238E27FC236}">
              <a16:creationId xmlns:a16="http://schemas.microsoft.com/office/drawing/2014/main" xmlns="" id="{00000000-0008-0000-0700-0000FA020000}"/>
            </a:ext>
          </a:extLst>
        </xdr:cNvPr>
        <xdr:cNvSpPr txBox="1"/>
      </xdr:nvSpPr>
      <xdr:spPr>
        <a:xfrm>
          <a:off x="22212300" y="65587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a16="http://schemas.microsoft.com/office/drawing/2014/main" xmlns="" id="{00000000-0008-0000-0700-0000F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a:extLst>
            <a:ext uri="{FF2B5EF4-FFF2-40B4-BE49-F238E27FC236}">
              <a16:creationId xmlns:a16="http://schemas.microsoft.com/office/drawing/2014/main" xmlns="" id="{00000000-0008-0000-0700-0000F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a:extLst>
            <a:ext uri="{FF2B5EF4-FFF2-40B4-BE49-F238E27FC236}">
              <a16:creationId xmlns:a16="http://schemas.microsoft.com/office/drawing/2014/main" xmlns="" id="{00000000-0008-0000-0700-0000F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a:extLst>
            <a:ext uri="{FF2B5EF4-FFF2-40B4-BE49-F238E27FC236}">
              <a16:creationId xmlns:a16="http://schemas.microsoft.com/office/drawing/2014/main" xmlns="" id="{00000000-0008-0000-0700-00000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xmlns=""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xmlns=""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xmlns=""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xmlns=""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xmlns=""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xmlns=""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xmlns=""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xmlns=""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xmlns=""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xmlns=""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a:extLst>
            <a:ext uri="{FF2B5EF4-FFF2-40B4-BE49-F238E27FC236}">
              <a16:creationId xmlns:a16="http://schemas.microsoft.com/office/drawing/2014/main" xmlns=""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xmlns=""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a:extLst>
            <a:ext uri="{FF2B5EF4-FFF2-40B4-BE49-F238E27FC236}">
              <a16:creationId xmlns:a16="http://schemas.microsoft.com/office/drawing/2014/main" xmlns=""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xmlns=""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xmlns=""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xmlns=""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xmlns=""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xmlns=""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a:extLst>
            <a:ext uri="{FF2B5EF4-FFF2-40B4-BE49-F238E27FC236}">
              <a16:creationId xmlns:a16="http://schemas.microsoft.com/office/drawing/2014/main" xmlns=""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a:extLst>
            <a:ext uri="{FF2B5EF4-FFF2-40B4-BE49-F238E27FC236}">
              <a16:creationId xmlns:a16="http://schemas.microsoft.com/office/drawing/2014/main" xmlns=""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xmlns="" id="{00000000-0008-0000-0700-00001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a:extLst>
            <a:ext uri="{FF2B5EF4-FFF2-40B4-BE49-F238E27FC236}">
              <a16:creationId xmlns:a16="http://schemas.microsoft.com/office/drawing/2014/main" xmlns=""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xmlns="" id="{00000000-0008-0000-0700-00001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a:extLst>
            <a:ext uri="{FF2B5EF4-FFF2-40B4-BE49-F238E27FC236}">
              <a16:creationId xmlns:a16="http://schemas.microsoft.com/office/drawing/2014/main" xmlns=""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a:extLst>
            <a:ext uri="{FF2B5EF4-FFF2-40B4-BE49-F238E27FC236}">
              <a16:creationId xmlns:a16="http://schemas.microsoft.com/office/drawing/2014/main" xmlns=""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a:extLst>
            <a:ext uri="{FF2B5EF4-FFF2-40B4-BE49-F238E27FC236}">
              <a16:creationId xmlns:a16="http://schemas.microsoft.com/office/drawing/2014/main" xmlns=""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xmlns=""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a:extLst>
            <a:ext uri="{FF2B5EF4-FFF2-40B4-BE49-F238E27FC236}">
              <a16:creationId xmlns:a16="http://schemas.microsoft.com/office/drawing/2014/main" xmlns=""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a:extLst>
            <a:ext uri="{FF2B5EF4-FFF2-40B4-BE49-F238E27FC236}">
              <a16:creationId xmlns:a16="http://schemas.microsoft.com/office/drawing/2014/main" xmlns=""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a:extLst>
            <a:ext uri="{FF2B5EF4-FFF2-40B4-BE49-F238E27FC236}">
              <a16:creationId xmlns:a16="http://schemas.microsoft.com/office/drawing/2014/main" xmlns=""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a:extLst>
            <a:ext uri="{FF2B5EF4-FFF2-40B4-BE49-F238E27FC236}">
              <a16:creationId xmlns:a16="http://schemas.microsoft.com/office/drawing/2014/main" xmlns=""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xmlns=""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xmlns=""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chemeClr val="dk1"/>
              </a:solidFill>
              <a:effectLst/>
              <a:latin typeface="+mn-lt"/>
              <a:ea typeface="+mn-ea"/>
              <a:cs typeface="+mn-cs"/>
            </a:rPr>
            <a:t>●総務費　</a:t>
          </a:r>
          <a:r>
            <a:rPr kumimoji="1" lang="ja-JP" altLang="en-US" sz="1000">
              <a:solidFill>
                <a:schemeClr val="dk1"/>
              </a:solidFill>
              <a:effectLst/>
              <a:latin typeface="+mn-lt"/>
              <a:ea typeface="+mn-ea"/>
              <a:cs typeface="+mn-cs"/>
            </a:rPr>
            <a:t>ふるさと応援寄附金事業及び防災拠点施設整備事業</a:t>
          </a:r>
          <a:r>
            <a:rPr kumimoji="1" lang="ja-JP" altLang="ja-JP" sz="1000">
              <a:solidFill>
                <a:schemeClr val="dk1"/>
              </a:solidFill>
              <a:effectLst/>
              <a:latin typeface="+mn-lt"/>
              <a:ea typeface="+mn-ea"/>
              <a:cs typeface="+mn-cs"/>
            </a:rPr>
            <a:t>の</a:t>
          </a:r>
          <a:r>
            <a:rPr kumimoji="1" lang="ja-JP" altLang="en-US" sz="1000">
              <a:solidFill>
                <a:schemeClr val="dk1"/>
              </a:solidFill>
              <a:effectLst/>
              <a:latin typeface="+mn-lt"/>
              <a:ea typeface="+mn-ea"/>
              <a:cs typeface="+mn-cs"/>
            </a:rPr>
            <a:t>増</a:t>
          </a:r>
          <a:r>
            <a:rPr kumimoji="1" lang="ja-JP" altLang="ja-JP" sz="1000">
              <a:solidFill>
                <a:schemeClr val="dk1"/>
              </a:solidFill>
              <a:effectLst/>
              <a:latin typeface="+mn-lt"/>
              <a:ea typeface="+mn-ea"/>
              <a:cs typeface="+mn-cs"/>
            </a:rPr>
            <a:t>により前年度に比べ</a:t>
          </a:r>
          <a:r>
            <a:rPr kumimoji="1" lang="ja-JP" altLang="en-US" sz="1000">
              <a:solidFill>
                <a:schemeClr val="dk1"/>
              </a:solidFill>
              <a:effectLst/>
              <a:latin typeface="+mn-lt"/>
              <a:ea typeface="+mn-ea"/>
              <a:cs typeface="+mn-cs"/>
            </a:rPr>
            <a:t>増</a:t>
          </a:r>
          <a:r>
            <a:rPr kumimoji="1" lang="ja-JP" altLang="ja-JP" sz="1000">
              <a:solidFill>
                <a:schemeClr val="dk1"/>
              </a:solidFill>
              <a:effectLst/>
              <a:latin typeface="+mn-lt"/>
              <a:ea typeface="+mn-ea"/>
              <a:cs typeface="+mn-cs"/>
            </a:rPr>
            <a:t>となって</a:t>
          </a:r>
          <a:r>
            <a:rPr kumimoji="1" lang="ja-JP" altLang="en-US" sz="1000">
              <a:solidFill>
                <a:schemeClr val="dk1"/>
              </a:solidFill>
              <a:effectLst/>
              <a:latin typeface="+mn-lt"/>
              <a:ea typeface="+mn-ea"/>
              <a:cs typeface="+mn-cs"/>
            </a:rPr>
            <a:t>おり</a:t>
          </a:r>
          <a:r>
            <a:rPr kumimoji="1" lang="ja-JP" altLang="ja-JP" sz="1000">
              <a:solidFill>
                <a:schemeClr val="dk1"/>
              </a:solidFill>
              <a:effectLst/>
              <a:latin typeface="+mn-lt"/>
              <a:ea typeface="+mn-ea"/>
              <a:cs typeface="+mn-cs"/>
            </a:rPr>
            <a:t>、類似団体と比較すると高い水準にある。今後も高水準で推移が見込まれるため、その他事業の検討・実施等行い、経費抑制を図る。</a:t>
          </a:r>
          <a:endParaRPr lang="ja-JP" altLang="ja-JP" sz="1000">
            <a:effectLst/>
          </a:endParaRPr>
        </a:p>
        <a:p>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民生費</a:t>
          </a:r>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子育て世帯等臨時特別支援事業</a:t>
          </a:r>
          <a:r>
            <a:rPr kumimoji="1" lang="ja-JP" altLang="ja-JP" sz="1000">
              <a:solidFill>
                <a:schemeClr val="dk1"/>
              </a:solidFill>
              <a:effectLst/>
              <a:latin typeface="+mn-lt"/>
              <a:ea typeface="+mn-ea"/>
              <a:cs typeface="+mn-cs"/>
            </a:rPr>
            <a:t>や</a:t>
          </a:r>
          <a:r>
            <a:rPr kumimoji="1" lang="ja-JP" altLang="en-US" sz="1000">
              <a:solidFill>
                <a:schemeClr val="dk1"/>
              </a:solidFill>
              <a:effectLst/>
              <a:latin typeface="+mn-lt"/>
              <a:ea typeface="+mn-ea"/>
              <a:cs typeface="+mn-cs"/>
            </a:rPr>
            <a:t>公立保育所等建設事業</a:t>
          </a:r>
          <a:r>
            <a:rPr kumimoji="1" lang="ja-JP" altLang="ja-JP" sz="1000">
              <a:solidFill>
                <a:schemeClr val="dk1"/>
              </a:solidFill>
              <a:effectLst/>
              <a:latin typeface="+mn-lt"/>
              <a:ea typeface="+mn-ea"/>
              <a:cs typeface="+mn-cs"/>
            </a:rPr>
            <a:t>の</a:t>
          </a:r>
          <a:r>
            <a:rPr kumimoji="1" lang="ja-JP" altLang="en-US" sz="1000">
              <a:solidFill>
                <a:schemeClr val="dk1"/>
              </a:solidFill>
              <a:effectLst/>
              <a:latin typeface="+mn-lt"/>
              <a:ea typeface="+mn-ea"/>
              <a:cs typeface="+mn-cs"/>
            </a:rPr>
            <a:t>減</a:t>
          </a:r>
          <a:r>
            <a:rPr kumimoji="1" lang="ja-JP" altLang="ja-JP" sz="1000">
              <a:solidFill>
                <a:schemeClr val="dk1"/>
              </a:solidFill>
              <a:effectLst/>
              <a:latin typeface="+mn-lt"/>
              <a:ea typeface="+mn-ea"/>
              <a:cs typeface="+mn-cs"/>
            </a:rPr>
            <a:t>等があるため前年度に比べ</a:t>
          </a:r>
          <a:r>
            <a:rPr kumimoji="1" lang="ja-JP" altLang="en-US" sz="1000">
              <a:solidFill>
                <a:schemeClr val="dk1"/>
              </a:solidFill>
              <a:effectLst/>
              <a:latin typeface="+mn-lt"/>
              <a:ea typeface="+mn-ea"/>
              <a:cs typeface="+mn-cs"/>
            </a:rPr>
            <a:t>減</a:t>
          </a:r>
          <a:r>
            <a:rPr kumimoji="1" lang="ja-JP" altLang="ja-JP" sz="1000">
              <a:solidFill>
                <a:schemeClr val="dk1"/>
              </a:solidFill>
              <a:effectLst/>
              <a:latin typeface="+mn-lt"/>
              <a:ea typeface="+mn-ea"/>
              <a:cs typeface="+mn-cs"/>
            </a:rPr>
            <a:t>となっている。今後は通常事業の精査等を行い経費抑制を図る。</a:t>
          </a:r>
          <a:endParaRPr lang="ja-JP" altLang="ja-JP" sz="1000">
            <a:effectLst/>
          </a:endParaRPr>
        </a:p>
        <a:p>
          <a:pPr eaLnBrk="1" fontAlgn="auto" latinLnBrk="0" hangingPunct="1"/>
          <a:r>
            <a:rPr kumimoji="1" lang="ja-JP" altLang="ja-JP" sz="1000">
              <a:solidFill>
                <a:schemeClr val="dk1"/>
              </a:solidFill>
              <a:effectLst/>
              <a:latin typeface="+mn-lt"/>
              <a:ea typeface="+mn-ea"/>
              <a:cs typeface="+mn-cs"/>
            </a:rPr>
            <a:t>●農林水産費　</a:t>
          </a:r>
          <a:r>
            <a:rPr kumimoji="1" lang="ja-JP" altLang="en-US" sz="1000">
              <a:solidFill>
                <a:schemeClr val="dk1"/>
              </a:solidFill>
              <a:effectLst/>
              <a:latin typeface="+mn-lt"/>
              <a:ea typeface="+mn-ea"/>
              <a:cs typeface="+mn-cs"/>
            </a:rPr>
            <a:t>県営土地改良事業等に係る負担金の増</a:t>
          </a:r>
          <a:r>
            <a:rPr kumimoji="1" lang="ja-JP" altLang="ja-JP" sz="1000">
              <a:solidFill>
                <a:schemeClr val="dk1"/>
              </a:solidFill>
              <a:effectLst/>
              <a:latin typeface="+mn-lt"/>
              <a:ea typeface="+mn-ea"/>
              <a:cs typeface="+mn-cs"/>
            </a:rPr>
            <a:t>や</a:t>
          </a:r>
          <a:r>
            <a:rPr kumimoji="1" lang="ja-JP" altLang="en-US" sz="1000">
              <a:solidFill>
                <a:schemeClr val="dk1"/>
              </a:solidFill>
              <a:effectLst/>
              <a:latin typeface="+mn-lt"/>
              <a:ea typeface="+mn-ea"/>
              <a:cs typeface="+mn-cs"/>
            </a:rPr>
            <a:t>林業用作業道開設補助事業の増等</a:t>
          </a:r>
          <a:r>
            <a:rPr kumimoji="1" lang="ja-JP" altLang="ja-JP" sz="1000">
              <a:solidFill>
                <a:schemeClr val="dk1"/>
              </a:solidFill>
              <a:effectLst/>
              <a:latin typeface="+mn-lt"/>
              <a:ea typeface="+mn-ea"/>
              <a:cs typeface="+mn-cs"/>
            </a:rPr>
            <a:t>により、前年度と比べると</a:t>
          </a:r>
          <a:r>
            <a:rPr kumimoji="1" lang="ja-JP" altLang="en-US" sz="1000">
              <a:solidFill>
                <a:schemeClr val="dk1"/>
              </a:solidFill>
              <a:effectLst/>
              <a:latin typeface="+mn-lt"/>
              <a:ea typeface="+mn-ea"/>
              <a:cs typeface="+mn-cs"/>
            </a:rPr>
            <a:t>増</a:t>
          </a:r>
          <a:r>
            <a:rPr kumimoji="1" lang="ja-JP" altLang="ja-JP" sz="1000">
              <a:solidFill>
                <a:schemeClr val="dk1"/>
              </a:solidFill>
              <a:effectLst/>
              <a:latin typeface="+mn-lt"/>
              <a:ea typeface="+mn-ea"/>
              <a:cs typeface="+mn-cs"/>
            </a:rPr>
            <a:t>となっている</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依然として類似団体の平均を大きく上回っているため、過剰な支出のないよう適正化に努める。</a:t>
          </a:r>
          <a:endParaRPr lang="ja-JP" altLang="ja-JP" sz="1000">
            <a:effectLst/>
          </a:endParaRPr>
        </a:p>
        <a:p>
          <a:r>
            <a:rPr kumimoji="1" lang="ja-JP" altLang="ja-JP" sz="1000">
              <a:solidFill>
                <a:schemeClr val="dk1"/>
              </a:solidFill>
              <a:effectLst/>
              <a:latin typeface="+mn-lt"/>
              <a:ea typeface="+mn-ea"/>
              <a:cs typeface="+mn-cs"/>
            </a:rPr>
            <a:t>●土木費　</a:t>
          </a:r>
          <a:r>
            <a:rPr kumimoji="1" lang="ja-JP" altLang="en-US" sz="1000">
              <a:solidFill>
                <a:schemeClr val="dk1"/>
              </a:solidFill>
              <a:effectLst/>
              <a:latin typeface="+mn-lt"/>
              <a:ea typeface="+mn-ea"/>
              <a:cs typeface="+mn-cs"/>
            </a:rPr>
            <a:t>市営住宅建替事業</a:t>
          </a:r>
          <a:r>
            <a:rPr kumimoji="1" lang="ja-JP" altLang="ja-JP" sz="1000">
              <a:solidFill>
                <a:schemeClr val="dk1"/>
              </a:solidFill>
              <a:effectLst/>
              <a:latin typeface="+mn-lt"/>
              <a:ea typeface="+mn-ea"/>
              <a:cs typeface="+mn-cs"/>
            </a:rPr>
            <a:t>や</a:t>
          </a:r>
          <a:r>
            <a:rPr kumimoji="1" lang="ja-JP" altLang="en-US" sz="1000">
              <a:solidFill>
                <a:schemeClr val="dk1"/>
              </a:solidFill>
              <a:effectLst/>
              <a:latin typeface="+mn-lt"/>
              <a:ea typeface="+mn-ea"/>
              <a:cs typeface="+mn-cs"/>
            </a:rPr>
            <a:t>道路新設</a:t>
          </a:r>
          <a:r>
            <a:rPr kumimoji="1" lang="ja-JP" altLang="ja-JP" sz="1000">
              <a:solidFill>
                <a:schemeClr val="dk1"/>
              </a:solidFill>
              <a:effectLst/>
              <a:latin typeface="+mn-lt"/>
              <a:ea typeface="+mn-ea"/>
              <a:cs typeface="+mn-cs"/>
            </a:rPr>
            <a:t>改良事業</a:t>
          </a:r>
          <a:r>
            <a:rPr kumimoji="1" lang="ja-JP" altLang="en-US" sz="1000">
              <a:solidFill>
                <a:schemeClr val="dk1"/>
              </a:solidFill>
              <a:effectLst/>
              <a:latin typeface="+mn-lt"/>
              <a:ea typeface="+mn-ea"/>
              <a:cs typeface="+mn-cs"/>
            </a:rPr>
            <a:t>の減</a:t>
          </a:r>
          <a:r>
            <a:rPr kumimoji="1" lang="ja-JP" altLang="ja-JP" sz="1000">
              <a:solidFill>
                <a:schemeClr val="dk1"/>
              </a:solidFill>
              <a:effectLst/>
              <a:latin typeface="+mn-lt"/>
              <a:ea typeface="+mn-ea"/>
              <a:cs typeface="+mn-cs"/>
            </a:rPr>
            <a:t>等により前年度と比べ</a:t>
          </a:r>
          <a:r>
            <a:rPr kumimoji="1" lang="ja-JP" altLang="en-US" sz="1000">
              <a:solidFill>
                <a:schemeClr val="dk1"/>
              </a:solidFill>
              <a:effectLst/>
              <a:latin typeface="+mn-lt"/>
              <a:ea typeface="+mn-ea"/>
              <a:cs typeface="+mn-cs"/>
            </a:rPr>
            <a:t>減</a:t>
          </a:r>
          <a:r>
            <a:rPr kumimoji="1" lang="ja-JP" altLang="ja-JP" sz="1000">
              <a:solidFill>
                <a:schemeClr val="dk1"/>
              </a:solidFill>
              <a:effectLst/>
              <a:latin typeface="+mn-lt"/>
              <a:ea typeface="+mn-ea"/>
              <a:cs typeface="+mn-cs"/>
            </a:rPr>
            <a:t>となって</a:t>
          </a:r>
          <a:r>
            <a:rPr kumimoji="1" lang="ja-JP" altLang="en-US" sz="1000">
              <a:solidFill>
                <a:schemeClr val="dk1"/>
              </a:solidFill>
              <a:effectLst/>
              <a:latin typeface="+mn-lt"/>
              <a:ea typeface="+mn-ea"/>
              <a:cs typeface="+mn-cs"/>
            </a:rPr>
            <a:t>おり、</a:t>
          </a:r>
          <a:r>
            <a:rPr kumimoji="1" lang="ja-JP" altLang="ja-JP" sz="1000">
              <a:solidFill>
                <a:schemeClr val="dk1"/>
              </a:solidFill>
              <a:effectLst/>
              <a:latin typeface="+mn-lt"/>
              <a:ea typeface="+mn-ea"/>
              <a:cs typeface="+mn-cs"/>
            </a:rPr>
            <a:t>類似団体と比較すると低い水準にある。今後も</a:t>
          </a:r>
          <a:r>
            <a:rPr kumimoji="1" lang="ja-JP" altLang="en-US" sz="1000">
              <a:solidFill>
                <a:schemeClr val="dk1"/>
              </a:solidFill>
              <a:effectLst/>
              <a:latin typeface="+mn-lt"/>
              <a:ea typeface="+mn-ea"/>
              <a:cs typeface="+mn-cs"/>
            </a:rPr>
            <a:t>新庁舎</a:t>
          </a:r>
          <a:r>
            <a:rPr kumimoji="1" lang="ja-JP" altLang="ja-JP" sz="1000">
              <a:solidFill>
                <a:schemeClr val="dk1"/>
              </a:solidFill>
              <a:effectLst/>
              <a:latin typeface="+mn-lt"/>
              <a:ea typeface="+mn-ea"/>
              <a:cs typeface="+mn-cs"/>
            </a:rPr>
            <a:t>の建替等を控えているため必要な事業量を見極め、過剰な施工実施とならないよう経費縮減に努める。</a:t>
          </a:r>
          <a:endParaRPr lang="ja-JP" altLang="ja-JP" sz="1000">
            <a:effectLst/>
          </a:endParaRPr>
        </a:p>
        <a:p>
          <a:r>
            <a:rPr kumimoji="1" lang="ja-JP" altLang="ja-JP" sz="1000">
              <a:solidFill>
                <a:schemeClr val="dk1"/>
              </a:solidFill>
              <a:effectLst/>
              <a:latin typeface="+mn-lt"/>
              <a:ea typeface="+mn-ea"/>
              <a:cs typeface="+mn-cs"/>
            </a:rPr>
            <a:t>●教育費　</a:t>
          </a:r>
          <a:r>
            <a:rPr kumimoji="1" lang="ja-JP" altLang="en-US" sz="1000">
              <a:solidFill>
                <a:schemeClr val="dk1"/>
              </a:solidFill>
              <a:effectLst/>
              <a:latin typeface="+mn-lt"/>
              <a:ea typeface="+mn-ea"/>
              <a:cs typeface="+mn-cs"/>
            </a:rPr>
            <a:t>公立学校施設整備に係る経費</a:t>
          </a:r>
          <a:r>
            <a:rPr kumimoji="1" lang="ja-JP" altLang="ja-JP" sz="1000">
              <a:solidFill>
                <a:schemeClr val="dk1"/>
              </a:solidFill>
              <a:effectLst/>
              <a:latin typeface="+mn-lt"/>
              <a:ea typeface="+mn-ea"/>
              <a:cs typeface="+mn-cs"/>
            </a:rPr>
            <a:t>や</a:t>
          </a:r>
          <a:r>
            <a:rPr kumimoji="1" lang="ja-JP" altLang="en-US" sz="1000">
              <a:solidFill>
                <a:schemeClr val="dk1"/>
              </a:solidFill>
              <a:effectLst/>
              <a:latin typeface="+mn-lt"/>
              <a:ea typeface="+mn-ea"/>
              <a:cs typeface="+mn-cs"/>
            </a:rPr>
            <a:t>体育施設の整備に係る経費の</a:t>
          </a:r>
          <a:r>
            <a:rPr kumimoji="1" lang="ja-JP" altLang="ja-JP" sz="1000">
              <a:solidFill>
                <a:schemeClr val="dk1"/>
              </a:solidFill>
              <a:effectLst/>
              <a:latin typeface="+mn-lt"/>
              <a:ea typeface="+mn-ea"/>
              <a:cs typeface="+mn-cs"/>
            </a:rPr>
            <a:t>減により前年度と比べ減となり、類似団体平均より低い水準にある。今後も通常事業の精査等を行い事業費抑制に努める。</a:t>
          </a:r>
          <a:endParaRPr lang="ja-JP" altLang="ja-JP" sz="1000">
            <a:effectLst/>
          </a:endParaRPr>
        </a:p>
        <a:p>
          <a:r>
            <a:rPr kumimoji="1" lang="ja-JP" altLang="ja-JP" sz="1000">
              <a:solidFill>
                <a:schemeClr val="dk1"/>
              </a:solidFill>
              <a:effectLst/>
              <a:latin typeface="+mn-lt"/>
              <a:ea typeface="+mn-ea"/>
              <a:cs typeface="+mn-cs"/>
            </a:rPr>
            <a:t>●災害復旧費　平成</a:t>
          </a:r>
          <a:r>
            <a:rPr kumimoji="1" lang="en-US" altLang="ja-JP" sz="1000">
              <a:solidFill>
                <a:schemeClr val="dk1"/>
              </a:solidFill>
              <a:effectLst/>
              <a:latin typeface="+mn-lt"/>
              <a:ea typeface="+mn-ea"/>
              <a:cs typeface="+mn-cs"/>
            </a:rPr>
            <a:t>29</a:t>
          </a:r>
          <a:r>
            <a:rPr kumimoji="1" lang="ja-JP" altLang="ja-JP" sz="1000">
              <a:solidFill>
                <a:schemeClr val="dk1"/>
              </a:solidFill>
              <a:effectLst/>
              <a:latin typeface="+mn-lt"/>
              <a:ea typeface="+mn-ea"/>
              <a:cs typeface="+mn-cs"/>
            </a:rPr>
            <a:t>年</a:t>
          </a:r>
          <a:r>
            <a:rPr kumimoji="1" lang="en-US" altLang="ja-JP" sz="1000">
              <a:solidFill>
                <a:schemeClr val="dk1"/>
              </a:solidFill>
              <a:effectLst/>
              <a:latin typeface="+mn-lt"/>
              <a:ea typeface="+mn-ea"/>
              <a:cs typeface="+mn-cs"/>
            </a:rPr>
            <a:t>7</a:t>
          </a:r>
          <a:r>
            <a:rPr kumimoji="1" lang="ja-JP" altLang="ja-JP" sz="1000">
              <a:solidFill>
                <a:schemeClr val="dk1"/>
              </a:solidFill>
              <a:effectLst/>
              <a:latin typeface="+mn-lt"/>
              <a:ea typeface="+mn-ea"/>
              <a:cs typeface="+mn-cs"/>
            </a:rPr>
            <a:t>月九州北部豪雨以降、</a:t>
          </a:r>
          <a:r>
            <a:rPr kumimoji="1" lang="en-US" altLang="ja-JP" sz="1000">
              <a:solidFill>
                <a:schemeClr val="dk1"/>
              </a:solidFill>
              <a:effectLst/>
              <a:latin typeface="+mn-lt"/>
              <a:ea typeface="+mn-ea"/>
              <a:cs typeface="+mn-cs"/>
            </a:rPr>
            <a:t>6</a:t>
          </a:r>
          <a:r>
            <a:rPr kumimoji="1" lang="ja-JP" altLang="ja-JP" sz="1000">
              <a:solidFill>
                <a:schemeClr val="dk1"/>
              </a:solidFill>
              <a:effectLst/>
              <a:latin typeface="+mn-lt"/>
              <a:ea typeface="+mn-ea"/>
              <a:cs typeface="+mn-cs"/>
            </a:rPr>
            <a:t>年続けて豪雨災害が発生し、多額の災害復旧事業費が必要となっている。今後も災害復旧事業が継続していくため、復旧が完了するまで大きく減となる見込みは少ない。</a:t>
          </a:r>
          <a:endParaRPr lang="ja-JP" altLang="ja-JP" sz="10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福岡県朝倉市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80">
              <a:solidFill>
                <a:schemeClr val="dk1"/>
              </a:solidFill>
              <a:effectLst/>
              <a:latin typeface="+mn-lt"/>
              <a:ea typeface="+mn-ea"/>
              <a:cs typeface="+mn-cs"/>
            </a:rPr>
            <a:t>　財政調整基金については取崩を行わず積立のみを行った。残高は前年と比べ</a:t>
          </a:r>
          <a:r>
            <a:rPr kumimoji="1" lang="en-US" altLang="ja-JP" sz="980">
              <a:solidFill>
                <a:schemeClr val="dk1"/>
              </a:solidFill>
              <a:effectLst/>
              <a:latin typeface="+mn-lt"/>
              <a:ea typeface="+mn-ea"/>
              <a:cs typeface="+mn-cs"/>
            </a:rPr>
            <a:t>0.23</a:t>
          </a:r>
          <a:r>
            <a:rPr kumimoji="1" lang="ja-JP" altLang="ja-JP" sz="980">
              <a:solidFill>
                <a:schemeClr val="dk1"/>
              </a:solidFill>
              <a:effectLst/>
              <a:latin typeface="+mn-lt"/>
              <a:ea typeface="+mn-ea"/>
              <a:cs typeface="+mn-cs"/>
            </a:rPr>
            <a:t>億円増の</a:t>
          </a:r>
          <a:r>
            <a:rPr kumimoji="1" lang="en-US" altLang="ja-JP" sz="980">
              <a:solidFill>
                <a:schemeClr val="dk1"/>
              </a:solidFill>
              <a:effectLst/>
              <a:latin typeface="+mn-lt"/>
              <a:ea typeface="+mn-ea"/>
              <a:cs typeface="+mn-cs"/>
            </a:rPr>
            <a:t>43.6</a:t>
          </a:r>
          <a:r>
            <a:rPr kumimoji="1" lang="ja-JP" altLang="ja-JP" sz="980">
              <a:solidFill>
                <a:schemeClr val="dk1"/>
              </a:solidFill>
              <a:effectLst/>
              <a:latin typeface="+mn-lt"/>
              <a:ea typeface="+mn-ea"/>
              <a:cs typeface="+mn-cs"/>
            </a:rPr>
            <a:t>億円、標準財政規模比では</a:t>
          </a:r>
          <a:r>
            <a:rPr kumimoji="1" lang="en-US" altLang="ja-JP" sz="980">
              <a:solidFill>
                <a:schemeClr val="dk1"/>
              </a:solidFill>
              <a:effectLst/>
              <a:latin typeface="+mn-lt"/>
              <a:ea typeface="+mn-ea"/>
              <a:cs typeface="+mn-cs"/>
            </a:rPr>
            <a:t>0.99</a:t>
          </a:r>
          <a:r>
            <a:rPr kumimoji="1" lang="ja-JP" altLang="ja-JP" sz="980">
              <a:solidFill>
                <a:schemeClr val="dk1"/>
              </a:solidFill>
              <a:effectLst/>
              <a:latin typeface="+mn-lt"/>
              <a:ea typeface="+mn-ea"/>
              <a:cs typeface="+mn-cs"/>
            </a:rPr>
            <a:t>ポイント</a:t>
          </a:r>
          <a:r>
            <a:rPr kumimoji="1" lang="ja-JP" altLang="en-US" sz="980">
              <a:solidFill>
                <a:schemeClr val="dk1"/>
              </a:solidFill>
              <a:effectLst/>
              <a:latin typeface="+mn-lt"/>
              <a:ea typeface="+mn-ea"/>
              <a:cs typeface="+mn-cs"/>
            </a:rPr>
            <a:t>増</a:t>
          </a:r>
          <a:r>
            <a:rPr kumimoji="1" lang="ja-JP" altLang="ja-JP" sz="980">
              <a:solidFill>
                <a:schemeClr val="dk1"/>
              </a:solidFill>
              <a:effectLst/>
              <a:latin typeface="+mn-lt"/>
              <a:ea typeface="+mn-ea"/>
              <a:cs typeface="+mn-cs"/>
            </a:rPr>
            <a:t>の</a:t>
          </a:r>
          <a:r>
            <a:rPr kumimoji="1" lang="en-US" altLang="ja-JP" sz="980">
              <a:solidFill>
                <a:schemeClr val="dk1"/>
              </a:solidFill>
              <a:effectLst/>
              <a:latin typeface="+mn-lt"/>
              <a:ea typeface="+mn-ea"/>
              <a:cs typeface="+mn-cs"/>
            </a:rPr>
            <a:t>28.01</a:t>
          </a:r>
          <a:r>
            <a:rPr kumimoji="1" lang="ja-JP" altLang="ja-JP" sz="980">
              <a:solidFill>
                <a:schemeClr val="dk1"/>
              </a:solidFill>
              <a:effectLst/>
              <a:latin typeface="+mn-lt"/>
              <a:ea typeface="+mn-ea"/>
              <a:cs typeface="+mn-cs"/>
            </a:rPr>
            <a:t>％となっている。</a:t>
          </a:r>
          <a:endParaRPr lang="ja-JP" altLang="ja-JP" sz="980">
            <a:effectLst/>
          </a:endParaRPr>
        </a:p>
        <a:p>
          <a:r>
            <a:rPr kumimoji="1" lang="ja-JP" altLang="ja-JP" sz="980">
              <a:solidFill>
                <a:schemeClr val="dk1"/>
              </a:solidFill>
              <a:effectLst/>
              <a:latin typeface="+mn-lt"/>
              <a:ea typeface="+mn-ea"/>
              <a:cs typeface="+mn-cs"/>
            </a:rPr>
            <a:t>　実質収支額の標準財政規模比は、前年度と比較し</a:t>
          </a:r>
          <a:r>
            <a:rPr kumimoji="1" lang="en-US" altLang="ja-JP" sz="980">
              <a:solidFill>
                <a:schemeClr val="dk1"/>
              </a:solidFill>
              <a:effectLst/>
              <a:latin typeface="+mn-lt"/>
              <a:ea typeface="+mn-ea"/>
              <a:cs typeface="+mn-cs"/>
            </a:rPr>
            <a:t>0.69</a:t>
          </a:r>
          <a:r>
            <a:rPr kumimoji="1" lang="ja-JP" altLang="ja-JP" sz="980">
              <a:solidFill>
                <a:schemeClr val="dk1"/>
              </a:solidFill>
              <a:effectLst/>
              <a:latin typeface="+mn-lt"/>
              <a:ea typeface="+mn-ea"/>
              <a:cs typeface="+mn-cs"/>
            </a:rPr>
            <a:t>ポイント</a:t>
          </a:r>
          <a:r>
            <a:rPr kumimoji="1" lang="ja-JP" altLang="en-US" sz="980">
              <a:solidFill>
                <a:schemeClr val="dk1"/>
              </a:solidFill>
              <a:effectLst/>
              <a:latin typeface="+mn-lt"/>
              <a:ea typeface="+mn-ea"/>
              <a:cs typeface="+mn-cs"/>
            </a:rPr>
            <a:t>増</a:t>
          </a:r>
          <a:r>
            <a:rPr kumimoji="1" lang="ja-JP" altLang="ja-JP" sz="980">
              <a:solidFill>
                <a:schemeClr val="dk1"/>
              </a:solidFill>
              <a:effectLst/>
              <a:latin typeface="+mn-lt"/>
              <a:ea typeface="+mn-ea"/>
              <a:cs typeface="+mn-cs"/>
            </a:rPr>
            <a:t>の</a:t>
          </a:r>
          <a:r>
            <a:rPr kumimoji="1" lang="en-US" altLang="ja-JP" sz="980">
              <a:solidFill>
                <a:schemeClr val="dk1"/>
              </a:solidFill>
              <a:effectLst/>
              <a:latin typeface="+mn-lt"/>
              <a:ea typeface="+mn-ea"/>
              <a:cs typeface="+mn-cs"/>
            </a:rPr>
            <a:t>6.66</a:t>
          </a:r>
          <a:r>
            <a:rPr kumimoji="1" lang="ja-JP" altLang="ja-JP" sz="980">
              <a:solidFill>
                <a:schemeClr val="dk1"/>
              </a:solidFill>
              <a:effectLst/>
              <a:latin typeface="+mn-lt"/>
              <a:ea typeface="+mn-ea"/>
              <a:cs typeface="+mn-cs"/>
            </a:rPr>
            <a:t>％であ</a:t>
          </a:r>
          <a:r>
            <a:rPr kumimoji="1" lang="ja-JP" altLang="en-US" sz="980">
              <a:solidFill>
                <a:schemeClr val="dk1"/>
              </a:solidFill>
              <a:effectLst/>
              <a:latin typeface="+mn-lt"/>
              <a:ea typeface="+mn-ea"/>
              <a:cs typeface="+mn-cs"/>
            </a:rPr>
            <a:t>り</a:t>
          </a:r>
          <a:r>
            <a:rPr kumimoji="1" lang="ja-JP" altLang="ja-JP" sz="980">
              <a:solidFill>
                <a:schemeClr val="dk1"/>
              </a:solidFill>
              <a:effectLst/>
              <a:latin typeface="+mn-lt"/>
              <a:ea typeface="+mn-ea"/>
              <a:cs typeface="+mn-cs"/>
            </a:rPr>
            <a:t>、財政調整基金積立や繰上償還をしたため実質単年度収支については、</a:t>
          </a:r>
          <a:r>
            <a:rPr kumimoji="1" lang="en-US" altLang="ja-JP" sz="980">
              <a:solidFill>
                <a:schemeClr val="dk1"/>
              </a:solidFill>
              <a:effectLst/>
              <a:latin typeface="+mn-lt"/>
              <a:ea typeface="+mn-ea"/>
              <a:cs typeface="+mn-cs"/>
            </a:rPr>
            <a:t>0.43</a:t>
          </a:r>
          <a:r>
            <a:rPr kumimoji="1" lang="ja-JP" altLang="ja-JP" sz="980">
              <a:solidFill>
                <a:schemeClr val="dk1"/>
              </a:solidFill>
              <a:effectLst/>
              <a:latin typeface="+mn-lt"/>
              <a:ea typeface="+mn-ea"/>
              <a:cs typeface="+mn-cs"/>
            </a:rPr>
            <a:t>ポイント増の</a:t>
          </a:r>
          <a:r>
            <a:rPr kumimoji="1" lang="en-US" altLang="ja-JP" sz="980">
              <a:solidFill>
                <a:schemeClr val="dk1"/>
              </a:solidFill>
              <a:effectLst/>
              <a:latin typeface="+mn-lt"/>
              <a:ea typeface="+mn-ea"/>
              <a:cs typeface="+mn-cs"/>
            </a:rPr>
            <a:t>9.78</a:t>
          </a:r>
          <a:r>
            <a:rPr kumimoji="1" lang="ja-JP" altLang="ja-JP" sz="980">
              <a:solidFill>
                <a:schemeClr val="dk1"/>
              </a:solidFill>
              <a:effectLst/>
              <a:latin typeface="+mn-lt"/>
              <a:ea typeface="+mn-ea"/>
              <a:cs typeface="+mn-cs"/>
            </a:rPr>
            <a:t>％となっている。</a:t>
          </a:r>
          <a:endParaRPr lang="ja-JP" altLang="ja-JP" sz="980">
            <a:effectLst/>
          </a:endParaRPr>
        </a:p>
        <a:p>
          <a:r>
            <a:rPr kumimoji="1" lang="ja-JP" altLang="ja-JP" sz="980">
              <a:solidFill>
                <a:schemeClr val="dk1"/>
              </a:solidFill>
              <a:effectLst/>
              <a:latin typeface="+mn-lt"/>
              <a:ea typeface="+mn-ea"/>
              <a:cs typeface="+mn-cs"/>
            </a:rPr>
            <a:t>　今後は特別交付税の減収見込み、災害復旧事業の継続により、財政調整基金の取崩しが必要と考えられるため、事業精査による歳出抑制や国県補助金等の歳入確保に努め、健全な財政運営を図っていく。</a:t>
          </a:r>
          <a:endParaRPr lang="ja-JP" altLang="ja-JP" sz="98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福岡県朝倉市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国民健康保険特別会計（事業勘定）が医療費の削減・抑制や国保税の収納対策等により</a:t>
          </a:r>
          <a:r>
            <a:rPr kumimoji="1" lang="ja-JP" altLang="en-US" sz="1100">
              <a:solidFill>
                <a:schemeClr val="dk1"/>
              </a:solidFill>
              <a:effectLst/>
              <a:latin typeface="+mn-lt"/>
              <a:ea typeface="+mn-ea"/>
              <a:cs typeface="+mn-cs"/>
            </a:rPr>
            <a:t>前々年度</a:t>
          </a:r>
          <a:r>
            <a:rPr kumimoji="1" lang="ja-JP" altLang="ja-JP" sz="1100">
              <a:solidFill>
                <a:schemeClr val="dk1"/>
              </a:solidFill>
              <a:effectLst/>
              <a:latin typeface="+mn-lt"/>
              <a:ea typeface="+mn-ea"/>
              <a:cs typeface="+mn-cs"/>
            </a:rPr>
            <a:t>から黒字化し、今年度も特別会計は全て黒字運営となっている。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高齢化に伴う医療費等の歳出増加が懸念されるため、黒字の特別会計についても徴収率の向上や、更なる健康づくり事業や介護予防事業などによる歳出抑制対策の強化を行う必要がある。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38660000</v>
      </c>
      <c r="BO4" s="371"/>
      <c r="BP4" s="371"/>
      <c r="BQ4" s="371"/>
      <c r="BR4" s="371"/>
      <c r="BS4" s="371"/>
      <c r="BT4" s="371"/>
      <c r="BU4" s="372"/>
      <c r="BV4" s="370">
        <v>42420072</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6.7</v>
      </c>
      <c r="CU4" s="377"/>
      <c r="CV4" s="377"/>
      <c r="CW4" s="377"/>
      <c r="CX4" s="377"/>
      <c r="CY4" s="377"/>
      <c r="CZ4" s="377"/>
      <c r="DA4" s="378"/>
      <c r="DB4" s="376">
        <v>6</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37319467</v>
      </c>
      <c r="BO5" s="408"/>
      <c r="BP5" s="408"/>
      <c r="BQ5" s="408"/>
      <c r="BR5" s="408"/>
      <c r="BS5" s="408"/>
      <c r="BT5" s="408"/>
      <c r="BU5" s="409"/>
      <c r="BV5" s="407">
        <v>40707843</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92.2</v>
      </c>
      <c r="CU5" s="405"/>
      <c r="CV5" s="405"/>
      <c r="CW5" s="405"/>
      <c r="CX5" s="405"/>
      <c r="CY5" s="405"/>
      <c r="CZ5" s="405"/>
      <c r="DA5" s="406"/>
      <c r="DB5" s="404">
        <v>86.3</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1340533</v>
      </c>
      <c r="BO6" s="408"/>
      <c r="BP6" s="408"/>
      <c r="BQ6" s="408"/>
      <c r="BR6" s="408"/>
      <c r="BS6" s="408"/>
      <c r="BT6" s="408"/>
      <c r="BU6" s="409"/>
      <c r="BV6" s="407">
        <v>1712229</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93.8</v>
      </c>
      <c r="CU6" s="445"/>
      <c r="CV6" s="445"/>
      <c r="CW6" s="445"/>
      <c r="CX6" s="445"/>
      <c r="CY6" s="445"/>
      <c r="CZ6" s="445"/>
      <c r="DA6" s="446"/>
      <c r="DB6" s="444">
        <v>91.4</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96</v>
      </c>
      <c r="AV7" s="440"/>
      <c r="AW7" s="440"/>
      <c r="AX7" s="440"/>
      <c r="AY7" s="441" t="s">
        <v>108</v>
      </c>
      <c r="AZ7" s="442"/>
      <c r="BA7" s="442"/>
      <c r="BB7" s="442"/>
      <c r="BC7" s="442"/>
      <c r="BD7" s="442"/>
      <c r="BE7" s="442"/>
      <c r="BF7" s="442"/>
      <c r="BG7" s="442"/>
      <c r="BH7" s="442"/>
      <c r="BI7" s="442"/>
      <c r="BJ7" s="442"/>
      <c r="BK7" s="442"/>
      <c r="BL7" s="442"/>
      <c r="BM7" s="443"/>
      <c r="BN7" s="407">
        <v>304186</v>
      </c>
      <c r="BO7" s="408"/>
      <c r="BP7" s="408"/>
      <c r="BQ7" s="408"/>
      <c r="BR7" s="408"/>
      <c r="BS7" s="408"/>
      <c r="BT7" s="408"/>
      <c r="BU7" s="409"/>
      <c r="BV7" s="407">
        <v>753602</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15561287</v>
      </c>
      <c r="CU7" s="408"/>
      <c r="CV7" s="408"/>
      <c r="CW7" s="408"/>
      <c r="CX7" s="408"/>
      <c r="CY7" s="408"/>
      <c r="CZ7" s="408"/>
      <c r="DA7" s="409"/>
      <c r="DB7" s="407">
        <v>16044647</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1036347</v>
      </c>
      <c r="BO8" s="408"/>
      <c r="BP8" s="408"/>
      <c r="BQ8" s="408"/>
      <c r="BR8" s="408"/>
      <c r="BS8" s="408"/>
      <c r="BT8" s="408"/>
      <c r="BU8" s="409"/>
      <c r="BV8" s="407">
        <v>958627</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0.51</v>
      </c>
      <c r="CU8" s="448"/>
      <c r="CV8" s="448"/>
      <c r="CW8" s="448"/>
      <c r="CX8" s="448"/>
      <c r="CY8" s="448"/>
      <c r="CZ8" s="448"/>
      <c r="DA8" s="449"/>
      <c r="DB8" s="447">
        <v>0.52</v>
      </c>
      <c r="DC8" s="448"/>
      <c r="DD8" s="448"/>
      <c r="DE8" s="448"/>
      <c r="DF8" s="448"/>
      <c r="DG8" s="448"/>
      <c r="DH8" s="448"/>
      <c r="DI8" s="449"/>
    </row>
    <row r="9" spans="1:119" ht="18.75" customHeight="1" thickBot="1" x14ac:dyDescent="0.2">
      <c r="A9" s="181"/>
      <c r="B9" s="401" t="s">
        <v>114</v>
      </c>
      <c r="C9" s="402"/>
      <c r="D9" s="402"/>
      <c r="E9" s="402"/>
      <c r="F9" s="402"/>
      <c r="G9" s="402"/>
      <c r="H9" s="402"/>
      <c r="I9" s="402"/>
      <c r="J9" s="402"/>
      <c r="K9" s="450"/>
      <c r="L9" s="451" t="s">
        <v>115</v>
      </c>
      <c r="M9" s="452"/>
      <c r="N9" s="452"/>
      <c r="O9" s="452"/>
      <c r="P9" s="452"/>
      <c r="Q9" s="453"/>
      <c r="R9" s="454">
        <v>50273</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96</v>
      </c>
      <c r="AV9" s="440"/>
      <c r="AW9" s="440"/>
      <c r="AX9" s="440"/>
      <c r="AY9" s="441" t="s">
        <v>118</v>
      </c>
      <c r="AZ9" s="442"/>
      <c r="BA9" s="442"/>
      <c r="BB9" s="442"/>
      <c r="BC9" s="442"/>
      <c r="BD9" s="442"/>
      <c r="BE9" s="442"/>
      <c r="BF9" s="442"/>
      <c r="BG9" s="442"/>
      <c r="BH9" s="442"/>
      <c r="BI9" s="442"/>
      <c r="BJ9" s="442"/>
      <c r="BK9" s="442"/>
      <c r="BL9" s="442"/>
      <c r="BM9" s="443"/>
      <c r="BN9" s="407">
        <v>77720</v>
      </c>
      <c r="BO9" s="408"/>
      <c r="BP9" s="408"/>
      <c r="BQ9" s="408"/>
      <c r="BR9" s="408"/>
      <c r="BS9" s="408"/>
      <c r="BT9" s="408"/>
      <c r="BU9" s="409"/>
      <c r="BV9" s="407">
        <v>-4360</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21</v>
      </c>
      <c r="CU9" s="405"/>
      <c r="CV9" s="405"/>
      <c r="CW9" s="405"/>
      <c r="CX9" s="405"/>
      <c r="CY9" s="405"/>
      <c r="CZ9" s="405"/>
      <c r="DA9" s="406"/>
      <c r="DB9" s="404">
        <v>20.8</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120</v>
      </c>
      <c r="M10" s="437"/>
      <c r="N10" s="437"/>
      <c r="O10" s="437"/>
      <c r="P10" s="437"/>
      <c r="Q10" s="438"/>
      <c r="R10" s="458">
        <v>52444</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23205</v>
      </c>
      <c r="BO10" s="408"/>
      <c r="BP10" s="408"/>
      <c r="BQ10" s="408"/>
      <c r="BR10" s="408"/>
      <c r="BS10" s="408"/>
      <c r="BT10" s="408"/>
      <c r="BU10" s="409"/>
      <c r="BV10" s="407">
        <v>23258</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122</v>
      </c>
      <c r="AV11" s="440"/>
      <c r="AW11" s="440"/>
      <c r="AX11" s="440"/>
      <c r="AY11" s="441" t="s">
        <v>128</v>
      </c>
      <c r="AZ11" s="442"/>
      <c r="BA11" s="442"/>
      <c r="BB11" s="442"/>
      <c r="BC11" s="442"/>
      <c r="BD11" s="442"/>
      <c r="BE11" s="442"/>
      <c r="BF11" s="442"/>
      <c r="BG11" s="442"/>
      <c r="BH11" s="442"/>
      <c r="BI11" s="442"/>
      <c r="BJ11" s="442"/>
      <c r="BK11" s="442"/>
      <c r="BL11" s="442"/>
      <c r="BM11" s="443"/>
      <c r="BN11" s="407">
        <v>1421147</v>
      </c>
      <c r="BO11" s="408"/>
      <c r="BP11" s="408"/>
      <c r="BQ11" s="408"/>
      <c r="BR11" s="408"/>
      <c r="BS11" s="408"/>
      <c r="BT11" s="408"/>
      <c r="BU11" s="409"/>
      <c r="BV11" s="407">
        <v>1480817</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130</v>
      </c>
      <c r="DC11" s="448"/>
      <c r="DD11" s="448"/>
      <c r="DE11" s="448"/>
      <c r="DF11" s="448"/>
      <c r="DG11" s="448"/>
      <c r="DH11" s="448"/>
      <c r="DI11" s="449"/>
    </row>
    <row r="12" spans="1:119" ht="18.75" customHeight="1" x14ac:dyDescent="0.15">
      <c r="A12" s="181"/>
      <c r="B12" s="467" t="s">
        <v>131</v>
      </c>
      <c r="C12" s="468"/>
      <c r="D12" s="468"/>
      <c r="E12" s="468"/>
      <c r="F12" s="468"/>
      <c r="G12" s="468"/>
      <c r="H12" s="468"/>
      <c r="I12" s="468"/>
      <c r="J12" s="468"/>
      <c r="K12" s="469"/>
      <c r="L12" s="476" t="s">
        <v>132</v>
      </c>
      <c r="M12" s="477"/>
      <c r="N12" s="477"/>
      <c r="O12" s="477"/>
      <c r="P12" s="477"/>
      <c r="Q12" s="478"/>
      <c r="R12" s="479">
        <v>50903</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136</v>
      </c>
      <c r="AV12" s="440"/>
      <c r="AW12" s="440"/>
      <c r="AX12" s="440"/>
      <c r="AY12" s="441" t="s">
        <v>137</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139</v>
      </c>
      <c r="CU12" s="448"/>
      <c r="CV12" s="448"/>
      <c r="CW12" s="448"/>
      <c r="CX12" s="448"/>
      <c r="CY12" s="448"/>
      <c r="CZ12" s="448"/>
      <c r="DA12" s="449"/>
      <c r="DB12" s="447" t="s">
        <v>139</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140</v>
      </c>
      <c r="N13" s="499"/>
      <c r="O13" s="499"/>
      <c r="P13" s="499"/>
      <c r="Q13" s="500"/>
      <c r="R13" s="491">
        <v>50056</v>
      </c>
      <c r="S13" s="492"/>
      <c r="T13" s="492"/>
      <c r="U13" s="492"/>
      <c r="V13" s="493"/>
      <c r="W13" s="423" t="s">
        <v>141</v>
      </c>
      <c r="X13" s="424"/>
      <c r="Y13" s="424"/>
      <c r="Z13" s="424"/>
      <c r="AA13" s="424"/>
      <c r="AB13" s="414"/>
      <c r="AC13" s="458">
        <v>3103</v>
      </c>
      <c r="AD13" s="459"/>
      <c r="AE13" s="459"/>
      <c r="AF13" s="459"/>
      <c r="AG13" s="501"/>
      <c r="AH13" s="458">
        <v>3666</v>
      </c>
      <c r="AI13" s="459"/>
      <c r="AJ13" s="459"/>
      <c r="AK13" s="459"/>
      <c r="AL13" s="460"/>
      <c r="AM13" s="436" t="s">
        <v>142</v>
      </c>
      <c r="AN13" s="437"/>
      <c r="AO13" s="437"/>
      <c r="AP13" s="437"/>
      <c r="AQ13" s="437"/>
      <c r="AR13" s="437"/>
      <c r="AS13" s="437"/>
      <c r="AT13" s="438"/>
      <c r="AU13" s="439" t="s">
        <v>136</v>
      </c>
      <c r="AV13" s="440"/>
      <c r="AW13" s="440"/>
      <c r="AX13" s="440"/>
      <c r="AY13" s="441" t="s">
        <v>143</v>
      </c>
      <c r="AZ13" s="442"/>
      <c r="BA13" s="442"/>
      <c r="BB13" s="442"/>
      <c r="BC13" s="442"/>
      <c r="BD13" s="442"/>
      <c r="BE13" s="442"/>
      <c r="BF13" s="442"/>
      <c r="BG13" s="442"/>
      <c r="BH13" s="442"/>
      <c r="BI13" s="442"/>
      <c r="BJ13" s="442"/>
      <c r="BK13" s="442"/>
      <c r="BL13" s="442"/>
      <c r="BM13" s="443"/>
      <c r="BN13" s="407">
        <v>1522072</v>
      </c>
      <c r="BO13" s="408"/>
      <c r="BP13" s="408"/>
      <c r="BQ13" s="408"/>
      <c r="BR13" s="408"/>
      <c r="BS13" s="408"/>
      <c r="BT13" s="408"/>
      <c r="BU13" s="409"/>
      <c r="BV13" s="407">
        <v>1499715</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8.6</v>
      </c>
      <c r="CU13" s="405"/>
      <c r="CV13" s="405"/>
      <c r="CW13" s="405"/>
      <c r="CX13" s="405"/>
      <c r="CY13" s="405"/>
      <c r="CZ13" s="405"/>
      <c r="DA13" s="406"/>
      <c r="DB13" s="404">
        <v>9.1999999999999993</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145</v>
      </c>
      <c r="M14" s="489"/>
      <c r="N14" s="489"/>
      <c r="O14" s="489"/>
      <c r="P14" s="489"/>
      <c r="Q14" s="490"/>
      <c r="R14" s="491">
        <v>51468</v>
      </c>
      <c r="S14" s="492"/>
      <c r="T14" s="492"/>
      <c r="U14" s="492"/>
      <c r="V14" s="493"/>
      <c r="W14" s="397"/>
      <c r="X14" s="398"/>
      <c r="Y14" s="398"/>
      <c r="Z14" s="398"/>
      <c r="AA14" s="398"/>
      <c r="AB14" s="387"/>
      <c r="AC14" s="494">
        <v>13.5</v>
      </c>
      <c r="AD14" s="495"/>
      <c r="AE14" s="495"/>
      <c r="AF14" s="495"/>
      <c r="AG14" s="496"/>
      <c r="AH14" s="494">
        <v>15</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t="s">
        <v>139</v>
      </c>
      <c r="CU14" s="506"/>
      <c r="CV14" s="506"/>
      <c r="CW14" s="506"/>
      <c r="CX14" s="506"/>
      <c r="CY14" s="506"/>
      <c r="CZ14" s="506"/>
      <c r="DA14" s="507"/>
      <c r="DB14" s="505" t="s">
        <v>147</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140</v>
      </c>
      <c r="N15" s="499"/>
      <c r="O15" s="499"/>
      <c r="P15" s="499"/>
      <c r="Q15" s="500"/>
      <c r="R15" s="491">
        <v>50778</v>
      </c>
      <c r="S15" s="492"/>
      <c r="T15" s="492"/>
      <c r="U15" s="492"/>
      <c r="V15" s="493"/>
      <c r="W15" s="423" t="s">
        <v>148</v>
      </c>
      <c r="X15" s="424"/>
      <c r="Y15" s="424"/>
      <c r="Z15" s="424"/>
      <c r="AA15" s="424"/>
      <c r="AB15" s="414"/>
      <c r="AC15" s="458">
        <v>5669</v>
      </c>
      <c r="AD15" s="459"/>
      <c r="AE15" s="459"/>
      <c r="AF15" s="459"/>
      <c r="AG15" s="501"/>
      <c r="AH15" s="458">
        <v>6216</v>
      </c>
      <c r="AI15" s="459"/>
      <c r="AJ15" s="459"/>
      <c r="AK15" s="459"/>
      <c r="AL15" s="460"/>
      <c r="AM15" s="436"/>
      <c r="AN15" s="437"/>
      <c r="AO15" s="437"/>
      <c r="AP15" s="437"/>
      <c r="AQ15" s="437"/>
      <c r="AR15" s="437"/>
      <c r="AS15" s="437"/>
      <c r="AT15" s="438"/>
      <c r="AU15" s="439"/>
      <c r="AV15" s="440"/>
      <c r="AW15" s="440"/>
      <c r="AX15" s="440"/>
      <c r="AY15" s="367" t="s">
        <v>149</v>
      </c>
      <c r="AZ15" s="368"/>
      <c r="BA15" s="368"/>
      <c r="BB15" s="368"/>
      <c r="BC15" s="368"/>
      <c r="BD15" s="368"/>
      <c r="BE15" s="368"/>
      <c r="BF15" s="368"/>
      <c r="BG15" s="368"/>
      <c r="BH15" s="368"/>
      <c r="BI15" s="368"/>
      <c r="BJ15" s="368"/>
      <c r="BK15" s="368"/>
      <c r="BL15" s="368"/>
      <c r="BM15" s="369"/>
      <c r="BN15" s="370">
        <v>6805457</v>
      </c>
      <c r="BO15" s="371"/>
      <c r="BP15" s="371"/>
      <c r="BQ15" s="371"/>
      <c r="BR15" s="371"/>
      <c r="BS15" s="371"/>
      <c r="BT15" s="371"/>
      <c r="BU15" s="372"/>
      <c r="BV15" s="370">
        <v>6514685</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24.7</v>
      </c>
      <c r="AD16" s="495"/>
      <c r="AE16" s="495"/>
      <c r="AF16" s="495"/>
      <c r="AG16" s="496"/>
      <c r="AH16" s="494">
        <v>25.4</v>
      </c>
      <c r="AI16" s="495"/>
      <c r="AJ16" s="495"/>
      <c r="AK16" s="495"/>
      <c r="AL16" s="497"/>
      <c r="AM16" s="436"/>
      <c r="AN16" s="437"/>
      <c r="AO16" s="437"/>
      <c r="AP16" s="437"/>
      <c r="AQ16" s="437"/>
      <c r="AR16" s="437"/>
      <c r="AS16" s="437"/>
      <c r="AT16" s="438"/>
      <c r="AU16" s="439"/>
      <c r="AV16" s="440"/>
      <c r="AW16" s="440"/>
      <c r="AX16" s="440"/>
      <c r="AY16" s="441" t="s">
        <v>153</v>
      </c>
      <c r="AZ16" s="442"/>
      <c r="BA16" s="442"/>
      <c r="BB16" s="442"/>
      <c r="BC16" s="442"/>
      <c r="BD16" s="442"/>
      <c r="BE16" s="442"/>
      <c r="BF16" s="442"/>
      <c r="BG16" s="442"/>
      <c r="BH16" s="442"/>
      <c r="BI16" s="442"/>
      <c r="BJ16" s="442"/>
      <c r="BK16" s="442"/>
      <c r="BL16" s="442"/>
      <c r="BM16" s="443"/>
      <c r="BN16" s="407">
        <v>13507147</v>
      </c>
      <c r="BO16" s="408"/>
      <c r="BP16" s="408"/>
      <c r="BQ16" s="408"/>
      <c r="BR16" s="408"/>
      <c r="BS16" s="408"/>
      <c r="BT16" s="408"/>
      <c r="BU16" s="409"/>
      <c r="BV16" s="407">
        <v>13393147</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154</v>
      </c>
      <c r="N17" s="519"/>
      <c r="O17" s="519"/>
      <c r="P17" s="519"/>
      <c r="Q17" s="520"/>
      <c r="R17" s="513" t="s">
        <v>155</v>
      </c>
      <c r="S17" s="514"/>
      <c r="T17" s="514"/>
      <c r="U17" s="514"/>
      <c r="V17" s="515"/>
      <c r="W17" s="423" t="s">
        <v>156</v>
      </c>
      <c r="X17" s="424"/>
      <c r="Y17" s="424"/>
      <c r="Z17" s="424"/>
      <c r="AA17" s="424"/>
      <c r="AB17" s="414"/>
      <c r="AC17" s="458">
        <v>14163</v>
      </c>
      <c r="AD17" s="459"/>
      <c r="AE17" s="459"/>
      <c r="AF17" s="459"/>
      <c r="AG17" s="501"/>
      <c r="AH17" s="458">
        <v>14591</v>
      </c>
      <c r="AI17" s="459"/>
      <c r="AJ17" s="459"/>
      <c r="AK17" s="459"/>
      <c r="AL17" s="460"/>
      <c r="AM17" s="436"/>
      <c r="AN17" s="437"/>
      <c r="AO17" s="437"/>
      <c r="AP17" s="437"/>
      <c r="AQ17" s="437"/>
      <c r="AR17" s="437"/>
      <c r="AS17" s="437"/>
      <c r="AT17" s="438"/>
      <c r="AU17" s="439"/>
      <c r="AV17" s="440"/>
      <c r="AW17" s="440"/>
      <c r="AX17" s="440"/>
      <c r="AY17" s="441" t="s">
        <v>157</v>
      </c>
      <c r="AZ17" s="442"/>
      <c r="BA17" s="442"/>
      <c r="BB17" s="442"/>
      <c r="BC17" s="442"/>
      <c r="BD17" s="442"/>
      <c r="BE17" s="442"/>
      <c r="BF17" s="442"/>
      <c r="BG17" s="442"/>
      <c r="BH17" s="442"/>
      <c r="BI17" s="442"/>
      <c r="BJ17" s="442"/>
      <c r="BK17" s="442"/>
      <c r="BL17" s="442"/>
      <c r="BM17" s="443"/>
      <c r="BN17" s="407">
        <v>8593873</v>
      </c>
      <c r="BO17" s="408"/>
      <c r="BP17" s="408"/>
      <c r="BQ17" s="408"/>
      <c r="BR17" s="408"/>
      <c r="BS17" s="408"/>
      <c r="BT17" s="408"/>
      <c r="BU17" s="409"/>
      <c r="BV17" s="407">
        <v>8227835</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158</v>
      </c>
      <c r="C18" s="450"/>
      <c r="D18" s="450"/>
      <c r="E18" s="530"/>
      <c r="F18" s="530"/>
      <c r="G18" s="530"/>
      <c r="H18" s="530"/>
      <c r="I18" s="530"/>
      <c r="J18" s="530"/>
      <c r="K18" s="530"/>
      <c r="L18" s="531">
        <v>246.71</v>
      </c>
      <c r="M18" s="531"/>
      <c r="N18" s="531"/>
      <c r="O18" s="531"/>
      <c r="P18" s="531"/>
      <c r="Q18" s="531"/>
      <c r="R18" s="532"/>
      <c r="S18" s="532"/>
      <c r="T18" s="532"/>
      <c r="U18" s="532"/>
      <c r="V18" s="533"/>
      <c r="W18" s="425"/>
      <c r="X18" s="426"/>
      <c r="Y18" s="426"/>
      <c r="Z18" s="426"/>
      <c r="AA18" s="426"/>
      <c r="AB18" s="417"/>
      <c r="AC18" s="534">
        <v>61.8</v>
      </c>
      <c r="AD18" s="535"/>
      <c r="AE18" s="535"/>
      <c r="AF18" s="535"/>
      <c r="AG18" s="536"/>
      <c r="AH18" s="534">
        <v>59.6</v>
      </c>
      <c r="AI18" s="535"/>
      <c r="AJ18" s="535"/>
      <c r="AK18" s="535"/>
      <c r="AL18" s="537"/>
      <c r="AM18" s="436"/>
      <c r="AN18" s="437"/>
      <c r="AO18" s="437"/>
      <c r="AP18" s="437"/>
      <c r="AQ18" s="437"/>
      <c r="AR18" s="437"/>
      <c r="AS18" s="437"/>
      <c r="AT18" s="438"/>
      <c r="AU18" s="439"/>
      <c r="AV18" s="440"/>
      <c r="AW18" s="440"/>
      <c r="AX18" s="440"/>
      <c r="AY18" s="441" t="s">
        <v>159</v>
      </c>
      <c r="AZ18" s="442"/>
      <c r="BA18" s="442"/>
      <c r="BB18" s="442"/>
      <c r="BC18" s="442"/>
      <c r="BD18" s="442"/>
      <c r="BE18" s="442"/>
      <c r="BF18" s="442"/>
      <c r="BG18" s="442"/>
      <c r="BH18" s="442"/>
      <c r="BI18" s="442"/>
      <c r="BJ18" s="442"/>
      <c r="BK18" s="442"/>
      <c r="BL18" s="442"/>
      <c r="BM18" s="443"/>
      <c r="BN18" s="407">
        <v>14869138</v>
      </c>
      <c r="BO18" s="408"/>
      <c r="BP18" s="408"/>
      <c r="BQ18" s="408"/>
      <c r="BR18" s="408"/>
      <c r="BS18" s="408"/>
      <c r="BT18" s="408"/>
      <c r="BU18" s="409"/>
      <c r="BV18" s="407">
        <v>14492073</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160</v>
      </c>
      <c r="C19" s="450"/>
      <c r="D19" s="450"/>
      <c r="E19" s="530"/>
      <c r="F19" s="530"/>
      <c r="G19" s="530"/>
      <c r="H19" s="530"/>
      <c r="I19" s="530"/>
      <c r="J19" s="530"/>
      <c r="K19" s="530"/>
      <c r="L19" s="538">
        <v>204</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161</v>
      </c>
      <c r="AZ19" s="442"/>
      <c r="BA19" s="442"/>
      <c r="BB19" s="442"/>
      <c r="BC19" s="442"/>
      <c r="BD19" s="442"/>
      <c r="BE19" s="442"/>
      <c r="BF19" s="442"/>
      <c r="BG19" s="442"/>
      <c r="BH19" s="442"/>
      <c r="BI19" s="442"/>
      <c r="BJ19" s="442"/>
      <c r="BK19" s="442"/>
      <c r="BL19" s="442"/>
      <c r="BM19" s="443"/>
      <c r="BN19" s="407">
        <v>21102665</v>
      </c>
      <c r="BO19" s="408"/>
      <c r="BP19" s="408"/>
      <c r="BQ19" s="408"/>
      <c r="BR19" s="408"/>
      <c r="BS19" s="408"/>
      <c r="BT19" s="408"/>
      <c r="BU19" s="409"/>
      <c r="BV19" s="407">
        <v>21434165</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162</v>
      </c>
      <c r="C20" s="450"/>
      <c r="D20" s="450"/>
      <c r="E20" s="530"/>
      <c r="F20" s="530"/>
      <c r="G20" s="530"/>
      <c r="H20" s="530"/>
      <c r="I20" s="530"/>
      <c r="J20" s="530"/>
      <c r="K20" s="530"/>
      <c r="L20" s="538">
        <v>19456</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163</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164</v>
      </c>
      <c r="C22" s="551"/>
      <c r="D22" s="552"/>
      <c r="E22" s="419" t="s">
        <v>1</v>
      </c>
      <c r="F22" s="424"/>
      <c r="G22" s="424"/>
      <c r="H22" s="424"/>
      <c r="I22" s="424"/>
      <c r="J22" s="424"/>
      <c r="K22" s="414"/>
      <c r="L22" s="419" t="s">
        <v>165</v>
      </c>
      <c r="M22" s="424"/>
      <c r="N22" s="424"/>
      <c r="O22" s="424"/>
      <c r="P22" s="414"/>
      <c r="Q22" s="582" t="s">
        <v>166</v>
      </c>
      <c r="R22" s="583"/>
      <c r="S22" s="583"/>
      <c r="T22" s="583"/>
      <c r="U22" s="583"/>
      <c r="V22" s="584"/>
      <c r="W22" s="550" t="s">
        <v>167</v>
      </c>
      <c r="X22" s="551"/>
      <c r="Y22" s="552"/>
      <c r="Z22" s="419" t="s">
        <v>1</v>
      </c>
      <c r="AA22" s="424"/>
      <c r="AB22" s="424"/>
      <c r="AC22" s="424"/>
      <c r="AD22" s="424"/>
      <c r="AE22" s="424"/>
      <c r="AF22" s="424"/>
      <c r="AG22" s="414"/>
      <c r="AH22" s="588" t="s">
        <v>168</v>
      </c>
      <c r="AI22" s="424"/>
      <c r="AJ22" s="424"/>
      <c r="AK22" s="424"/>
      <c r="AL22" s="414"/>
      <c r="AM22" s="588" t="s">
        <v>169</v>
      </c>
      <c r="AN22" s="589"/>
      <c r="AO22" s="589"/>
      <c r="AP22" s="589"/>
      <c r="AQ22" s="589"/>
      <c r="AR22" s="590"/>
      <c r="AS22" s="582" t="s">
        <v>166</v>
      </c>
      <c r="AT22" s="583"/>
      <c r="AU22" s="583"/>
      <c r="AV22" s="583"/>
      <c r="AW22" s="583"/>
      <c r="AX22" s="594"/>
      <c r="AY22" s="367" t="s">
        <v>170</v>
      </c>
      <c r="AZ22" s="368"/>
      <c r="BA22" s="368"/>
      <c r="BB22" s="368"/>
      <c r="BC22" s="368"/>
      <c r="BD22" s="368"/>
      <c r="BE22" s="368"/>
      <c r="BF22" s="368"/>
      <c r="BG22" s="368"/>
      <c r="BH22" s="368"/>
      <c r="BI22" s="368"/>
      <c r="BJ22" s="368"/>
      <c r="BK22" s="368"/>
      <c r="BL22" s="368"/>
      <c r="BM22" s="369"/>
      <c r="BN22" s="370">
        <v>28745639</v>
      </c>
      <c r="BO22" s="371"/>
      <c r="BP22" s="371"/>
      <c r="BQ22" s="371"/>
      <c r="BR22" s="371"/>
      <c r="BS22" s="371"/>
      <c r="BT22" s="371"/>
      <c r="BU22" s="372"/>
      <c r="BV22" s="370">
        <v>30794163</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171</v>
      </c>
      <c r="AZ23" s="442"/>
      <c r="BA23" s="442"/>
      <c r="BB23" s="442"/>
      <c r="BC23" s="442"/>
      <c r="BD23" s="442"/>
      <c r="BE23" s="442"/>
      <c r="BF23" s="442"/>
      <c r="BG23" s="442"/>
      <c r="BH23" s="442"/>
      <c r="BI23" s="442"/>
      <c r="BJ23" s="442"/>
      <c r="BK23" s="442"/>
      <c r="BL23" s="442"/>
      <c r="BM23" s="443"/>
      <c r="BN23" s="407">
        <v>25668264</v>
      </c>
      <c r="BO23" s="408"/>
      <c r="BP23" s="408"/>
      <c r="BQ23" s="408"/>
      <c r="BR23" s="408"/>
      <c r="BS23" s="408"/>
      <c r="BT23" s="408"/>
      <c r="BU23" s="409"/>
      <c r="BV23" s="407">
        <v>27585164</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172</v>
      </c>
      <c r="F24" s="437"/>
      <c r="G24" s="437"/>
      <c r="H24" s="437"/>
      <c r="I24" s="437"/>
      <c r="J24" s="437"/>
      <c r="K24" s="438"/>
      <c r="L24" s="458">
        <v>1</v>
      </c>
      <c r="M24" s="459"/>
      <c r="N24" s="459"/>
      <c r="O24" s="459"/>
      <c r="P24" s="501"/>
      <c r="Q24" s="458">
        <v>8430</v>
      </c>
      <c r="R24" s="459"/>
      <c r="S24" s="459"/>
      <c r="T24" s="459"/>
      <c r="U24" s="459"/>
      <c r="V24" s="501"/>
      <c r="W24" s="553"/>
      <c r="X24" s="554"/>
      <c r="Y24" s="555"/>
      <c r="Z24" s="457" t="s">
        <v>173</v>
      </c>
      <c r="AA24" s="437"/>
      <c r="AB24" s="437"/>
      <c r="AC24" s="437"/>
      <c r="AD24" s="437"/>
      <c r="AE24" s="437"/>
      <c r="AF24" s="437"/>
      <c r="AG24" s="438"/>
      <c r="AH24" s="458">
        <v>462</v>
      </c>
      <c r="AI24" s="459"/>
      <c r="AJ24" s="459"/>
      <c r="AK24" s="459"/>
      <c r="AL24" s="501"/>
      <c r="AM24" s="458">
        <v>1485330</v>
      </c>
      <c r="AN24" s="459"/>
      <c r="AO24" s="459"/>
      <c r="AP24" s="459"/>
      <c r="AQ24" s="459"/>
      <c r="AR24" s="501"/>
      <c r="AS24" s="458">
        <v>3215</v>
      </c>
      <c r="AT24" s="459"/>
      <c r="AU24" s="459"/>
      <c r="AV24" s="459"/>
      <c r="AW24" s="459"/>
      <c r="AX24" s="460"/>
      <c r="AY24" s="523" t="s">
        <v>174</v>
      </c>
      <c r="AZ24" s="524"/>
      <c r="BA24" s="524"/>
      <c r="BB24" s="524"/>
      <c r="BC24" s="524"/>
      <c r="BD24" s="524"/>
      <c r="BE24" s="524"/>
      <c r="BF24" s="524"/>
      <c r="BG24" s="524"/>
      <c r="BH24" s="524"/>
      <c r="BI24" s="524"/>
      <c r="BJ24" s="524"/>
      <c r="BK24" s="524"/>
      <c r="BL24" s="524"/>
      <c r="BM24" s="525"/>
      <c r="BN24" s="407">
        <v>19535987</v>
      </c>
      <c r="BO24" s="408"/>
      <c r="BP24" s="408"/>
      <c r="BQ24" s="408"/>
      <c r="BR24" s="408"/>
      <c r="BS24" s="408"/>
      <c r="BT24" s="408"/>
      <c r="BU24" s="409"/>
      <c r="BV24" s="407">
        <v>20601971</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175</v>
      </c>
      <c r="F25" s="437"/>
      <c r="G25" s="437"/>
      <c r="H25" s="437"/>
      <c r="I25" s="437"/>
      <c r="J25" s="437"/>
      <c r="K25" s="438"/>
      <c r="L25" s="458">
        <v>1</v>
      </c>
      <c r="M25" s="459"/>
      <c r="N25" s="459"/>
      <c r="O25" s="459"/>
      <c r="P25" s="501"/>
      <c r="Q25" s="458">
        <v>6830</v>
      </c>
      <c r="R25" s="459"/>
      <c r="S25" s="459"/>
      <c r="T25" s="459"/>
      <c r="U25" s="459"/>
      <c r="V25" s="501"/>
      <c r="W25" s="553"/>
      <c r="X25" s="554"/>
      <c r="Y25" s="555"/>
      <c r="Z25" s="457" t="s">
        <v>176</v>
      </c>
      <c r="AA25" s="437"/>
      <c r="AB25" s="437"/>
      <c r="AC25" s="437"/>
      <c r="AD25" s="437"/>
      <c r="AE25" s="437"/>
      <c r="AF25" s="437"/>
      <c r="AG25" s="438"/>
      <c r="AH25" s="458" t="s">
        <v>130</v>
      </c>
      <c r="AI25" s="459"/>
      <c r="AJ25" s="459"/>
      <c r="AK25" s="459"/>
      <c r="AL25" s="501"/>
      <c r="AM25" s="458" t="s">
        <v>130</v>
      </c>
      <c r="AN25" s="459"/>
      <c r="AO25" s="459"/>
      <c r="AP25" s="459"/>
      <c r="AQ25" s="459"/>
      <c r="AR25" s="501"/>
      <c r="AS25" s="458" t="s">
        <v>130</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7792529</v>
      </c>
      <c r="BO25" s="371"/>
      <c r="BP25" s="371"/>
      <c r="BQ25" s="371"/>
      <c r="BR25" s="371"/>
      <c r="BS25" s="371"/>
      <c r="BT25" s="371"/>
      <c r="BU25" s="372"/>
      <c r="BV25" s="370">
        <v>8288781</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178</v>
      </c>
      <c r="F26" s="437"/>
      <c r="G26" s="437"/>
      <c r="H26" s="437"/>
      <c r="I26" s="437"/>
      <c r="J26" s="437"/>
      <c r="K26" s="438"/>
      <c r="L26" s="458">
        <v>1</v>
      </c>
      <c r="M26" s="459"/>
      <c r="N26" s="459"/>
      <c r="O26" s="459"/>
      <c r="P26" s="501"/>
      <c r="Q26" s="458">
        <v>6100</v>
      </c>
      <c r="R26" s="459"/>
      <c r="S26" s="459"/>
      <c r="T26" s="459"/>
      <c r="U26" s="459"/>
      <c r="V26" s="501"/>
      <c r="W26" s="553"/>
      <c r="X26" s="554"/>
      <c r="Y26" s="555"/>
      <c r="Z26" s="457" t="s">
        <v>179</v>
      </c>
      <c r="AA26" s="559"/>
      <c r="AB26" s="559"/>
      <c r="AC26" s="559"/>
      <c r="AD26" s="559"/>
      <c r="AE26" s="559"/>
      <c r="AF26" s="559"/>
      <c r="AG26" s="560"/>
      <c r="AH26" s="458">
        <v>6</v>
      </c>
      <c r="AI26" s="459"/>
      <c r="AJ26" s="459"/>
      <c r="AK26" s="459"/>
      <c r="AL26" s="501"/>
      <c r="AM26" s="458">
        <v>21510</v>
      </c>
      <c r="AN26" s="459"/>
      <c r="AO26" s="459"/>
      <c r="AP26" s="459"/>
      <c r="AQ26" s="459"/>
      <c r="AR26" s="501"/>
      <c r="AS26" s="458">
        <v>3585</v>
      </c>
      <c r="AT26" s="459"/>
      <c r="AU26" s="459"/>
      <c r="AV26" s="459"/>
      <c r="AW26" s="459"/>
      <c r="AX26" s="460"/>
      <c r="AY26" s="410" t="s">
        <v>180</v>
      </c>
      <c r="AZ26" s="411"/>
      <c r="BA26" s="411"/>
      <c r="BB26" s="411"/>
      <c r="BC26" s="411"/>
      <c r="BD26" s="411"/>
      <c r="BE26" s="411"/>
      <c r="BF26" s="411"/>
      <c r="BG26" s="411"/>
      <c r="BH26" s="411"/>
      <c r="BI26" s="411"/>
      <c r="BJ26" s="411"/>
      <c r="BK26" s="411"/>
      <c r="BL26" s="411"/>
      <c r="BM26" s="412"/>
      <c r="BN26" s="407" t="s">
        <v>130</v>
      </c>
      <c r="BO26" s="408"/>
      <c r="BP26" s="408"/>
      <c r="BQ26" s="408"/>
      <c r="BR26" s="408"/>
      <c r="BS26" s="408"/>
      <c r="BT26" s="408"/>
      <c r="BU26" s="409"/>
      <c r="BV26" s="407" t="s">
        <v>147</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181</v>
      </c>
      <c r="F27" s="437"/>
      <c r="G27" s="437"/>
      <c r="H27" s="437"/>
      <c r="I27" s="437"/>
      <c r="J27" s="437"/>
      <c r="K27" s="438"/>
      <c r="L27" s="458">
        <v>1</v>
      </c>
      <c r="M27" s="459"/>
      <c r="N27" s="459"/>
      <c r="O27" s="459"/>
      <c r="P27" s="501"/>
      <c r="Q27" s="458">
        <v>4670</v>
      </c>
      <c r="R27" s="459"/>
      <c r="S27" s="459"/>
      <c r="T27" s="459"/>
      <c r="U27" s="459"/>
      <c r="V27" s="501"/>
      <c r="W27" s="553"/>
      <c r="X27" s="554"/>
      <c r="Y27" s="555"/>
      <c r="Z27" s="457" t="s">
        <v>182</v>
      </c>
      <c r="AA27" s="437"/>
      <c r="AB27" s="437"/>
      <c r="AC27" s="437"/>
      <c r="AD27" s="437"/>
      <c r="AE27" s="437"/>
      <c r="AF27" s="437"/>
      <c r="AG27" s="438"/>
      <c r="AH27" s="458">
        <v>2</v>
      </c>
      <c r="AI27" s="459"/>
      <c r="AJ27" s="459"/>
      <c r="AK27" s="459"/>
      <c r="AL27" s="501"/>
      <c r="AM27" s="458" t="s">
        <v>183</v>
      </c>
      <c r="AN27" s="459"/>
      <c r="AO27" s="459"/>
      <c r="AP27" s="459"/>
      <c r="AQ27" s="459"/>
      <c r="AR27" s="501"/>
      <c r="AS27" s="458" t="s">
        <v>184</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26" t="s">
        <v>130</v>
      </c>
      <c r="BO27" s="527"/>
      <c r="BP27" s="527"/>
      <c r="BQ27" s="527"/>
      <c r="BR27" s="527"/>
      <c r="BS27" s="527"/>
      <c r="BT27" s="527"/>
      <c r="BU27" s="528"/>
      <c r="BV27" s="526" t="s">
        <v>130</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186</v>
      </c>
      <c r="F28" s="437"/>
      <c r="G28" s="437"/>
      <c r="H28" s="437"/>
      <c r="I28" s="437"/>
      <c r="J28" s="437"/>
      <c r="K28" s="438"/>
      <c r="L28" s="458">
        <v>1</v>
      </c>
      <c r="M28" s="459"/>
      <c r="N28" s="459"/>
      <c r="O28" s="459"/>
      <c r="P28" s="501"/>
      <c r="Q28" s="458">
        <v>4130</v>
      </c>
      <c r="R28" s="459"/>
      <c r="S28" s="459"/>
      <c r="T28" s="459"/>
      <c r="U28" s="459"/>
      <c r="V28" s="501"/>
      <c r="W28" s="553"/>
      <c r="X28" s="554"/>
      <c r="Y28" s="555"/>
      <c r="Z28" s="457" t="s">
        <v>187</v>
      </c>
      <c r="AA28" s="437"/>
      <c r="AB28" s="437"/>
      <c r="AC28" s="437"/>
      <c r="AD28" s="437"/>
      <c r="AE28" s="437"/>
      <c r="AF28" s="437"/>
      <c r="AG28" s="438"/>
      <c r="AH28" s="458" t="s">
        <v>130</v>
      </c>
      <c r="AI28" s="459"/>
      <c r="AJ28" s="459"/>
      <c r="AK28" s="459"/>
      <c r="AL28" s="501"/>
      <c r="AM28" s="458" t="s">
        <v>147</v>
      </c>
      <c r="AN28" s="459"/>
      <c r="AO28" s="459"/>
      <c r="AP28" s="459"/>
      <c r="AQ28" s="459"/>
      <c r="AR28" s="501"/>
      <c r="AS28" s="458" t="s">
        <v>130</v>
      </c>
      <c r="AT28" s="459"/>
      <c r="AU28" s="459"/>
      <c r="AV28" s="459"/>
      <c r="AW28" s="459"/>
      <c r="AX28" s="460"/>
      <c r="AY28" s="561" t="s">
        <v>188</v>
      </c>
      <c r="AZ28" s="562"/>
      <c r="BA28" s="562"/>
      <c r="BB28" s="563"/>
      <c r="BC28" s="367" t="s">
        <v>50</v>
      </c>
      <c r="BD28" s="368"/>
      <c r="BE28" s="368"/>
      <c r="BF28" s="368"/>
      <c r="BG28" s="368"/>
      <c r="BH28" s="368"/>
      <c r="BI28" s="368"/>
      <c r="BJ28" s="368"/>
      <c r="BK28" s="368"/>
      <c r="BL28" s="368"/>
      <c r="BM28" s="369"/>
      <c r="BN28" s="370">
        <v>4358916</v>
      </c>
      <c r="BO28" s="371"/>
      <c r="BP28" s="371"/>
      <c r="BQ28" s="371"/>
      <c r="BR28" s="371"/>
      <c r="BS28" s="371"/>
      <c r="BT28" s="371"/>
      <c r="BU28" s="372"/>
      <c r="BV28" s="370">
        <v>4335711</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189</v>
      </c>
      <c r="F29" s="437"/>
      <c r="G29" s="437"/>
      <c r="H29" s="437"/>
      <c r="I29" s="437"/>
      <c r="J29" s="437"/>
      <c r="K29" s="438"/>
      <c r="L29" s="458">
        <v>16</v>
      </c>
      <c r="M29" s="459"/>
      <c r="N29" s="459"/>
      <c r="O29" s="459"/>
      <c r="P29" s="501"/>
      <c r="Q29" s="458">
        <v>3860</v>
      </c>
      <c r="R29" s="459"/>
      <c r="S29" s="459"/>
      <c r="T29" s="459"/>
      <c r="U29" s="459"/>
      <c r="V29" s="501"/>
      <c r="W29" s="556"/>
      <c r="X29" s="557"/>
      <c r="Y29" s="558"/>
      <c r="Z29" s="457" t="s">
        <v>190</v>
      </c>
      <c r="AA29" s="437"/>
      <c r="AB29" s="437"/>
      <c r="AC29" s="437"/>
      <c r="AD29" s="437"/>
      <c r="AE29" s="437"/>
      <c r="AF29" s="437"/>
      <c r="AG29" s="438"/>
      <c r="AH29" s="458">
        <v>464</v>
      </c>
      <c r="AI29" s="459"/>
      <c r="AJ29" s="459"/>
      <c r="AK29" s="459"/>
      <c r="AL29" s="501"/>
      <c r="AM29" s="458">
        <v>1494162</v>
      </c>
      <c r="AN29" s="459"/>
      <c r="AO29" s="459"/>
      <c r="AP29" s="459"/>
      <c r="AQ29" s="459"/>
      <c r="AR29" s="501"/>
      <c r="AS29" s="458">
        <v>3220</v>
      </c>
      <c r="AT29" s="459"/>
      <c r="AU29" s="459"/>
      <c r="AV29" s="459"/>
      <c r="AW29" s="459"/>
      <c r="AX29" s="460"/>
      <c r="AY29" s="564"/>
      <c r="AZ29" s="565"/>
      <c r="BA29" s="565"/>
      <c r="BB29" s="566"/>
      <c r="BC29" s="441" t="s">
        <v>191</v>
      </c>
      <c r="BD29" s="442"/>
      <c r="BE29" s="442"/>
      <c r="BF29" s="442"/>
      <c r="BG29" s="442"/>
      <c r="BH29" s="442"/>
      <c r="BI29" s="442"/>
      <c r="BJ29" s="442"/>
      <c r="BK29" s="442"/>
      <c r="BL29" s="442"/>
      <c r="BM29" s="443"/>
      <c r="BN29" s="407">
        <v>2076147</v>
      </c>
      <c r="BO29" s="408"/>
      <c r="BP29" s="408"/>
      <c r="BQ29" s="408"/>
      <c r="BR29" s="408"/>
      <c r="BS29" s="408"/>
      <c r="BT29" s="408"/>
      <c r="BU29" s="409"/>
      <c r="BV29" s="407">
        <v>2569058</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192</v>
      </c>
      <c r="X30" s="575"/>
      <c r="Y30" s="575"/>
      <c r="Z30" s="575"/>
      <c r="AA30" s="575"/>
      <c r="AB30" s="575"/>
      <c r="AC30" s="575"/>
      <c r="AD30" s="575"/>
      <c r="AE30" s="575"/>
      <c r="AF30" s="575"/>
      <c r="AG30" s="576"/>
      <c r="AH30" s="534">
        <v>99.3</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12057352</v>
      </c>
      <c r="BO30" s="527"/>
      <c r="BP30" s="527"/>
      <c r="BQ30" s="527"/>
      <c r="BR30" s="527"/>
      <c r="BS30" s="527"/>
      <c r="BT30" s="527"/>
      <c r="BU30" s="528"/>
      <c r="BV30" s="526">
        <v>11650633</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193</v>
      </c>
      <c r="D32" s="570"/>
      <c r="E32" s="570"/>
      <c r="F32" s="570"/>
      <c r="G32" s="570"/>
      <c r="H32" s="570"/>
      <c r="I32" s="570"/>
      <c r="J32" s="570"/>
      <c r="K32" s="570"/>
      <c r="L32" s="570"/>
      <c r="M32" s="570"/>
      <c r="N32" s="570"/>
      <c r="O32" s="570"/>
      <c r="P32" s="570"/>
      <c r="Q32" s="570"/>
      <c r="R32" s="570"/>
      <c r="S32" s="570"/>
      <c r="U32" s="411" t="s">
        <v>194</v>
      </c>
      <c r="V32" s="411"/>
      <c r="W32" s="411"/>
      <c r="X32" s="411"/>
      <c r="Y32" s="411"/>
      <c r="Z32" s="411"/>
      <c r="AA32" s="411"/>
      <c r="AB32" s="411"/>
      <c r="AC32" s="411"/>
      <c r="AD32" s="411"/>
      <c r="AE32" s="411"/>
      <c r="AF32" s="411"/>
      <c r="AG32" s="411"/>
      <c r="AH32" s="411"/>
      <c r="AI32" s="411"/>
      <c r="AJ32" s="411"/>
      <c r="AK32" s="411"/>
      <c r="AM32" s="411" t="s">
        <v>195</v>
      </c>
      <c r="AN32" s="411"/>
      <c r="AO32" s="411"/>
      <c r="AP32" s="411"/>
      <c r="AQ32" s="411"/>
      <c r="AR32" s="411"/>
      <c r="AS32" s="411"/>
      <c r="AT32" s="411"/>
      <c r="AU32" s="411"/>
      <c r="AV32" s="411"/>
      <c r="AW32" s="411"/>
      <c r="AX32" s="411"/>
      <c r="AY32" s="411"/>
      <c r="AZ32" s="411"/>
      <c r="BA32" s="411"/>
      <c r="BB32" s="411"/>
      <c r="BC32" s="411"/>
      <c r="BE32" s="411" t="s">
        <v>196</v>
      </c>
      <c r="BF32" s="411"/>
      <c r="BG32" s="411"/>
      <c r="BH32" s="411"/>
      <c r="BI32" s="411"/>
      <c r="BJ32" s="411"/>
      <c r="BK32" s="411"/>
      <c r="BL32" s="411"/>
      <c r="BM32" s="411"/>
      <c r="BN32" s="411"/>
      <c r="BO32" s="411"/>
      <c r="BP32" s="411"/>
      <c r="BQ32" s="411"/>
      <c r="BR32" s="411"/>
      <c r="BS32" s="411"/>
      <c r="BT32" s="411"/>
      <c r="BU32" s="411"/>
      <c r="BW32" s="411" t="s">
        <v>197</v>
      </c>
      <c r="BX32" s="411"/>
      <c r="BY32" s="411"/>
      <c r="BZ32" s="411"/>
      <c r="CA32" s="411"/>
      <c r="CB32" s="411"/>
      <c r="CC32" s="411"/>
      <c r="CD32" s="411"/>
      <c r="CE32" s="411"/>
      <c r="CF32" s="411"/>
      <c r="CG32" s="411"/>
      <c r="CH32" s="411"/>
      <c r="CI32" s="411"/>
      <c r="CJ32" s="411"/>
      <c r="CK32" s="411"/>
      <c r="CL32" s="411"/>
      <c r="CM32" s="411"/>
      <c r="CO32" s="411" t="s">
        <v>198</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199</v>
      </c>
      <c r="D33" s="431"/>
      <c r="E33" s="396" t="s">
        <v>200</v>
      </c>
      <c r="F33" s="396"/>
      <c r="G33" s="396"/>
      <c r="H33" s="396"/>
      <c r="I33" s="396"/>
      <c r="J33" s="396"/>
      <c r="K33" s="396"/>
      <c r="L33" s="396"/>
      <c r="M33" s="396"/>
      <c r="N33" s="396"/>
      <c r="O33" s="396"/>
      <c r="P33" s="396"/>
      <c r="Q33" s="396"/>
      <c r="R33" s="396"/>
      <c r="S33" s="396"/>
      <c r="T33" s="206"/>
      <c r="U33" s="431" t="s">
        <v>199</v>
      </c>
      <c r="V33" s="431"/>
      <c r="W33" s="396" t="s">
        <v>201</v>
      </c>
      <c r="X33" s="396"/>
      <c r="Y33" s="396"/>
      <c r="Z33" s="396"/>
      <c r="AA33" s="396"/>
      <c r="AB33" s="396"/>
      <c r="AC33" s="396"/>
      <c r="AD33" s="396"/>
      <c r="AE33" s="396"/>
      <c r="AF33" s="396"/>
      <c r="AG33" s="396"/>
      <c r="AH33" s="396"/>
      <c r="AI33" s="396"/>
      <c r="AJ33" s="396"/>
      <c r="AK33" s="396"/>
      <c r="AL33" s="206"/>
      <c r="AM33" s="431" t="s">
        <v>202</v>
      </c>
      <c r="AN33" s="431"/>
      <c r="AO33" s="396" t="s">
        <v>203</v>
      </c>
      <c r="AP33" s="396"/>
      <c r="AQ33" s="396"/>
      <c r="AR33" s="396"/>
      <c r="AS33" s="396"/>
      <c r="AT33" s="396"/>
      <c r="AU33" s="396"/>
      <c r="AV33" s="396"/>
      <c r="AW33" s="396"/>
      <c r="AX33" s="396"/>
      <c r="AY33" s="396"/>
      <c r="AZ33" s="396"/>
      <c r="BA33" s="396"/>
      <c r="BB33" s="396"/>
      <c r="BC33" s="396"/>
      <c r="BD33" s="207"/>
      <c r="BE33" s="396" t="s">
        <v>204</v>
      </c>
      <c r="BF33" s="396"/>
      <c r="BG33" s="396" t="s">
        <v>205</v>
      </c>
      <c r="BH33" s="396"/>
      <c r="BI33" s="396"/>
      <c r="BJ33" s="396"/>
      <c r="BK33" s="396"/>
      <c r="BL33" s="396"/>
      <c r="BM33" s="396"/>
      <c r="BN33" s="396"/>
      <c r="BO33" s="396"/>
      <c r="BP33" s="396"/>
      <c r="BQ33" s="396"/>
      <c r="BR33" s="396"/>
      <c r="BS33" s="396"/>
      <c r="BT33" s="396"/>
      <c r="BU33" s="396"/>
      <c r="BV33" s="207"/>
      <c r="BW33" s="431" t="s">
        <v>204</v>
      </c>
      <c r="BX33" s="431"/>
      <c r="BY33" s="396" t="s">
        <v>206</v>
      </c>
      <c r="BZ33" s="396"/>
      <c r="CA33" s="396"/>
      <c r="CB33" s="396"/>
      <c r="CC33" s="396"/>
      <c r="CD33" s="396"/>
      <c r="CE33" s="396"/>
      <c r="CF33" s="396"/>
      <c r="CG33" s="396"/>
      <c r="CH33" s="396"/>
      <c r="CI33" s="396"/>
      <c r="CJ33" s="396"/>
      <c r="CK33" s="396"/>
      <c r="CL33" s="396"/>
      <c r="CM33" s="396"/>
      <c r="CN33" s="206"/>
      <c r="CO33" s="431" t="s">
        <v>202</v>
      </c>
      <c r="CP33" s="431"/>
      <c r="CQ33" s="396" t="s">
        <v>207</v>
      </c>
      <c r="CR33" s="396"/>
      <c r="CS33" s="396"/>
      <c r="CT33" s="396"/>
      <c r="CU33" s="396"/>
      <c r="CV33" s="396"/>
      <c r="CW33" s="396"/>
      <c r="CX33" s="396"/>
      <c r="CY33" s="396"/>
      <c r="CZ33" s="396"/>
      <c r="DA33" s="396"/>
      <c r="DB33" s="396"/>
      <c r="DC33" s="396"/>
      <c r="DD33" s="396"/>
      <c r="DE33" s="396"/>
      <c r="DF33" s="206"/>
      <c r="DG33" s="596" t="s">
        <v>208</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国民健康保険特別会計（事業勘定）</v>
      </c>
      <c r="X34" s="598"/>
      <c r="Y34" s="598"/>
      <c r="Z34" s="598"/>
      <c r="AA34" s="598"/>
      <c r="AB34" s="598"/>
      <c r="AC34" s="598"/>
      <c r="AD34" s="598"/>
      <c r="AE34" s="598"/>
      <c r="AF34" s="598"/>
      <c r="AG34" s="598"/>
      <c r="AH34" s="598"/>
      <c r="AI34" s="598"/>
      <c r="AJ34" s="598"/>
      <c r="AK34" s="598"/>
      <c r="AL34" s="181"/>
      <c r="AM34" s="597">
        <f>IF(AO34="","",MAX(C34:D43,U34:V43)+1)</f>
        <v>7</v>
      </c>
      <c r="AN34" s="597"/>
      <c r="AO34" s="598" t="str">
        <f>IF('各会計、関係団体の財政状況及び健全化判断比率'!B32="","",'各会計、関係団体の財政状況及び健全化判断比率'!B32)</f>
        <v>水道事業会計</v>
      </c>
      <c r="AP34" s="598"/>
      <c r="AQ34" s="598"/>
      <c r="AR34" s="598"/>
      <c r="AS34" s="598"/>
      <c r="AT34" s="598"/>
      <c r="AU34" s="598"/>
      <c r="AV34" s="598"/>
      <c r="AW34" s="598"/>
      <c r="AX34" s="598"/>
      <c r="AY34" s="598"/>
      <c r="AZ34" s="598"/>
      <c r="BA34" s="598"/>
      <c r="BB34" s="598"/>
      <c r="BC34" s="598"/>
      <c r="BD34" s="181"/>
      <c r="BE34" s="597">
        <f>IF(BG34="","",MAX(C34:D43,U34:V43,AM34:AN43)+1)</f>
        <v>11</v>
      </c>
      <c r="BF34" s="597"/>
      <c r="BG34" s="598" t="str">
        <f>IF('各会計、関係団体の財政状況及び健全化判断比率'!B36="","",'各会計、関係団体の財政状況及び健全化判断比率'!B36)</f>
        <v>工業用地造成事業特別会計</v>
      </c>
      <c r="BH34" s="598"/>
      <c r="BI34" s="598"/>
      <c r="BJ34" s="598"/>
      <c r="BK34" s="598"/>
      <c r="BL34" s="598"/>
      <c r="BM34" s="598"/>
      <c r="BN34" s="598"/>
      <c r="BO34" s="598"/>
      <c r="BP34" s="598"/>
      <c r="BQ34" s="598"/>
      <c r="BR34" s="598"/>
      <c r="BS34" s="598"/>
      <c r="BT34" s="598"/>
      <c r="BU34" s="598"/>
      <c r="BV34" s="181"/>
      <c r="BW34" s="597">
        <f>IF(BY34="","",MAX(C34:D43,U34:V43,AM34:AN43,BE34:BF43)+1)</f>
        <v>12</v>
      </c>
      <c r="BX34" s="597"/>
      <c r="BY34" s="598" t="str">
        <f>IF('各会計、関係団体の財政状況及び健全化判断比率'!B68="","",'各会計、関係団体の財政状況及び健全化判断比率'!B68)</f>
        <v>久留米市外三市町高等学校組合</v>
      </c>
      <c r="BZ34" s="598"/>
      <c r="CA34" s="598"/>
      <c r="CB34" s="598"/>
      <c r="CC34" s="598"/>
      <c r="CD34" s="598"/>
      <c r="CE34" s="598"/>
      <c r="CF34" s="598"/>
      <c r="CG34" s="598"/>
      <c r="CH34" s="598"/>
      <c r="CI34" s="598"/>
      <c r="CJ34" s="598"/>
      <c r="CK34" s="598"/>
      <c r="CL34" s="598"/>
      <c r="CM34" s="598"/>
      <c r="CN34" s="181"/>
      <c r="CO34" s="597">
        <f>IF(CQ34="","",MAX(C34:D43,U34:V43,AM34:AN43,BE34:BF43,BW34:BX43)+1)</f>
        <v>22</v>
      </c>
      <c r="CP34" s="597"/>
      <c r="CQ34" s="598" t="str">
        <f>IF('各会計、関係団体の財政状況及び健全化判断比率'!BS7="","",'各会計、関係団体の財政状況及び健全化判断比率'!BS7)</f>
        <v>甘木鉄道</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住宅新築資金等貸付特別会計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国民健康保険特別会計（直営診療施設勘定）</v>
      </c>
      <c r="X35" s="598"/>
      <c r="Y35" s="598"/>
      <c r="Z35" s="598"/>
      <c r="AA35" s="598"/>
      <c r="AB35" s="598"/>
      <c r="AC35" s="598"/>
      <c r="AD35" s="598"/>
      <c r="AE35" s="598"/>
      <c r="AF35" s="598"/>
      <c r="AG35" s="598"/>
      <c r="AH35" s="598"/>
      <c r="AI35" s="598"/>
      <c r="AJ35" s="598"/>
      <c r="AK35" s="598"/>
      <c r="AL35" s="181"/>
      <c r="AM35" s="597">
        <f t="shared" ref="AM35:AM43" si="0">IF(AO35="","",AM34+1)</f>
        <v>8</v>
      </c>
      <c r="AN35" s="597"/>
      <c r="AO35" s="598" t="str">
        <f>IF('各会計、関係団体の財政状況及び健全化判断比率'!B33="","",'各会計、関係団体の財政状況及び健全化判断比率'!B33)</f>
        <v>工業用水道事業会計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13</v>
      </c>
      <c r="BX35" s="597"/>
      <c r="BY35" s="598" t="str">
        <f>IF('各会計、関係団体の財政状況及び健全化判断比率'!B69="","",'各会計、関係団体の財政状況及び健全化判断比率'!B69)</f>
        <v>福岡県市町村消防団員等公務災害補償組合</v>
      </c>
      <c r="BZ35" s="598"/>
      <c r="CA35" s="598"/>
      <c r="CB35" s="598"/>
      <c r="CC35" s="598"/>
      <c r="CD35" s="598"/>
      <c r="CE35" s="598"/>
      <c r="CF35" s="598"/>
      <c r="CG35" s="598"/>
      <c r="CH35" s="598"/>
      <c r="CI35" s="598"/>
      <c r="CJ35" s="598"/>
      <c r="CK35" s="598"/>
      <c r="CL35" s="598"/>
      <c r="CM35" s="598"/>
      <c r="CN35" s="181"/>
      <c r="CO35" s="597">
        <f t="shared" ref="CO35:CO43" si="3">IF(CQ35="","",CO34+1)</f>
        <v>23</v>
      </c>
      <c r="CP35" s="597"/>
      <c r="CQ35" s="598" t="str">
        <f>IF('各会計、関係団体の財政状況及び健全化判断比率'!BS8="","",'各会計、関係団体の財政状況及び健全化判断比率'!BS8)</f>
        <v>あまぎ水の文化村</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f t="shared" si="0"/>
        <v>9</v>
      </c>
      <c r="AN36" s="597"/>
      <c r="AO36" s="598" t="str">
        <f>IF('各会計、関係団体の財政状況及び健全化判断比率'!B34="","",'各会計、関係団体の財政状況及び健全化判断比率'!B34)</f>
        <v>下水道事業会計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14</v>
      </c>
      <c r="BX36" s="597"/>
      <c r="BY36" s="598" t="str">
        <f>IF('各会計、関係団体の財政状況及び健全化判断比率'!B70="","",'各会計、関係団体の財政状況及び健全化判断比率'!B70)</f>
        <v>福岡県市町村職員退職手当組合（一般会計）</v>
      </c>
      <c r="BZ36" s="598"/>
      <c r="CA36" s="598"/>
      <c r="CB36" s="598"/>
      <c r="CC36" s="598"/>
      <c r="CD36" s="598"/>
      <c r="CE36" s="598"/>
      <c r="CF36" s="598"/>
      <c r="CG36" s="598"/>
      <c r="CH36" s="598"/>
      <c r="CI36" s="598"/>
      <c r="CJ36" s="598"/>
      <c r="CK36" s="598"/>
      <c r="CL36" s="598"/>
      <c r="CM36" s="598"/>
      <c r="CN36" s="181"/>
      <c r="CO36" s="597">
        <f t="shared" si="3"/>
        <v>24</v>
      </c>
      <c r="CP36" s="597"/>
      <c r="CQ36" s="598" t="str">
        <f>IF('各会計、関係団体の財政状況及び健全化判断比率'!BS9="","",'各会計、関係団体の財政状況及び健全化判断比率'!BS9)</f>
        <v>ガマダス</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6</v>
      </c>
      <c r="V37" s="597"/>
      <c r="W37" s="598" t="str">
        <f>IF('各会計、関係団体の財政状況及び健全化判断比率'!B31="","",'各会計、関係団体の財政状況及び健全化判断比率'!B31)</f>
        <v>介護保険特別会計（保険事業勘定）</v>
      </c>
      <c r="X37" s="598"/>
      <c r="Y37" s="598"/>
      <c r="Z37" s="598"/>
      <c r="AA37" s="598"/>
      <c r="AB37" s="598"/>
      <c r="AC37" s="598"/>
      <c r="AD37" s="598"/>
      <c r="AE37" s="598"/>
      <c r="AF37" s="598"/>
      <c r="AG37" s="598"/>
      <c r="AH37" s="598"/>
      <c r="AI37" s="598"/>
      <c r="AJ37" s="598"/>
      <c r="AK37" s="598"/>
      <c r="AL37" s="181"/>
      <c r="AM37" s="597">
        <f t="shared" si="0"/>
        <v>10</v>
      </c>
      <c r="AN37" s="597"/>
      <c r="AO37" s="598" t="str">
        <f>IF('各会計、関係団体の財政状況及び健全化判断比率'!B35="","",'各会計、関係団体の財政状況及び健全化判断比率'!B35)</f>
        <v>簡易水道事業会計</v>
      </c>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15</v>
      </c>
      <c r="BX37" s="597"/>
      <c r="BY37" s="598" t="str">
        <f>IF('各会計、関係団体の財政状況及び健全化判断比率'!B71="","",'各会計、関係団体の財政状況及び健全化判断比率'!B71)</f>
        <v>福岡県市町村職員退職手当組合（基金特別会計）</v>
      </c>
      <c r="BZ37" s="598"/>
      <c r="CA37" s="598"/>
      <c r="CB37" s="598"/>
      <c r="CC37" s="598"/>
      <c r="CD37" s="598"/>
      <c r="CE37" s="598"/>
      <c r="CF37" s="598"/>
      <c r="CG37" s="598"/>
      <c r="CH37" s="598"/>
      <c r="CI37" s="598"/>
      <c r="CJ37" s="598"/>
      <c r="CK37" s="598"/>
      <c r="CL37" s="598"/>
      <c r="CM37" s="598"/>
      <c r="CN37" s="181"/>
      <c r="CO37" s="597">
        <f t="shared" si="3"/>
        <v>25</v>
      </c>
      <c r="CP37" s="597"/>
      <c r="CQ37" s="598" t="str">
        <f>IF('各会計、関係団体の財政状況及び健全化判断比率'!BS10="","",'各会計、関係団体の財政状況及び健全化判断比率'!BS10)</f>
        <v>三連水車の里あさくら</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16</v>
      </c>
      <c r="BX38" s="597"/>
      <c r="BY38" s="598" t="str">
        <f>IF('各会計、関係団体の財政状況及び健全化判断比率'!B72="","",'各会計、関係団体の財政状況及び健全化判断比率'!B72)</f>
        <v>福岡県南広域水道企業団</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17</v>
      </c>
      <c r="BX39" s="597"/>
      <c r="BY39" s="598" t="str">
        <f>IF('各会計、関係団体の財政状況及び健全化判断比率'!B73="","",'各会計、関係団体の財政状況及び健全化判断比率'!B73)</f>
        <v>甘木・朝倉広域市町村圏事務組合（一般会計）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18</v>
      </c>
      <c r="BX40" s="597"/>
      <c r="BY40" s="598" t="str">
        <f>IF('各会計、関係団体の財政状況及び健全化判断比率'!B74="","",'各会計、関係団体の財政状況及び健全化判断比率'!B74)</f>
        <v>甘木・朝倉広域市町村圏事務組合（消防特別会計）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19</v>
      </c>
      <c r="BX41" s="597"/>
      <c r="BY41" s="598" t="str">
        <f>IF('各会計、関係団体の財政状況及び健全化判断比率'!B75="","",'各会計、関係団体の財政状況及び健全化判断比率'!B75)</f>
        <v>甘木・朝倉・三井環境施設組合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20</v>
      </c>
      <c r="BX42" s="597"/>
      <c r="BY42" s="598" t="str">
        <f>IF('各会計、関係団体の財政状況及び健全化判断比率'!B76="","",'各会計、関係団体の財政状況及び健全化判断比率'!B76)</f>
        <v>福岡県自治振興組合（一般会計）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21</v>
      </c>
      <c r="BX43" s="597"/>
      <c r="BY43" s="598" t="str">
        <f>IF('各会計、関係団体の財政状況及び健全化判断比率'!B77="","",'各会計、関係団体の財政状況及び健全化判断比率'!B77)</f>
        <v>福岡県自治振興組合（公文書館事業特別会計）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209</v>
      </c>
      <c r="E46" s="600" t="s">
        <v>210</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211</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212</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213</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214</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215</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216</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217</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CKoxgYl8WQyqrLAHafNphOQ81aeAVaL4/uNUEt/rCnJPo6hgUW0KvDAdJAjuv2uaLh5aVZsWRNE/1eLMcctfHg==" saltValue="aqzxc8bjwez9hT54IFhSz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153" t="s">
        <v>571</v>
      </c>
      <c r="D34" s="1153"/>
      <c r="E34" s="1154"/>
      <c r="F34" s="32">
        <v>8.4600000000000009</v>
      </c>
      <c r="G34" s="33">
        <v>9.15</v>
      </c>
      <c r="H34" s="33">
        <v>8.84</v>
      </c>
      <c r="I34" s="33">
        <v>8.65</v>
      </c>
      <c r="J34" s="34">
        <v>8.7799999999999994</v>
      </c>
      <c r="K34" s="22"/>
      <c r="L34" s="22"/>
      <c r="M34" s="22"/>
      <c r="N34" s="22"/>
      <c r="O34" s="22"/>
      <c r="P34" s="22"/>
    </row>
    <row r="35" spans="1:16" ht="39" customHeight="1" x14ac:dyDescent="0.15">
      <c r="A35" s="22"/>
      <c r="B35" s="35"/>
      <c r="C35" s="1147" t="s">
        <v>572</v>
      </c>
      <c r="D35" s="1148"/>
      <c r="E35" s="1149"/>
      <c r="F35" s="36">
        <v>6.67</v>
      </c>
      <c r="G35" s="37">
        <v>6.65</v>
      </c>
      <c r="H35" s="37">
        <v>6.21</v>
      </c>
      <c r="I35" s="37">
        <v>5.97</v>
      </c>
      <c r="J35" s="38">
        <v>6.65</v>
      </c>
      <c r="K35" s="22"/>
      <c r="L35" s="22"/>
      <c r="M35" s="22"/>
      <c r="N35" s="22"/>
      <c r="O35" s="22"/>
      <c r="P35" s="22"/>
    </row>
    <row r="36" spans="1:16" ht="39" customHeight="1" x14ac:dyDescent="0.15">
      <c r="A36" s="22"/>
      <c r="B36" s="35"/>
      <c r="C36" s="1147" t="s">
        <v>573</v>
      </c>
      <c r="D36" s="1148"/>
      <c r="E36" s="1149"/>
      <c r="F36" s="36">
        <v>4.91</v>
      </c>
      <c r="G36" s="37">
        <v>4.5</v>
      </c>
      <c r="H36" s="37">
        <v>4.3099999999999996</v>
      </c>
      <c r="I36" s="37">
        <v>4.2300000000000004</v>
      </c>
      <c r="J36" s="38">
        <v>4.53</v>
      </c>
      <c r="K36" s="22"/>
      <c r="L36" s="22"/>
      <c r="M36" s="22"/>
      <c r="N36" s="22"/>
      <c r="O36" s="22"/>
      <c r="P36" s="22"/>
    </row>
    <row r="37" spans="1:16" ht="39" customHeight="1" x14ac:dyDescent="0.15">
      <c r="A37" s="22"/>
      <c r="B37" s="35"/>
      <c r="C37" s="1147" t="s">
        <v>574</v>
      </c>
      <c r="D37" s="1148"/>
      <c r="E37" s="1149"/>
      <c r="F37" s="36">
        <v>0.78</v>
      </c>
      <c r="G37" s="37">
        <v>0.69</v>
      </c>
      <c r="H37" s="37">
        <v>0.86</v>
      </c>
      <c r="I37" s="37">
        <v>1.18</v>
      </c>
      <c r="J37" s="38">
        <v>1.94</v>
      </c>
      <c r="K37" s="22"/>
      <c r="L37" s="22"/>
      <c r="M37" s="22"/>
      <c r="N37" s="22"/>
      <c r="O37" s="22"/>
      <c r="P37" s="22"/>
    </row>
    <row r="38" spans="1:16" ht="39" customHeight="1" x14ac:dyDescent="0.15">
      <c r="A38" s="22"/>
      <c r="B38" s="35"/>
      <c r="C38" s="1147" t="s">
        <v>575</v>
      </c>
      <c r="D38" s="1148"/>
      <c r="E38" s="1149"/>
      <c r="F38" s="36">
        <v>0.76</v>
      </c>
      <c r="G38" s="37">
        <v>0.78</v>
      </c>
      <c r="H38" s="37">
        <v>0.73</v>
      </c>
      <c r="I38" s="37">
        <v>1.25</v>
      </c>
      <c r="J38" s="38">
        <v>1.34</v>
      </c>
      <c r="K38" s="22"/>
      <c r="L38" s="22"/>
      <c r="M38" s="22"/>
      <c r="N38" s="22"/>
      <c r="O38" s="22"/>
      <c r="P38" s="22"/>
    </row>
    <row r="39" spans="1:16" ht="39" customHeight="1" x14ac:dyDescent="0.15">
      <c r="A39" s="22"/>
      <c r="B39" s="35"/>
      <c r="C39" s="1147" t="s">
        <v>576</v>
      </c>
      <c r="D39" s="1148"/>
      <c r="E39" s="1149"/>
      <c r="F39" s="36" t="s">
        <v>577</v>
      </c>
      <c r="G39" s="37" t="s">
        <v>578</v>
      </c>
      <c r="H39" s="37">
        <v>0.47</v>
      </c>
      <c r="I39" s="37">
        <v>1.08</v>
      </c>
      <c r="J39" s="38">
        <v>0.34</v>
      </c>
      <c r="K39" s="22"/>
      <c r="L39" s="22"/>
      <c r="M39" s="22"/>
      <c r="N39" s="22"/>
      <c r="O39" s="22"/>
      <c r="P39" s="22"/>
    </row>
    <row r="40" spans="1:16" ht="39" customHeight="1" x14ac:dyDescent="0.15">
      <c r="A40" s="22"/>
      <c r="B40" s="35"/>
      <c r="C40" s="1147" t="s">
        <v>579</v>
      </c>
      <c r="D40" s="1148"/>
      <c r="E40" s="1149"/>
      <c r="F40" s="36">
        <v>0.17</v>
      </c>
      <c r="G40" s="37">
        <v>0.18</v>
      </c>
      <c r="H40" s="37">
        <v>0.16</v>
      </c>
      <c r="I40" s="37">
        <v>0.17</v>
      </c>
      <c r="J40" s="38">
        <v>0.2</v>
      </c>
      <c r="K40" s="22"/>
      <c r="L40" s="22"/>
      <c r="M40" s="22"/>
      <c r="N40" s="22"/>
      <c r="O40" s="22"/>
      <c r="P40" s="22"/>
    </row>
    <row r="41" spans="1:16" ht="39" customHeight="1" x14ac:dyDescent="0.15">
      <c r="A41" s="22"/>
      <c r="B41" s="35"/>
      <c r="C41" s="1147" t="s">
        <v>580</v>
      </c>
      <c r="D41" s="1148"/>
      <c r="E41" s="1149"/>
      <c r="F41" s="36">
        <v>0.08</v>
      </c>
      <c r="G41" s="37">
        <v>0.04</v>
      </c>
      <c r="H41" s="37">
        <v>0.05</v>
      </c>
      <c r="I41" s="37">
        <v>0.13</v>
      </c>
      <c r="J41" s="38">
        <v>0.14000000000000001</v>
      </c>
      <c r="K41" s="22"/>
      <c r="L41" s="22"/>
      <c r="M41" s="22"/>
      <c r="N41" s="22"/>
      <c r="O41" s="22"/>
      <c r="P41" s="22"/>
    </row>
    <row r="42" spans="1:16" ht="39" customHeight="1" x14ac:dyDescent="0.15">
      <c r="A42" s="22"/>
      <c r="B42" s="39"/>
      <c r="C42" s="1147" t="s">
        <v>581</v>
      </c>
      <c r="D42" s="1148"/>
      <c r="E42" s="1149"/>
      <c r="F42" s="36" t="s">
        <v>538</v>
      </c>
      <c r="G42" s="37" t="s">
        <v>538</v>
      </c>
      <c r="H42" s="37" t="s">
        <v>538</v>
      </c>
      <c r="I42" s="37" t="s">
        <v>538</v>
      </c>
      <c r="J42" s="38" t="s">
        <v>538</v>
      </c>
      <c r="K42" s="22"/>
      <c r="L42" s="22"/>
      <c r="M42" s="22"/>
      <c r="N42" s="22"/>
      <c r="O42" s="22"/>
      <c r="P42" s="22"/>
    </row>
    <row r="43" spans="1:16" ht="39" customHeight="1" thickBot="1" x14ac:dyDescent="0.2">
      <c r="A43" s="22"/>
      <c r="B43" s="40"/>
      <c r="C43" s="1150" t="s">
        <v>582</v>
      </c>
      <c r="D43" s="1151"/>
      <c r="E43" s="1152"/>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OusFCvWsjvQR1sI7/iWg5MgC3f4BuyR6gqGeNgJUby+EtA5Ifd7AnHMZiVg35cx1nBmQSy1E8Ri6r0lxx7qEmg==" saltValue="phcsBNy4FrSP0fR4pNY0u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155" t="s">
        <v>11</v>
      </c>
      <c r="C45" s="1156"/>
      <c r="D45" s="58"/>
      <c r="E45" s="1161" t="s">
        <v>12</v>
      </c>
      <c r="F45" s="1161"/>
      <c r="G45" s="1161"/>
      <c r="H45" s="1161"/>
      <c r="I45" s="1161"/>
      <c r="J45" s="1162"/>
      <c r="K45" s="59">
        <v>2714</v>
      </c>
      <c r="L45" s="60">
        <v>2899</v>
      </c>
      <c r="M45" s="60">
        <v>3050</v>
      </c>
      <c r="N45" s="60">
        <v>2991</v>
      </c>
      <c r="O45" s="61">
        <v>3036</v>
      </c>
      <c r="P45" s="48"/>
      <c r="Q45" s="48"/>
      <c r="R45" s="48"/>
      <c r="S45" s="48"/>
      <c r="T45" s="48"/>
      <c r="U45" s="48"/>
    </row>
    <row r="46" spans="1:21" ht="30.75" customHeight="1" x14ac:dyDescent="0.15">
      <c r="A46" s="48"/>
      <c r="B46" s="1157"/>
      <c r="C46" s="1158"/>
      <c r="D46" s="62"/>
      <c r="E46" s="1163" t="s">
        <v>13</v>
      </c>
      <c r="F46" s="1163"/>
      <c r="G46" s="1163"/>
      <c r="H46" s="1163"/>
      <c r="I46" s="1163"/>
      <c r="J46" s="1164"/>
      <c r="K46" s="63" t="s">
        <v>538</v>
      </c>
      <c r="L46" s="64" t="s">
        <v>538</v>
      </c>
      <c r="M46" s="64" t="s">
        <v>538</v>
      </c>
      <c r="N46" s="64" t="s">
        <v>538</v>
      </c>
      <c r="O46" s="65" t="s">
        <v>538</v>
      </c>
      <c r="P46" s="48"/>
      <c r="Q46" s="48"/>
      <c r="R46" s="48"/>
      <c r="S46" s="48"/>
      <c r="T46" s="48"/>
      <c r="U46" s="48"/>
    </row>
    <row r="47" spans="1:21" ht="30.75" customHeight="1" x14ac:dyDescent="0.15">
      <c r="A47" s="48"/>
      <c r="B47" s="1157"/>
      <c r="C47" s="1158"/>
      <c r="D47" s="62"/>
      <c r="E47" s="1163" t="s">
        <v>14</v>
      </c>
      <c r="F47" s="1163"/>
      <c r="G47" s="1163"/>
      <c r="H47" s="1163"/>
      <c r="I47" s="1163"/>
      <c r="J47" s="1164"/>
      <c r="K47" s="63" t="s">
        <v>538</v>
      </c>
      <c r="L47" s="64" t="s">
        <v>538</v>
      </c>
      <c r="M47" s="64" t="s">
        <v>538</v>
      </c>
      <c r="N47" s="64" t="s">
        <v>538</v>
      </c>
      <c r="O47" s="65" t="s">
        <v>538</v>
      </c>
      <c r="P47" s="48"/>
      <c r="Q47" s="48"/>
      <c r="R47" s="48"/>
      <c r="S47" s="48"/>
      <c r="T47" s="48"/>
      <c r="U47" s="48"/>
    </row>
    <row r="48" spans="1:21" ht="30.75" customHeight="1" x14ac:dyDescent="0.15">
      <c r="A48" s="48"/>
      <c r="B48" s="1157"/>
      <c r="C48" s="1158"/>
      <c r="D48" s="62"/>
      <c r="E48" s="1163" t="s">
        <v>15</v>
      </c>
      <c r="F48" s="1163"/>
      <c r="G48" s="1163"/>
      <c r="H48" s="1163"/>
      <c r="I48" s="1163"/>
      <c r="J48" s="1164"/>
      <c r="K48" s="63">
        <v>945</v>
      </c>
      <c r="L48" s="64">
        <v>906</v>
      </c>
      <c r="M48" s="64">
        <v>908</v>
      </c>
      <c r="N48" s="64">
        <v>958</v>
      </c>
      <c r="O48" s="65">
        <v>987</v>
      </c>
      <c r="P48" s="48"/>
      <c r="Q48" s="48"/>
      <c r="R48" s="48"/>
      <c r="S48" s="48"/>
      <c r="T48" s="48"/>
      <c r="U48" s="48"/>
    </row>
    <row r="49" spans="1:21" ht="30.75" customHeight="1" x14ac:dyDescent="0.15">
      <c r="A49" s="48"/>
      <c r="B49" s="1157"/>
      <c r="C49" s="1158"/>
      <c r="D49" s="62"/>
      <c r="E49" s="1163" t="s">
        <v>16</v>
      </c>
      <c r="F49" s="1163"/>
      <c r="G49" s="1163"/>
      <c r="H49" s="1163"/>
      <c r="I49" s="1163"/>
      <c r="J49" s="1164"/>
      <c r="K49" s="63">
        <v>0</v>
      </c>
      <c r="L49" s="64">
        <v>1</v>
      </c>
      <c r="M49" s="64">
        <v>1</v>
      </c>
      <c r="N49" s="64">
        <v>1</v>
      </c>
      <c r="O49" s="65">
        <v>1</v>
      </c>
      <c r="P49" s="48"/>
      <c r="Q49" s="48"/>
      <c r="R49" s="48"/>
      <c r="S49" s="48"/>
      <c r="T49" s="48"/>
      <c r="U49" s="48"/>
    </row>
    <row r="50" spans="1:21" ht="30.75" customHeight="1" x14ac:dyDescent="0.15">
      <c r="A50" s="48"/>
      <c r="B50" s="1157"/>
      <c r="C50" s="1158"/>
      <c r="D50" s="62"/>
      <c r="E50" s="1163" t="s">
        <v>17</v>
      </c>
      <c r="F50" s="1163"/>
      <c r="G50" s="1163"/>
      <c r="H50" s="1163"/>
      <c r="I50" s="1163"/>
      <c r="J50" s="1164"/>
      <c r="K50" s="63">
        <v>82</v>
      </c>
      <c r="L50" s="64">
        <v>116</v>
      </c>
      <c r="M50" s="64">
        <v>155</v>
      </c>
      <c r="N50" s="64">
        <v>169</v>
      </c>
      <c r="O50" s="65">
        <v>193</v>
      </c>
      <c r="P50" s="48"/>
      <c r="Q50" s="48"/>
      <c r="R50" s="48"/>
      <c r="S50" s="48"/>
      <c r="T50" s="48"/>
      <c r="U50" s="48"/>
    </row>
    <row r="51" spans="1:21" ht="30.75" customHeight="1" x14ac:dyDescent="0.15">
      <c r="A51" s="48"/>
      <c r="B51" s="1159"/>
      <c r="C51" s="1160"/>
      <c r="D51" s="66"/>
      <c r="E51" s="1163" t="s">
        <v>18</v>
      </c>
      <c r="F51" s="1163"/>
      <c r="G51" s="1163"/>
      <c r="H51" s="1163"/>
      <c r="I51" s="1163"/>
      <c r="J51" s="1164"/>
      <c r="K51" s="63" t="s">
        <v>538</v>
      </c>
      <c r="L51" s="64" t="s">
        <v>538</v>
      </c>
      <c r="M51" s="64" t="s">
        <v>538</v>
      </c>
      <c r="N51" s="64" t="s">
        <v>538</v>
      </c>
      <c r="O51" s="65" t="s">
        <v>538</v>
      </c>
      <c r="P51" s="48"/>
      <c r="Q51" s="48"/>
      <c r="R51" s="48"/>
      <c r="S51" s="48"/>
      <c r="T51" s="48"/>
      <c r="U51" s="48"/>
    </row>
    <row r="52" spans="1:21" ht="30.75" customHeight="1" x14ac:dyDescent="0.15">
      <c r="A52" s="48"/>
      <c r="B52" s="1165" t="s">
        <v>19</v>
      </c>
      <c r="C52" s="1166"/>
      <c r="D52" s="66"/>
      <c r="E52" s="1163" t="s">
        <v>20</v>
      </c>
      <c r="F52" s="1163"/>
      <c r="G52" s="1163"/>
      <c r="H52" s="1163"/>
      <c r="I52" s="1163"/>
      <c r="J52" s="1164"/>
      <c r="K52" s="63">
        <v>2688</v>
      </c>
      <c r="L52" s="64">
        <v>2647</v>
      </c>
      <c r="M52" s="64">
        <v>2952</v>
      </c>
      <c r="N52" s="64">
        <v>3095</v>
      </c>
      <c r="O52" s="65">
        <v>3105</v>
      </c>
      <c r="P52" s="48"/>
      <c r="Q52" s="48"/>
      <c r="R52" s="48"/>
      <c r="S52" s="48"/>
      <c r="T52" s="48"/>
      <c r="U52" s="48"/>
    </row>
    <row r="53" spans="1:21" ht="30.75" customHeight="1" thickBot="1" x14ac:dyDescent="0.2">
      <c r="A53" s="48"/>
      <c r="B53" s="1167" t="s">
        <v>21</v>
      </c>
      <c r="C53" s="1168"/>
      <c r="D53" s="67"/>
      <c r="E53" s="1169" t="s">
        <v>22</v>
      </c>
      <c r="F53" s="1169"/>
      <c r="G53" s="1169"/>
      <c r="H53" s="1169"/>
      <c r="I53" s="1169"/>
      <c r="J53" s="1170"/>
      <c r="K53" s="68">
        <v>1053</v>
      </c>
      <c r="L53" s="69">
        <v>1275</v>
      </c>
      <c r="M53" s="69">
        <v>1162</v>
      </c>
      <c r="N53" s="69">
        <v>1024</v>
      </c>
      <c r="O53" s="70">
        <v>1112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583</v>
      </c>
      <c r="P56" s="48"/>
      <c r="Q56" s="48"/>
      <c r="R56" s="48"/>
      <c r="S56" s="48"/>
      <c r="T56" s="48"/>
      <c r="U56" s="48"/>
    </row>
    <row r="57" spans="1:21" ht="31.5" customHeight="1" thickBot="1" x14ac:dyDescent="0.2">
      <c r="A57" s="48"/>
      <c r="B57" s="76"/>
      <c r="C57" s="77"/>
      <c r="D57" s="77"/>
      <c r="E57" s="78"/>
      <c r="F57" s="78"/>
      <c r="G57" s="78"/>
      <c r="H57" s="78"/>
      <c r="I57" s="78"/>
      <c r="J57" s="79" t="s">
        <v>2</v>
      </c>
      <c r="K57" s="80" t="s">
        <v>584</v>
      </c>
      <c r="L57" s="81" t="s">
        <v>585</v>
      </c>
      <c r="M57" s="81" t="s">
        <v>586</v>
      </c>
      <c r="N57" s="81" t="s">
        <v>587</v>
      </c>
      <c r="O57" s="82" t="s">
        <v>588</v>
      </c>
      <c r="P57" s="48"/>
      <c r="Q57" s="48"/>
      <c r="R57" s="48"/>
      <c r="S57" s="48"/>
      <c r="T57" s="48"/>
      <c r="U57" s="48"/>
    </row>
    <row r="58" spans="1:21" ht="31.5" customHeight="1" x14ac:dyDescent="0.15">
      <c r="B58" s="1171" t="s">
        <v>26</v>
      </c>
      <c r="C58" s="1172"/>
      <c r="D58" s="1177" t="s">
        <v>27</v>
      </c>
      <c r="E58" s="1178"/>
      <c r="F58" s="1178"/>
      <c r="G58" s="1178"/>
      <c r="H58" s="1178"/>
      <c r="I58" s="1178"/>
      <c r="J58" s="1179"/>
      <c r="K58" s="83"/>
      <c r="L58" s="84"/>
      <c r="M58" s="84"/>
      <c r="N58" s="84"/>
      <c r="O58" s="85"/>
    </row>
    <row r="59" spans="1:21" ht="31.5" customHeight="1" x14ac:dyDescent="0.15">
      <c r="B59" s="1173"/>
      <c r="C59" s="1174"/>
      <c r="D59" s="1180" t="s">
        <v>28</v>
      </c>
      <c r="E59" s="1181"/>
      <c r="F59" s="1181"/>
      <c r="G59" s="1181"/>
      <c r="H59" s="1181"/>
      <c r="I59" s="1181"/>
      <c r="J59" s="1182"/>
      <c r="K59" s="86"/>
      <c r="L59" s="87"/>
      <c r="M59" s="87"/>
      <c r="N59" s="87"/>
      <c r="O59" s="88"/>
    </row>
    <row r="60" spans="1:21" ht="31.5" customHeight="1" thickBot="1" x14ac:dyDescent="0.2">
      <c r="B60" s="1175"/>
      <c r="C60" s="1176"/>
      <c r="D60" s="1183" t="s">
        <v>29</v>
      </c>
      <c r="E60" s="1184"/>
      <c r="F60" s="1184"/>
      <c r="G60" s="1184"/>
      <c r="H60" s="1184"/>
      <c r="I60" s="1184"/>
      <c r="J60" s="118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cq6VCPJluSlOwJrZjeX2IiBUxOAQ8XVYSbc8cKubZ20nvVyPnqYU7cJwU6PcIXHChKoGWhL6oi78cMDC9IgZ4A==" saltValue="vpadFzmKIk4oPl6ftvml4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565</v>
      </c>
      <c r="J40" s="103" t="s">
        <v>566</v>
      </c>
      <c r="K40" s="103" t="s">
        <v>567</v>
      </c>
      <c r="L40" s="103" t="s">
        <v>568</v>
      </c>
      <c r="M40" s="104" t="s">
        <v>569</v>
      </c>
    </row>
    <row r="41" spans="2:13" ht="27.75" customHeight="1" x14ac:dyDescent="0.15">
      <c r="B41" s="1186" t="s">
        <v>32</v>
      </c>
      <c r="C41" s="1187"/>
      <c r="D41" s="105"/>
      <c r="E41" s="1192" t="s">
        <v>33</v>
      </c>
      <c r="F41" s="1192"/>
      <c r="G41" s="1192"/>
      <c r="H41" s="1193"/>
      <c r="I41" s="355">
        <v>31192</v>
      </c>
      <c r="J41" s="356">
        <v>31459</v>
      </c>
      <c r="K41" s="356">
        <v>31428</v>
      </c>
      <c r="L41" s="356">
        <v>30794</v>
      </c>
      <c r="M41" s="357">
        <v>28746</v>
      </c>
    </row>
    <row r="42" spans="2:13" ht="27.75" customHeight="1" x14ac:dyDescent="0.15">
      <c r="B42" s="1188"/>
      <c r="C42" s="1189"/>
      <c r="D42" s="106"/>
      <c r="E42" s="1194" t="s">
        <v>34</v>
      </c>
      <c r="F42" s="1194"/>
      <c r="G42" s="1194"/>
      <c r="H42" s="1195"/>
      <c r="I42" s="358">
        <v>1</v>
      </c>
      <c r="J42" s="359" t="s">
        <v>538</v>
      </c>
      <c r="K42" s="359" t="s">
        <v>538</v>
      </c>
      <c r="L42" s="359" t="s">
        <v>538</v>
      </c>
      <c r="M42" s="360" t="s">
        <v>538</v>
      </c>
    </row>
    <row r="43" spans="2:13" ht="27.75" customHeight="1" x14ac:dyDescent="0.15">
      <c r="B43" s="1188"/>
      <c r="C43" s="1189"/>
      <c r="D43" s="106"/>
      <c r="E43" s="1194" t="s">
        <v>35</v>
      </c>
      <c r="F43" s="1194"/>
      <c r="G43" s="1194"/>
      <c r="H43" s="1195"/>
      <c r="I43" s="358">
        <v>12576</v>
      </c>
      <c r="J43" s="359">
        <v>12124</v>
      </c>
      <c r="K43" s="359">
        <v>12172</v>
      </c>
      <c r="L43" s="359">
        <v>11872</v>
      </c>
      <c r="M43" s="360">
        <v>11758</v>
      </c>
    </row>
    <row r="44" spans="2:13" ht="27.75" customHeight="1" x14ac:dyDescent="0.15">
      <c r="B44" s="1188"/>
      <c r="C44" s="1189"/>
      <c r="D44" s="106"/>
      <c r="E44" s="1194" t="s">
        <v>36</v>
      </c>
      <c r="F44" s="1194"/>
      <c r="G44" s="1194"/>
      <c r="H44" s="1195"/>
      <c r="I44" s="358">
        <v>754</v>
      </c>
      <c r="J44" s="359">
        <v>1061</v>
      </c>
      <c r="K44" s="359">
        <v>1204</v>
      </c>
      <c r="L44" s="359">
        <v>1053</v>
      </c>
      <c r="M44" s="360">
        <v>847</v>
      </c>
    </row>
    <row r="45" spans="2:13" ht="27.75" customHeight="1" x14ac:dyDescent="0.15">
      <c r="B45" s="1188"/>
      <c r="C45" s="1189"/>
      <c r="D45" s="106"/>
      <c r="E45" s="1194" t="s">
        <v>37</v>
      </c>
      <c r="F45" s="1194"/>
      <c r="G45" s="1194"/>
      <c r="H45" s="1195"/>
      <c r="I45" s="358">
        <v>3208</v>
      </c>
      <c r="J45" s="359">
        <v>2819</v>
      </c>
      <c r="K45" s="359">
        <v>2611</v>
      </c>
      <c r="L45" s="359">
        <v>2386</v>
      </c>
      <c r="M45" s="360">
        <v>2364</v>
      </c>
    </row>
    <row r="46" spans="2:13" ht="27.75" customHeight="1" x14ac:dyDescent="0.15">
      <c r="B46" s="1188"/>
      <c r="C46" s="1189"/>
      <c r="D46" s="107"/>
      <c r="E46" s="1194" t="s">
        <v>38</v>
      </c>
      <c r="F46" s="1194"/>
      <c r="G46" s="1194"/>
      <c r="H46" s="1195"/>
      <c r="I46" s="358" t="s">
        <v>538</v>
      </c>
      <c r="J46" s="359" t="s">
        <v>538</v>
      </c>
      <c r="K46" s="359" t="s">
        <v>538</v>
      </c>
      <c r="L46" s="359" t="s">
        <v>538</v>
      </c>
      <c r="M46" s="360" t="s">
        <v>538</v>
      </c>
    </row>
    <row r="47" spans="2:13" ht="27.75" customHeight="1" x14ac:dyDescent="0.15">
      <c r="B47" s="1188"/>
      <c r="C47" s="1189"/>
      <c r="D47" s="108"/>
      <c r="E47" s="1196" t="s">
        <v>39</v>
      </c>
      <c r="F47" s="1197"/>
      <c r="G47" s="1197"/>
      <c r="H47" s="1198"/>
      <c r="I47" s="358" t="s">
        <v>538</v>
      </c>
      <c r="J47" s="359" t="s">
        <v>538</v>
      </c>
      <c r="K47" s="359" t="s">
        <v>538</v>
      </c>
      <c r="L47" s="359" t="s">
        <v>538</v>
      </c>
      <c r="M47" s="360" t="s">
        <v>538</v>
      </c>
    </row>
    <row r="48" spans="2:13" ht="27.75" customHeight="1" x14ac:dyDescent="0.15">
      <c r="B48" s="1188"/>
      <c r="C48" s="1189"/>
      <c r="D48" s="106"/>
      <c r="E48" s="1194" t="s">
        <v>40</v>
      </c>
      <c r="F48" s="1194"/>
      <c r="G48" s="1194"/>
      <c r="H48" s="1195"/>
      <c r="I48" s="358" t="s">
        <v>538</v>
      </c>
      <c r="J48" s="359" t="s">
        <v>538</v>
      </c>
      <c r="K48" s="359" t="s">
        <v>538</v>
      </c>
      <c r="L48" s="359" t="s">
        <v>538</v>
      </c>
      <c r="M48" s="360" t="s">
        <v>538</v>
      </c>
    </row>
    <row r="49" spans="2:13" ht="27.75" customHeight="1" x14ac:dyDescent="0.15">
      <c r="B49" s="1190"/>
      <c r="C49" s="1191"/>
      <c r="D49" s="106"/>
      <c r="E49" s="1194" t="s">
        <v>41</v>
      </c>
      <c r="F49" s="1194"/>
      <c r="G49" s="1194"/>
      <c r="H49" s="1195"/>
      <c r="I49" s="358" t="s">
        <v>538</v>
      </c>
      <c r="J49" s="359" t="s">
        <v>538</v>
      </c>
      <c r="K49" s="359" t="s">
        <v>538</v>
      </c>
      <c r="L49" s="359" t="s">
        <v>538</v>
      </c>
      <c r="M49" s="360" t="s">
        <v>538</v>
      </c>
    </row>
    <row r="50" spans="2:13" ht="27.75" customHeight="1" x14ac:dyDescent="0.15">
      <c r="B50" s="1199" t="s">
        <v>42</v>
      </c>
      <c r="C50" s="1200"/>
      <c r="D50" s="109"/>
      <c r="E50" s="1194" t="s">
        <v>43</v>
      </c>
      <c r="F50" s="1194"/>
      <c r="G50" s="1194"/>
      <c r="H50" s="1195"/>
      <c r="I50" s="358">
        <v>14431</v>
      </c>
      <c r="J50" s="359">
        <v>15562</v>
      </c>
      <c r="K50" s="359">
        <v>16480</v>
      </c>
      <c r="L50" s="359">
        <v>17189</v>
      </c>
      <c r="M50" s="360">
        <v>17218</v>
      </c>
    </row>
    <row r="51" spans="2:13" ht="27.75" customHeight="1" x14ac:dyDescent="0.15">
      <c r="B51" s="1188"/>
      <c r="C51" s="1189"/>
      <c r="D51" s="106"/>
      <c r="E51" s="1194" t="s">
        <v>44</v>
      </c>
      <c r="F51" s="1194"/>
      <c r="G51" s="1194"/>
      <c r="H51" s="1195"/>
      <c r="I51" s="358">
        <v>111</v>
      </c>
      <c r="J51" s="359">
        <v>172</v>
      </c>
      <c r="K51" s="359">
        <v>316</v>
      </c>
      <c r="L51" s="359">
        <v>296</v>
      </c>
      <c r="M51" s="360">
        <v>268</v>
      </c>
    </row>
    <row r="52" spans="2:13" ht="27.75" customHeight="1" x14ac:dyDescent="0.15">
      <c r="B52" s="1190"/>
      <c r="C52" s="1191"/>
      <c r="D52" s="106"/>
      <c r="E52" s="1194" t="s">
        <v>45</v>
      </c>
      <c r="F52" s="1194"/>
      <c r="G52" s="1194"/>
      <c r="H52" s="1195"/>
      <c r="I52" s="358">
        <v>31591</v>
      </c>
      <c r="J52" s="359">
        <v>32461</v>
      </c>
      <c r="K52" s="359">
        <v>33590</v>
      </c>
      <c r="L52" s="359">
        <v>33672</v>
      </c>
      <c r="M52" s="360">
        <v>33035</v>
      </c>
    </row>
    <row r="53" spans="2:13" ht="27.75" customHeight="1" thickBot="1" x14ac:dyDescent="0.2">
      <c r="B53" s="1201" t="s">
        <v>46</v>
      </c>
      <c r="C53" s="1202"/>
      <c r="D53" s="110"/>
      <c r="E53" s="1203" t="s">
        <v>47</v>
      </c>
      <c r="F53" s="1203"/>
      <c r="G53" s="1203"/>
      <c r="H53" s="1204"/>
      <c r="I53" s="361">
        <v>1599</v>
      </c>
      <c r="J53" s="362">
        <v>-733</v>
      </c>
      <c r="K53" s="362">
        <v>-2972</v>
      </c>
      <c r="L53" s="362">
        <v>-5052</v>
      </c>
      <c r="M53" s="363">
        <v>-6805</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UT2bT71Mr6i/YN5B5MG1N7VpBkpgGCE2bTmFO8WMpeEZSphI7yrpk+TaPeI42SvkFsS3ZNf+fSv4mHhBJPvOcw==" saltValue="vROE3pmm+GPhtu+dJtuJH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567</v>
      </c>
      <c r="G54" s="119" t="s">
        <v>568</v>
      </c>
      <c r="H54" s="120" t="s">
        <v>569</v>
      </c>
    </row>
    <row r="55" spans="2:8" ht="52.5" customHeight="1" x14ac:dyDescent="0.15">
      <c r="B55" s="121"/>
      <c r="C55" s="1213" t="s">
        <v>50</v>
      </c>
      <c r="D55" s="1213"/>
      <c r="E55" s="1214"/>
      <c r="F55" s="122">
        <v>4312</v>
      </c>
      <c r="G55" s="122">
        <v>4336</v>
      </c>
      <c r="H55" s="123">
        <v>4359</v>
      </c>
    </row>
    <row r="56" spans="2:8" ht="52.5" customHeight="1" x14ac:dyDescent="0.15">
      <c r="B56" s="124"/>
      <c r="C56" s="1215" t="s">
        <v>51</v>
      </c>
      <c r="D56" s="1215"/>
      <c r="E56" s="1216"/>
      <c r="F56" s="125">
        <v>2802</v>
      </c>
      <c r="G56" s="125">
        <v>2569</v>
      </c>
      <c r="H56" s="126">
        <v>2076</v>
      </c>
    </row>
    <row r="57" spans="2:8" ht="53.25" customHeight="1" x14ac:dyDescent="0.15">
      <c r="B57" s="124"/>
      <c r="C57" s="1217" t="s">
        <v>52</v>
      </c>
      <c r="D57" s="1217"/>
      <c r="E57" s="1218"/>
      <c r="F57" s="127">
        <v>10781</v>
      </c>
      <c r="G57" s="127">
        <v>11651</v>
      </c>
      <c r="H57" s="128">
        <v>12057</v>
      </c>
    </row>
    <row r="58" spans="2:8" ht="45.75" customHeight="1" x14ac:dyDescent="0.15">
      <c r="B58" s="129"/>
      <c r="C58" s="1205" t="s">
        <v>605</v>
      </c>
      <c r="D58" s="1206"/>
      <c r="E58" s="1207"/>
      <c r="F58" s="130">
        <v>2880</v>
      </c>
      <c r="G58" s="130">
        <v>3468</v>
      </c>
      <c r="H58" s="131">
        <v>4082</v>
      </c>
    </row>
    <row r="59" spans="2:8" ht="45.75" customHeight="1" x14ac:dyDescent="0.15">
      <c r="B59" s="129"/>
      <c r="C59" s="1205" t="s">
        <v>606</v>
      </c>
      <c r="D59" s="1206"/>
      <c r="E59" s="1207"/>
      <c r="F59" s="130">
        <v>2644</v>
      </c>
      <c r="G59" s="130">
        <v>3359</v>
      </c>
      <c r="H59" s="131">
        <v>3279</v>
      </c>
    </row>
    <row r="60" spans="2:8" ht="45.75" customHeight="1" x14ac:dyDescent="0.15">
      <c r="B60" s="129"/>
      <c r="C60" s="1205" t="s">
        <v>613</v>
      </c>
      <c r="D60" s="1206"/>
      <c r="E60" s="1207"/>
      <c r="F60" s="130">
        <v>2102</v>
      </c>
      <c r="G60" s="130">
        <v>2109</v>
      </c>
      <c r="H60" s="131">
        <v>2115</v>
      </c>
    </row>
    <row r="61" spans="2:8" ht="45.75" customHeight="1" x14ac:dyDescent="0.15">
      <c r="B61" s="129"/>
      <c r="C61" s="1205" t="s">
        <v>614</v>
      </c>
      <c r="D61" s="1206"/>
      <c r="E61" s="1207"/>
      <c r="F61" s="130">
        <v>700</v>
      </c>
      <c r="G61" s="130">
        <v>660</v>
      </c>
      <c r="H61" s="131">
        <v>616</v>
      </c>
    </row>
    <row r="62" spans="2:8" ht="45.75" customHeight="1" thickBot="1" x14ac:dyDescent="0.2">
      <c r="B62" s="132"/>
      <c r="C62" s="1208" t="s">
        <v>615</v>
      </c>
      <c r="D62" s="1209"/>
      <c r="E62" s="1210"/>
      <c r="F62" s="133">
        <v>449</v>
      </c>
      <c r="G62" s="133">
        <v>401</v>
      </c>
      <c r="H62" s="134">
        <v>392</v>
      </c>
    </row>
    <row r="63" spans="2:8" ht="52.5" customHeight="1" thickBot="1" x14ac:dyDescent="0.2">
      <c r="B63" s="135"/>
      <c r="C63" s="1211" t="s">
        <v>53</v>
      </c>
      <c r="D63" s="1211"/>
      <c r="E63" s="1212"/>
      <c r="F63" s="136">
        <v>17896</v>
      </c>
      <c r="G63" s="136">
        <v>18555</v>
      </c>
      <c r="H63" s="137">
        <v>18492</v>
      </c>
    </row>
    <row r="64" spans="2:8" x14ac:dyDescent="0.15"/>
  </sheetData>
  <sheetProtection algorithmName="SHA-512" hashValue="+XNU8YqLufnHB4h5Xs1leuWKwQjWDFcgT/u2518KXtGpBeIBXxKKjST7lPZf9YcD0K0zJi990jll09dv5CfCPA==" saltValue="GMq6fFLj+fnOFC03f/pHK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562</v>
      </c>
      <c r="G2" s="151"/>
      <c r="H2" s="152"/>
    </row>
    <row r="3" spans="1:8" x14ac:dyDescent="0.15">
      <c r="A3" s="148" t="s">
        <v>555</v>
      </c>
      <c r="B3" s="153"/>
      <c r="C3" s="154"/>
      <c r="D3" s="155">
        <v>81798</v>
      </c>
      <c r="E3" s="156"/>
      <c r="F3" s="157">
        <v>69185</v>
      </c>
      <c r="G3" s="158"/>
      <c r="H3" s="159"/>
    </row>
    <row r="4" spans="1:8" x14ac:dyDescent="0.15">
      <c r="A4" s="160"/>
      <c r="B4" s="161"/>
      <c r="C4" s="162"/>
      <c r="D4" s="163">
        <v>31852</v>
      </c>
      <c r="E4" s="164"/>
      <c r="F4" s="165">
        <v>38519</v>
      </c>
      <c r="G4" s="166"/>
      <c r="H4" s="167"/>
    </row>
    <row r="5" spans="1:8" x14ac:dyDescent="0.15">
      <c r="A5" s="148" t="s">
        <v>557</v>
      </c>
      <c r="B5" s="153"/>
      <c r="C5" s="154"/>
      <c r="D5" s="155">
        <v>82868</v>
      </c>
      <c r="E5" s="156"/>
      <c r="F5" s="157">
        <v>70166</v>
      </c>
      <c r="G5" s="158"/>
      <c r="H5" s="159"/>
    </row>
    <row r="6" spans="1:8" x14ac:dyDescent="0.15">
      <c r="A6" s="160"/>
      <c r="B6" s="161"/>
      <c r="C6" s="162"/>
      <c r="D6" s="163">
        <v>28835</v>
      </c>
      <c r="E6" s="164"/>
      <c r="F6" s="165">
        <v>36115</v>
      </c>
      <c r="G6" s="166"/>
      <c r="H6" s="167"/>
    </row>
    <row r="7" spans="1:8" x14ac:dyDescent="0.15">
      <c r="A7" s="148" t="s">
        <v>558</v>
      </c>
      <c r="B7" s="153"/>
      <c r="C7" s="154"/>
      <c r="D7" s="155">
        <v>80524</v>
      </c>
      <c r="E7" s="156"/>
      <c r="F7" s="157">
        <v>70329</v>
      </c>
      <c r="G7" s="158"/>
      <c r="H7" s="159"/>
    </row>
    <row r="8" spans="1:8" x14ac:dyDescent="0.15">
      <c r="A8" s="160"/>
      <c r="B8" s="161"/>
      <c r="C8" s="162"/>
      <c r="D8" s="163">
        <v>52016</v>
      </c>
      <c r="E8" s="164"/>
      <c r="F8" s="165">
        <v>39403</v>
      </c>
      <c r="G8" s="166"/>
      <c r="H8" s="167"/>
    </row>
    <row r="9" spans="1:8" x14ac:dyDescent="0.15">
      <c r="A9" s="148" t="s">
        <v>559</v>
      </c>
      <c r="B9" s="153"/>
      <c r="C9" s="154"/>
      <c r="D9" s="155">
        <v>75044</v>
      </c>
      <c r="E9" s="156"/>
      <c r="F9" s="157">
        <v>71871</v>
      </c>
      <c r="G9" s="158"/>
      <c r="H9" s="159"/>
    </row>
    <row r="10" spans="1:8" x14ac:dyDescent="0.15">
      <c r="A10" s="160"/>
      <c r="B10" s="161"/>
      <c r="C10" s="162"/>
      <c r="D10" s="163">
        <v>55533</v>
      </c>
      <c r="E10" s="164"/>
      <c r="F10" s="165">
        <v>38232</v>
      </c>
      <c r="G10" s="166"/>
      <c r="H10" s="167"/>
    </row>
    <row r="11" spans="1:8" x14ac:dyDescent="0.15">
      <c r="A11" s="148" t="s">
        <v>560</v>
      </c>
      <c r="B11" s="153"/>
      <c r="C11" s="154"/>
      <c r="D11" s="155">
        <v>65591</v>
      </c>
      <c r="E11" s="156"/>
      <c r="F11" s="157">
        <v>71807</v>
      </c>
      <c r="G11" s="158"/>
      <c r="H11" s="159"/>
    </row>
    <row r="12" spans="1:8" x14ac:dyDescent="0.15">
      <c r="A12" s="160"/>
      <c r="B12" s="161"/>
      <c r="C12" s="168"/>
      <c r="D12" s="163">
        <v>43946</v>
      </c>
      <c r="E12" s="164"/>
      <c r="F12" s="165">
        <v>37333</v>
      </c>
      <c r="G12" s="166"/>
      <c r="H12" s="167"/>
    </row>
    <row r="13" spans="1:8" x14ac:dyDescent="0.15">
      <c r="A13" s="148"/>
      <c r="B13" s="153"/>
      <c r="C13" s="169"/>
      <c r="D13" s="170">
        <v>77165</v>
      </c>
      <c r="E13" s="171"/>
      <c r="F13" s="172">
        <v>70672</v>
      </c>
      <c r="G13" s="173"/>
      <c r="H13" s="159"/>
    </row>
    <row r="14" spans="1:8" x14ac:dyDescent="0.15">
      <c r="A14" s="160"/>
      <c r="B14" s="161"/>
      <c r="C14" s="162"/>
      <c r="D14" s="163">
        <v>42436</v>
      </c>
      <c r="E14" s="164"/>
      <c r="F14" s="165">
        <v>37920</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6.68</v>
      </c>
      <c r="C19" s="174">
        <f>ROUND(VALUE(SUBSTITUTE(実質収支比率等に係る経年分析!G$48,"▲","-")),2)</f>
        <v>6.66</v>
      </c>
      <c r="D19" s="174">
        <f>ROUND(VALUE(SUBSTITUTE(実質収支比率等に係る経年分析!H$48,"▲","-")),2)</f>
        <v>6.22</v>
      </c>
      <c r="E19" s="174">
        <f>ROUND(VALUE(SUBSTITUTE(実質収支比率等に係る経年分析!I$48,"▲","-")),2)</f>
        <v>5.97</v>
      </c>
      <c r="F19" s="174">
        <f>ROUND(VALUE(SUBSTITUTE(実質収支比率等に係る経年分析!J$48,"▲","-")),2)</f>
        <v>6.66</v>
      </c>
    </row>
    <row r="20" spans="1:11" x14ac:dyDescent="0.15">
      <c r="A20" s="174" t="s">
        <v>57</v>
      </c>
      <c r="B20" s="174">
        <f>ROUND(VALUE(SUBSTITUTE(実質収支比率等に係る経年分析!F$47,"▲","-")),2)</f>
        <v>26.71</v>
      </c>
      <c r="C20" s="174">
        <f>ROUND(VALUE(SUBSTITUTE(実質収支比率等に係る経年分析!G$47,"▲","-")),2)</f>
        <v>27.3</v>
      </c>
      <c r="D20" s="174">
        <f>ROUND(VALUE(SUBSTITUTE(実質収支比率等に係る経年分析!H$47,"▲","-")),2)</f>
        <v>27.85</v>
      </c>
      <c r="E20" s="174">
        <f>ROUND(VALUE(SUBSTITUTE(実質収支比率等に係る経年分析!I$47,"▲","-")),2)</f>
        <v>27.02</v>
      </c>
      <c r="F20" s="174">
        <f>ROUND(VALUE(SUBSTITUTE(実質収支比率等に係る経年分析!J$47,"▲","-")),2)</f>
        <v>28.01</v>
      </c>
    </row>
    <row r="21" spans="1:11" x14ac:dyDescent="0.15">
      <c r="A21" s="174" t="s">
        <v>58</v>
      </c>
      <c r="B21" s="174">
        <f>IF(ISNUMBER(VALUE(SUBSTITUTE(実質収支比率等に係る経年分析!F$49,"▲","-"))),ROUND(VALUE(SUBSTITUTE(実質収支比率等に係る経年分析!F$49,"▲","-")),2),NA())</f>
        <v>-2.06</v>
      </c>
      <c r="C21" s="174">
        <f>IF(ISNUMBER(VALUE(SUBSTITUTE(実質収支比率等に係る経年分析!G$49,"▲","-"))),ROUND(VALUE(SUBSTITUTE(実質収支比率等に係る経年分析!G$49,"▲","-")),2),NA())</f>
        <v>3.03</v>
      </c>
      <c r="D21" s="174">
        <f>IF(ISNUMBER(VALUE(SUBSTITUTE(実質収支比率等に係る経年分析!H$49,"▲","-"))),ROUND(VALUE(SUBSTITUTE(実質収支比率等に係る経年分析!H$49,"▲","-")),2),NA())</f>
        <v>7.95</v>
      </c>
      <c r="E21" s="174">
        <f>IF(ISNUMBER(VALUE(SUBSTITUTE(実質収支比率等に係る経年分析!I$49,"▲","-"))),ROUND(VALUE(SUBSTITUTE(実質収支比率等に係る経年分析!I$49,"▲","-")),2),NA())</f>
        <v>9.35</v>
      </c>
      <c r="F21" s="174">
        <f>IF(ISNUMBER(VALUE(SUBSTITUTE(実質収支比率等に係る経年分析!J$49,"▲","-"))),ROUND(VALUE(SUBSTITUTE(実質収支比率等に係る経年分析!J$49,"▲","-")),2),NA())</f>
        <v>9.7799999999999994</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国民健康保険特別会計（直営診療施設勘定）</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0.08</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0.04</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0.05</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0.13</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0.14000000000000001</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0.17</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0.18</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0.16</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0.17</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0.2</v>
      </c>
    </row>
    <row r="31" spans="1:11" x14ac:dyDescent="0.15">
      <c r="A31" s="175" t="str">
        <f>IF(連結実質赤字比率に係る赤字・黒字の構成分析!C$39="",NA(),連結実質赤字比率に係る赤字・黒字の構成分析!C$39)</f>
        <v>国民健康保険特別会計（事業勘定）</v>
      </c>
      <c r="B31" s="175">
        <f>IF(ROUND(VALUE(SUBSTITUTE(連結実質赤字比率に係る赤字・黒字の構成分析!F$39,"▲", "-")), 2) &lt; 0, ABS(ROUND(VALUE(SUBSTITUTE(連結実質赤字比率に係る赤字・黒字の構成分析!F$39,"▲", "-")), 2)), NA())</f>
        <v>1.31</v>
      </c>
      <c r="C31" s="175" t="e">
        <f>IF(ROUND(VALUE(SUBSTITUTE(連結実質赤字比率に係る赤字・黒字の構成分析!F$39,"▲", "-")), 2) &gt;= 0, ABS(ROUND(VALUE(SUBSTITUTE(連結実質赤字比率に係る赤字・黒字の構成分析!F$39,"▲", "-")), 2)), NA())</f>
        <v>#N/A</v>
      </c>
      <c r="D31" s="175">
        <f>IF(ROUND(VALUE(SUBSTITUTE(連結実質赤字比率に係る赤字・黒字の構成分析!G$39,"▲", "-")), 2) &lt; 0, ABS(ROUND(VALUE(SUBSTITUTE(連結実質赤字比率に係る赤字・黒字の構成分析!G$39,"▲", "-")), 2)), NA())</f>
        <v>0.01</v>
      </c>
      <c r="E31" s="175" t="e">
        <f>IF(ROUND(VALUE(SUBSTITUTE(連結実質赤字比率に係る赤字・黒字の構成分析!G$39,"▲", "-")), 2) &gt;= 0, ABS(ROUND(VALUE(SUBSTITUTE(連結実質赤字比率に係る赤字・黒字の構成分析!G$39,"▲", "-")), 2)), NA())</f>
        <v>#N/A</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0.47</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1.08</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0.34</v>
      </c>
    </row>
    <row r="32" spans="1:11" x14ac:dyDescent="0.15">
      <c r="A32" s="175" t="str">
        <f>IF(連結実質赤字比率に係る赤字・黒字の構成分析!C$38="",NA(),連結実質赤字比率に係る赤字・黒字の構成分析!C$38)</f>
        <v>介護保険特別会計（保険事業勘定）</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0.76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0.78</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0.73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1.25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1.34</v>
      </c>
    </row>
    <row r="33" spans="1:16" x14ac:dyDescent="0.15">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0.78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0.69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0.86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1.18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1.94</v>
      </c>
    </row>
    <row r="34" spans="1:16" x14ac:dyDescent="0.15">
      <c r="A34" s="175" t="str">
        <f>IF(連結実質赤字比率に係る赤字・黒字の構成分析!C$36="",NA(),連結実質赤字比率に係る赤字・黒字の構成分析!C$36)</f>
        <v>工業用水道事業会計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4.91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4.5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4.3099999999999996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4.2300000000000004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4.53</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6.67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6.65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6.21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5.97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6.65</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8.4600000000000009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9.15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8.84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8.65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8.7799999999999994</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2688</v>
      </c>
      <c r="E42" s="176"/>
      <c r="F42" s="176"/>
      <c r="G42" s="176">
        <f>'実質公債費比率（分子）の構造'!L$52</f>
        <v>2647</v>
      </c>
      <c r="H42" s="176"/>
      <c r="I42" s="176"/>
      <c r="J42" s="176">
        <f>'実質公債費比率（分子）の構造'!M$52</f>
        <v>2952</v>
      </c>
      <c r="K42" s="176"/>
      <c r="L42" s="176"/>
      <c r="M42" s="176">
        <f>'実質公債費比率（分子）の構造'!N$52</f>
        <v>3095</v>
      </c>
      <c r="N42" s="176"/>
      <c r="O42" s="176"/>
      <c r="P42" s="176">
        <f>'実質公債費比率（分子）の構造'!O$52</f>
        <v>3105</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82</v>
      </c>
      <c r="C44" s="176"/>
      <c r="D44" s="176"/>
      <c r="E44" s="176">
        <f>'実質公債費比率（分子）の構造'!L$50</f>
        <v>116</v>
      </c>
      <c r="F44" s="176"/>
      <c r="G44" s="176"/>
      <c r="H44" s="176">
        <f>'実質公債費比率（分子）の構造'!M$50</f>
        <v>155</v>
      </c>
      <c r="I44" s="176"/>
      <c r="J44" s="176"/>
      <c r="K44" s="176">
        <f>'実質公債費比率（分子）の構造'!N$50</f>
        <v>169</v>
      </c>
      <c r="L44" s="176"/>
      <c r="M44" s="176"/>
      <c r="N44" s="176">
        <f>'実質公債費比率（分子）の構造'!O$50</f>
        <v>193</v>
      </c>
      <c r="O44" s="176"/>
      <c r="P44" s="176"/>
    </row>
    <row r="45" spans="1:16" x14ac:dyDescent="0.15">
      <c r="A45" s="176" t="s">
        <v>68</v>
      </c>
      <c r="B45" s="176">
        <f>'実質公債費比率（分子）の構造'!K$49</f>
        <v>0</v>
      </c>
      <c r="C45" s="176"/>
      <c r="D45" s="176"/>
      <c r="E45" s="176">
        <f>'実質公債費比率（分子）の構造'!L$49</f>
        <v>1</v>
      </c>
      <c r="F45" s="176"/>
      <c r="G45" s="176"/>
      <c r="H45" s="176">
        <f>'実質公債費比率（分子）の構造'!M$49</f>
        <v>1</v>
      </c>
      <c r="I45" s="176"/>
      <c r="J45" s="176"/>
      <c r="K45" s="176">
        <f>'実質公債費比率（分子）の構造'!N$49</f>
        <v>1</v>
      </c>
      <c r="L45" s="176"/>
      <c r="M45" s="176"/>
      <c r="N45" s="176">
        <f>'実質公債費比率（分子）の構造'!O$49</f>
        <v>1</v>
      </c>
      <c r="O45" s="176"/>
      <c r="P45" s="176"/>
    </row>
    <row r="46" spans="1:16" x14ac:dyDescent="0.15">
      <c r="A46" s="176" t="s">
        <v>69</v>
      </c>
      <c r="B46" s="176">
        <f>'実質公債費比率（分子）の構造'!K$48</f>
        <v>945</v>
      </c>
      <c r="C46" s="176"/>
      <c r="D46" s="176"/>
      <c r="E46" s="176">
        <f>'実質公債費比率（分子）の構造'!L$48</f>
        <v>906</v>
      </c>
      <c r="F46" s="176"/>
      <c r="G46" s="176"/>
      <c r="H46" s="176">
        <f>'実質公債費比率（分子）の構造'!M$48</f>
        <v>908</v>
      </c>
      <c r="I46" s="176"/>
      <c r="J46" s="176"/>
      <c r="K46" s="176">
        <f>'実質公債費比率（分子）の構造'!N$48</f>
        <v>958</v>
      </c>
      <c r="L46" s="176"/>
      <c r="M46" s="176"/>
      <c r="N46" s="176">
        <f>'実質公債費比率（分子）の構造'!O$48</f>
        <v>987</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2714</v>
      </c>
      <c r="C49" s="176"/>
      <c r="D49" s="176"/>
      <c r="E49" s="176">
        <f>'実質公債費比率（分子）の構造'!L$45</f>
        <v>2899</v>
      </c>
      <c r="F49" s="176"/>
      <c r="G49" s="176"/>
      <c r="H49" s="176">
        <f>'実質公債費比率（分子）の構造'!M$45</f>
        <v>3050</v>
      </c>
      <c r="I49" s="176"/>
      <c r="J49" s="176"/>
      <c r="K49" s="176">
        <f>'実質公債費比率（分子）の構造'!N$45</f>
        <v>2991</v>
      </c>
      <c r="L49" s="176"/>
      <c r="M49" s="176"/>
      <c r="N49" s="176">
        <f>'実質公債費比率（分子）の構造'!O$45</f>
        <v>3036</v>
      </c>
      <c r="O49" s="176"/>
      <c r="P49" s="176"/>
    </row>
    <row r="50" spans="1:16" x14ac:dyDescent="0.15">
      <c r="A50" s="176" t="s">
        <v>73</v>
      </c>
      <c r="B50" s="176" t="e">
        <f>NA()</f>
        <v>#N/A</v>
      </c>
      <c r="C50" s="176">
        <f>IF(ISNUMBER('実質公債費比率（分子）の構造'!K$53),'実質公債費比率（分子）の構造'!K$53,NA())</f>
        <v>1053</v>
      </c>
      <c r="D50" s="176" t="e">
        <f>NA()</f>
        <v>#N/A</v>
      </c>
      <c r="E50" s="176" t="e">
        <f>NA()</f>
        <v>#N/A</v>
      </c>
      <c r="F50" s="176">
        <f>IF(ISNUMBER('実質公債費比率（分子）の構造'!L$53),'実質公債費比率（分子）の構造'!L$53,NA())</f>
        <v>1275</v>
      </c>
      <c r="G50" s="176" t="e">
        <f>NA()</f>
        <v>#N/A</v>
      </c>
      <c r="H50" s="176" t="e">
        <f>NA()</f>
        <v>#N/A</v>
      </c>
      <c r="I50" s="176">
        <f>IF(ISNUMBER('実質公債費比率（分子）の構造'!M$53),'実質公債費比率（分子）の構造'!M$53,NA())</f>
        <v>1162</v>
      </c>
      <c r="J50" s="176" t="e">
        <f>NA()</f>
        <v>#N/A</v>
      </c>
      <c r="K50" s="176" t="e">
        <f>NA()</f>
        <v>#N/A</v>
      </c>
      <c r="L50" s="176">
        <f>IF(ISNUMBER('実質公債費比率（分子）の構造'!N$53),'実質公債費比率（分子）の構造'!N$53,NA())</f>
        <v>1024</v>
      </c>
      <c r="M50" s="176" t="e">
        <f>NA()</f>
        <v>#N/A</v>
      </c>
      <c r="N50" s="176" t="e">
        <f>NA()</f>
        <v>#N/A</v>
      </c>
      <c r="O50" s="176">
        <f>IF(ISNUMBER('実質公債費比率（分子）の構造'!O$53),'実質公債費比率（分子）の構造'!O$53,NA())</f>
        <v>1112</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31591</v>
      </c>
      <c r="E56" s="175"/>
      <c r="F56" s="175"/>
      <c r="G56" s="175">
        <f>'将来負担比率（分子）の構造'!J$52</f>
        <v>32461</v>
      </c>
      <c r="H56" s="175"/>
      <c r="I56" s="175"/>
      <c r="J56" s="175">
        <f>'将来負担比率（分子）の構造'!K$52</f>
        <v>33590</v>
      </c>
      <c r="K56" s="175"/>
      <c r="L56" s="175"/>
      <c r="M56" s="175">
        <f>'将来負担比率（分子）の構造'!L$52</f>
        <v>33672</v>
      </c>
      <c r="N56" s="175"/>
      <c r="O56" s="175"/>
      <c r="P56" s="175">
        <f>'将来負担比率（分子）の構造'!M$52</f>
        <v>33035</v>
      </c>
    </row>
    <row r="57" spans="1:16" x14ac:dyDescent="0.15">
      <c r="A57" s="175" t="s">
        <v>44</v>
      </c>
      <c r="B57" s="175"/>
      <c r="C57" s="175"/>
      <c r="D57" s="175">
        <f>'将来負担比率（分子）の構造'!I$51</f>
        <v>111</v>
      </c>
      <c r="E57" s="175"/>
      <c r="F57" s="175"/>
      <c r="G57" s="175">
        <f>'将来負担比率（分子）の構造'!J$51</f>
        <v>172</v>
      </c>
      <c r="H57" s="175"/>
      <c r="I57" s="175"/>
      <c r="J57" s="175">
        <f>'将来負担比率（分子）の構造'!K$51</f>
        <v>316</v>
      </c>
      <c r="K57" s="175"/>
      <c r="L57" s="175"/>
      <c r="M57" s="175">
        <f>'将来負担比率（分子）の構造'!L$51</f>
        <v>296</v>
      </c>
      <c r="N57" s="175"/>
      <c r="O57" s="175"/>
      <c r="P57" s="175">
        <f>'将来負担比率（分子）の構造'!M$51</f>
        <v>268</v>
      </c>
    </row>
    <row r="58" spans="1:16" x14ac:dyDescent="0.15">
      <c r="A58" s="175" t="s">
        <v>43</v>
      </c>
      <c r="B58" s="175"/>
      <c r="C58" s="175"/>
      <c r="D58" s="175">
        <f>'将来負担比率（分子）の構造'!I$50</f>
        <v>14431</v>
      </c>
      <c r="E58" s="175"/>
      <c r="F58" s="175"/>
      <c r="G58" s="175">
        <f>'将来負担比率（分子）の構造'!J$50</f>
        <v>15562</v>
      </c>
      <c r="H58" s="175"/>
      <c r="I58" s="175"/>
      <c r="J58" s="175">
        <f>'将来負担比率（分子）の構造'!K$50</f>
        <v>16480</v>
      </c>
      <c r="K58" s="175"/>
      <c r="L58" s="175"/>
      <c r="M58" s="175">
        <f>'将来負担比率（分子）の構造'!L$50</f>
        <v>17189</v>
      </c>
      <c r="N58" s="175"/>
      <c r="O58" s="175"/>
      <c r="P58" s="175">
        <f>'将来負担比率（分子）の構造'!M$50</f>
        <v>17218</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3208</v>
      </c>
      <c r="C62" s="175"/>
      <c r="D62" s="175"/>
      <c r="E62" s="175">
        <f>'将来負担比率（分子）の構造'!J$45</f>
        <v>2819</v>
      </c>
      <c r="F62" s="175"/>
      <c r="G62" s="175"/>
      <c r="H62" s="175">
        <f>'将来負担比率（分子）の構造'!K$45</f>
        <v>2611</v>
      </c>
      <c r="I62" s="175"/>
      <c r="J62" s="175"/>
      <c r="K62" s="175">
        <f>'将来負担比率（分子）の構造'!L$45</f>
        <v>2386</v>
      </c>
      <c r="L62" s="175"/>
      <c r="M62" s="175"/>
      <c r="N62" s="175">
        <f>'将来負担比率（分子）の構造'!M$45</f>
        <v>2364</v>
      </c>
      <c r="O62" s="175"/>
      <c r="P62" s="175"/>
    </row>
    <row r="63" spans="1:16" x14ac:dyDescent="0.15">
      <c r="A63" s="175" t="s">
        <v>36</v>
      </c>
      <c r="B63" s="175">
        <f>'将来負担比率（分子）の構造'!I$44</f>
        <v>754</v>
      </c>
      <c r="C63" s="175"/>
      <c r="D63" s="175"/>
      <c r="E63" s="175">
        <f>'将来負担比率（分子）の構造'!J$44</f>
        <v>1061</v>
      </c>
      <c r="F63" s="175"/>
      <c r="G63" s="175"/>
      <c r="H63" s="175">
        <f>'将来負担比率（分子）の構造'!K$44</f>
        <v>1204</v>
      </c>
      <c r="I63" s="175"/>
      <c r="J63" s="175"/>
      <c r="K63" s="175">
        <f>'将来負担比率（分子）の構造'!L$44</f>
        <v>1053</v>
      </c>
      <c r="L63" s="175"/>
      <c r="M63" s="175"/>
      <c r="N63" s="175">
        <f>'将来負担比率（分子）の構造'!M$44</f>
        <v>847</v>
      </c>
      <c r="O63" s="175"/>
      <c r="P63" s="175"/>
    </row>
    <row r="64" spans="1:16" x14ac:dyDescent="0.15">
      <c r="A64" s="175" t="s">
        <v>35</v>
      </c>
      <c r="B64" s="175">
        <f>'将来負担比率（分子）の構造'!I$43</f>
        <v>12576</v>
      </c>
      <c r="C64" s="175"/>
      <c r="D64" s="175"/>
      <c r="E64" s="175">
        <f>'将来負担比率（分子）の構造'!J$43</f>
        <v>12124</v>
      </c>
      <c r="F64" s="175"/>
      <c r="G64" s="175"/>
      <c r="H64" s="175">
        <f>'将来負担比率（分子）の構造'!K$43</f>
        <v>12172</v>
      </c>
      <c r="I64" s="175"/>
      <c r="J64" s="175"/>
      <c r="K64" s="175">
        <f>'将来負担比率（分子）の構造'!L$43</f>
        <v>11872</v>
      </c>
      <c r="L64" s="175"/>
      <c r="M64" s="175"/>
      <c r="N64" s="175">
        <f>'将来負担比率（分子）の構造'!M$43</f>
        <v>11758</v>
      </c>
      <c r="O64" s="175"/>
      <c r="P64" s="175"/>
    </row>
    <row r="65" spans="1:16" x14ac:dyDescent="0.15">
      <c r="A65" s="175" t="s">
        <v>34</v>
      </c>
      <c r="B65" s="175">
        <f>'将来負担比率（分子）の構造'!I$42</f>
        <v>1</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31192</v>
      </c>
      <c r="C66" s="175"/>
      <c r="D66" s="175"/>
      <c r="E66" s="175">
        <f>'将来負担比率（分子）の構造'!J$41</f>
        <v>31459</v>
      </c>
      <c r="F66" s="175"/>
      <c r="G66" s="175"/>
      <c r="H66" s="175">
        <f>'将来負担比率（分子）の構造'!K$41</f>
        <v>31428</v>
      </c>
      <c r="I66" s="175"/>
      <c r="J66" s="175"/>
      <c r="K66" s="175">
        <f>'将来負担比率（分子）の構造'!L$41</f>
        <v>30794</v>
      </c>
      <c r="L66" s="175"/>
      <c r="M66" s="175"/>
      <c r="N66" s="175">
        <f>'将来負担比率（分子）の構造'!M$41</f>
        <v>28746</v>
      </c>
      <c r="O66" s="175"/>
      <c r="P66" s="175"/>
    </row>
    <row r="67" spans="1:16" x14ac:dyDescent="0.15">
      <c r="A67" s="175" t="s">
        <v>77</v>
      </c>
      <c r="B67" s="175" t="e">
        <f>NA()</f>
        <v>#N/A</v>
      </c>
      <c r="C67" s="175">
        <f>IF(ISNUMBER('将来負担比率（分子）の構造'!I$53), IF('将来負担比率（分子）の構造'!I$53 &lt; 0, 0, '将来負担比率（分子）の構造'!I$53), NA())</f>
        <v>1599</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4312</v>
      </c>
      <c r="C72" s="179">
        <f>基金残高に係る経年分析!G55</f>
        <v>4336</v>
      </c>
      <c r="D72" s="179">
        <f>基金残高に係る経年分析!H55</f>
        <v>4359</v>
      </c>
    </row>
    <row r="73" spans="1:16" x14ac:dyDescent="0.15">
      <c r="A73" s="178" t="s">
        <v>80</v>
      </c>
      <c r="B73" s="179">
        <f>基金残高に係る経年分析!F56</f>
        <v>2802</v>
      </c>
      <c r="C73" s="179">
        <f>基金残高に係る経年分析!G56</f>
        <v>2569</v>
      </c>
      <c r="D73" s="179">
        <f>基金残高に係る経年分析!H56</f>
        <v>2076</v>
      </c>
    </row>
    <row r="74" spans="1:16" x14ac:dyDescent="0.15">
      <c r="A74" s="178" t="s">
        <v>81</v>
      </c>
      <c r="B74" s="179">
        <f>基金残高に係る経年分析!F57</f>
        <v>10781</v>
      </c>
      <c r="C74" s="179">
        <f>基金残高に係る経年分析!G57</f>
        <v>11651</v>
      </c>
      <c r="D74" s="179">
        <f>基金残高に係る経年分析!H57</f>
        <v>12057</v>
      </c>
    </row>
  </sheetData>
  <sheetProtection algorithmName="SHA-512" hashValue="Fi0u3IrtUk/Ajp63OICMaTcjOv8XcHvmGU5cPyeGU3fezLprkRTLDd0SVnSd76WLOiCxvqNo3qr3Z/Hngv3kvA==" saltValue="vboi8C8keXmbS6nMkgJ6x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6" zoomScaleNormal="86"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218</v>
      </c>
      <c r="DI1" s="603"/>
      <c r="DJ1" s="603"/>
      <c r="DK1" s="603"/>
      <c r="DL1" s="603"/>
      <c r="DM1" s="603"/>
      <c r="DN1" s="604"/>
      <c r="DO1" s="214"/>
      <c r="DP1" s="602" t="s">
        <v>219</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221</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222</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223</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224</v>
      </c>
      <c r="S4" s="606"/>
      <c r="T4" s="606"/>
      <c r="U4" s="606"/>
      <c r="V4" s="606"/>
      <c r="W4" s="606"/>
      <c r="X4" s="606"/>
      <c r="Y4" s="607"/>
      <c r="Z4" s="605" t="s">
        <v>225</v>
      </c>
      <c r="AA4" s="606"/>
      <c r="AB4" s="606"/>
      <c r="AC4" s="607"/>
      <c r="AD4" s="605" t="s">
        <v>226</v>
      </c>
      <c r="AE4" s="606"/>
      <c r="AF4" s="606"/>
      <c r="AG4" s="606"/>
      <c r="AH4" s="606"/>
      <c r="AI4" s="606"/>
      <c r="AJ4" s="606"/>
      <c r="AK4" s="607"/>
      <c r="AL4" s="605" t="s">
        <v>225</v>
      </c>
      <c r="AM4" s="606"/>
      <c r="AN4" s="606"/>
      <c r="AO4" s="607"/>
      <c r="AP4" s="608" t="s">
        <v>227</v>
      </c>
      <c r="AQ4" s="608"/>
      <c r="AR4" s="608"/>
      <c r="AS4" s="608"/>
      <c r="AT4" s="608"/>
      <c r="AU4" s="608"/>
      <c r="AV4" s="608"/>
      <c r="AW4" s="608"/>
      <c r="AX4" s="608"/>
      <c r="AY4" s="608"/>
      <c r="AZ4" s="608"/>
      <c r="BA4" s="608"/>
      <c r="BB4" s="608"/>
      <c r="BC4" s="608"/>
      <c r="BD4" s="608"/>
      <c r="BE4" s="608"/>
      <c r="BF4" s="608"/>
      <c r="BG4" s="608" t="s">
        <v>228</v>
      </c>
      <c r="BH4" s="608"/>
      <c r="BI4" s="608"/>
      <c r="BJ4" s="608"/>
      <c r="BK4" s="608"/>
      <c r="BL4" s="608"/>
      <c r="BM4" s="608"/>
      <c r="BN4" s="608"/>
      <c r="BO4" s="608" t="s">
        <v>225</v>
      </c>
      <c r="BP4" s="608"/>
      <c r="BQ4" s="608"/>
      <c r="BR4" s="608"/>
      <c r="BS4" s="608" t="s">
        <v>229</v>
      </c>
      <c r="BT4" s="608"/>
      <c r="BU4" s="608"/>
      <c r="BV4" s="608"/>
      <c r="BW4" s="608"/>
      <c r="BX4" s="608"/>
      <c r="BY4" s="608"/>
      <c r="BZ4" s="608"/>
      <c r="CA4" s="608"/>
      <c r="CB4" s="608"/>
      <c r="CD4" s="605" t="s">
        <v>230</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231</v>
      </c>
      <c r="C5" s="610"/>
      <c r="D5" s="610"/>
      <c r="E5" s="610"/>
      <c r="F5" s="610"/>
      <c r="G5" s="610"/>
      <c r="H5" s="610"/>
      <c r="I5" s="610"/>
      <c r="J5" s="610"/>
      <c r="K5" s="610"/>
      <c r="L5" s="610"/>
      <c r="M5" s="610"/>
      <c r="N5" s="610"/>
      <c r="O5" s="610"/>
      <c r="P5" s="610"/>
      <c r="Q5" s="611"/>
      <c r="R5" s="612">
        <v>7249708</v>
      </c>
      <c r="S5" s="613"/>
      <c r="T5" s="613"/>
      <c r="U5" s="613"/>
      <c r="V5" s="613"/>
      <c r="W5" s="613"/>
      <c r="X5" s="613"/>
      <c r="Y5" s="614"/>
      <c r="Z5" s="615">
        <v>18.8</v>
      </c>
      <c r="AA5" s="615"/>
      <c r="AB5" s="615"/>
      <c r="AC5" s="615"/>
      <c r="AD5" s="616">
        <v>7249708</v>
      </c>
      <c r="AE5" s="616"/>
      <c r="AF5" s="616"/>
      <c r="AG5" s="616"/>
      <c r="AH5" s="616"/>
      <c r="AI5" s="616"/>
      <c r="AJ5" s="616"/>
      <c r="AK5" s="616"/>
      <c r="AL5" s="617">
        <v>45.7</v>
      </c>
      <c r="AM5" s="618"/>
      <c r="AN5" s="618"/>
      <c r="AO5" s="619"/>
      <c r="AP5" s="609" t="s">
        <v>232</v>
      </c>
      <c r="AQ5" s="610"/>
      <c r="AR5" s="610"/>
      <c r="AS5" s="610"/>
      <c r="AT5" s="610"/>
      <c r="AU5" s="610"/>
      <c r="AV5" s="610"/>
      <c r="AW5" s="610"/>
      <c r="AX5" s="610"/>
      <c r="AY5" s="610"/>
      <c r="AZ5" s="610"/>
      <c r="BA5" s="610"/>
      <c r="BB5" s="610"/>
      <c r="BC5" s="610"/>
      <c r="BD5" s="610"/>
      <c r="BE5" s="610"/>
      <c r="BF5" s="611"/>
      <c r="BG5" s="623">
        <v>7226911</v>
      </c>
      <c r="BH5" s="624"/>
      <c r="BI5" s="624"/>
      <c r="BJ5" s="624"/>
      <c r="BK5" s="624"/>
      <c r="BL5" s="624"/>
      <c r="BM5" s="624"/>
      <c r="BN5" s="625"/>
      <c r="BO5" s="626">
        <v>99.7</v>
      </c>
      <c r="BP5" s="626"/>
      <c r="BQ5" s="626"/>
      <c r="BR5" s="626"/>
      <c r="BS5" s="627">
        <v>355192</v>
      </c>
      <c r="BT5" s="627"/>
      <c r="BU5" s="627"/>
      <c r="BV5" s="627"/>
      <c r="BW5" s="627"/>
      <c r="BX5" s="627"/>
      <c r="BY5" s="627"/>
      <c r="BZ5" s="627"/>
      <c r="CA5" s="627"/>
      <c r="CB5" s="631"/>
      <c r="CD5" s="605" t="s">
        <v>227</v>
      </c>
      <c r="CE5" s="606"/>
      <c r="CF5" s="606"/>
      <c r="CG5" s="606"/>
      <c r="CH5" s="606"/>
      <c r="CI5" s="606"/>
      <c r="CJ5" s="606"/>
      <c r="CK5" s="606"/>
      <c r="CL5" s="606"/>
      <c r="CM5" s="606"/>
      <c r="CN5" s="606"/>
      <c r="CO5" s="606"/>
      <c r="CP5" s="606"/>
      <c r="CQ5" s="607"/>
      <c r="CR5" s="605" t="s">
        <v>233</v>
      </c>
      <c r="CS5" s="606"/>
      <c r="CT5" s="606"/>
      <c r="CU5" s="606"/>
      <c r="CV5" s="606"/>
      <c r="CW5" s="606"/>
      <c r="CX5" s="606"/>
      <c r="CY5" s="607"/>
      <c r="CZ5" s="605" t="s">
        <v>225</v>
      </c>
      <c r="DA5" s="606"/>
      <c r="DB5" s="606"/>
      <c r="DC5" s="607"/>
      <c r="DD5" s="605" t="s">
        <v>234</v>
      </c>
      <c r="DE5" s="606"/>
      <c r="DF5" s="606"/>
      <c r="DG5" s="606"/>
      <c r="DH5" s="606"/>
      <c r="DI5" s="606"/>
      <c r="DJ5" s="606"/>
      <c r="DK5" s="606"/>
      <c r="DL5" s="606"/>
      <c r="DM5" s="606"/>
      <c r="DN5" s="606"/>
      <c r="DO5" s="606"/>
      <c r="DP5" s="607"/>
      <c r="DQ5" s="605" t="s">
        <v>235</v>
      </c>
      <c r="DR5" s="606"/>
      <c r="DS5" s="606"/>
      <c r="DT5" s="606"/>
      <c r="DU5" s="606"/>
      <c r="DV5" s="606"/>
      <c r="DW5" s="606"/>
      <c r="DX5" s="606"/>
      <c r="DY5" s="606"/>
      <c r="DZ5" s="606"/>
      <c r="EA5" s="606"/>
      <c r="EB5" s="606"/>
      <c r="EC5" s="607"/>
    </row>
    <row r="6" spans="2:143" ht="11.25" customHeight="1" x14ac:dyDescent="0.15">
      <c r="B6" s="620" t="s">
        <v>236</v>
      </c>
      <c r="C6" s="621"/>
      <c r="D6" s="621"/>
      <c r="E6" s="621"/>
      <c r="F6" s="621"/>
      <c r="G6" s="621"/>
      <c r="H6" s="621"/>
      <c r="I6" s="621"/>
      <c r="J6" s="621"/>
      <c r="K6" s="621"/>
      <c r="L6" s="621"/>
      <c r="M6" s="621"/>
      <c r="N6" s="621"/>
      <c r="O6" s="621"/>
      <c r="P6" s="621"/>
      <c r="Q6" s="622"/>
      <c r="R6" s="623">
        <v>325183</v>
      </c>
      <c r="S6" s="624"/>
      <c r="T6" s="624"/>
      <c r="U6" s="624"/>
      <c r="V6" s="624"/>
      <c r="W6" s="624"/>
      <c r="X6" s="624"/>
      <c r="Y6" s="625"/>
      <c r="Z6" s="626">
        <v>0.8</v>
      </c>
      <c r="AA6" s="626"/>
      <c r="AB6" s="626"/>
      <c r="AC6" s="626"/>
      <c r="AD6" s="627">
        <v>325183</v>
      </c>
      <c r="AE6" s="627"/>
      <c r="AF6" s="627"/>
      <c r="AG6" s="627"/>
      <c r="AH6" s="627"/>
      <c r="AI6" s="627"/>
      <c r="AJ6" s="627"/>
      <c r="AK6" s="627"/>
      <c r="AL6" s="628">
        <v>2.1</v>
      </c>
      <c r="AM6" s="629"/>
      <c r="AN6" s="629"/>
      <c r="AO6" s="630"/>
      <c r="AP6" s="620" t="s">
        <v>237</v>
      </c>
      <c r="AQ6" s="621"/>
      <c r="AR6" s="621"/>
      <c r="AS6" s="621"/>
      <c r="AT6" s="621"/>
      <c r="AU6" s="621"/>
      <c r="AV6" s="621"/>
      <c r="AW6" s="621"/>
      <c r="AX6" s="621"/>
      <c r="AY6" s="621"/>
      <c r="AZ6" s="621"/>
      <c r="BA6" s="621"/>
      <c r="BB6" s="621"/>
      <c r="BC6" s="621"/>
      <c r="BD6" s="621"/>
      <c r="BE6" s="621"/>
      <c r="BF6" s="622"/>
      <c r="BG6" s="623">
        <v>7226911</v>
      </c>
      <c r="BH6" s="624"/>
      <c r="BI6" s="624"/>
      <c r="BJ6" s="624"/>
      <c r="BK6" s="624"/>
      <c r="BL6" s="624"/>
      <c r="BM6" s="624"/>
      <c r="BN6" s="625"/>
      <c r="BO6" s="626">
        <v>99.7</v>
      </c>
      <c r="BP6" s="626"/>
      <c r="BQ6" s="626"/>
      <c r="BR6" s="626"/>
      <c r="BS6" s="627">
        <v>355192</v>
      </c>
      <c r="BT6" s="627"/>
      <c r="BU6" s="627"/>
      <c r="BV6" s="627"/>
      <c r="BW6" s="627"/>
      <c r="BX6" s="627"/>
      <c r="BY6" s="627"/>
      <c r="BZ6" s="627"/>
      <c r="CA6" s="627"/>
      <c r="CB6" s="631"/>
      <c r="CD6" s="609" t="s">
        <v>238</v>
      </c>
      <c r="CE6" s="610"/>
      <c r="CF6" s="610"/>
      <c r="CG6" s="610"/>
      <c r="CH6" s="610"/>
      <c r="CI6" s="610"/>
      <c r="CJ6" s="610"/>
      <c r="CK6" s="610"/>
      <c r="CL6" s="610"/>
      <c r="CM6" s="610"/>
      <c r="CN6" s="610"/>
      <c r="CO6" s="610"/>
      <c r="CP6" s="610"/>
      <c r="CQ6" s="611"/>
      <c r="CR6" s="623">
        <v>197744</v>
      </c>
      <c r="CS6" s="624"/>
      <c r="CT6" s="624"/>
      <c r="CU6" s="624"/>
      <c r="CV6" s="624"/>
      <c r="CW6" s="624"/>
      <c r="CX6" s="624"/>
      <c r="CY6" s="625"/>
      <c r="CZ6" s="617">
        <v>0.5</v>
      </c>
      <c r="DA6" s="618"/>
      <c r="DB6" s="618"/>
      <c r="DC6" s="634"/>
      <c r="DD6" s="632" t="s">
        <v>239</v>
      </c>
      <c r="DE6" s="624"/>
      <c r="DF6" s="624"/>
      <c r="DG6" s="624"/>
      <c r="DH6" s="624"/>
      <c r="DI6" s="624"/>
      <c r="DJ6" s="624"/>
      <c r="DK6" s="624"/>
      <c r="DL6" s="624"/>
      <c r="DM6" s="624"/>
      <c r="DN6" s="624"/>
      <c r="DO6" s="624"/>
      <c r="DP6" s="625"/>
      <c r="DQ6" s="632">
        <v>197743</v>
      </c>
      <c r="DR6" s="624"/>
      <c r="DS6" s="624"/>
      <c r="DT6" s="624"/>
      <c r="DU6" s="624"/>
      <c r="DV6" s="624"/>
      <c r="DW6" s="624"/>
      <c r="DX6" s="624"/>
      <c r="DY6" s="624"/>
      <c r="DZ6" s="624"/>
      <c r="EA6" s="624"/>
      <c r="EB6" s="624"/>
      <c r="EC6" s="633"/>
    </row>
    <row r="7" spans="2:143" ht="11.25" customHeight="1" x14ac:dyDescent="0.15">
      <c r="B7" s="620" t="s">
        <v>240</v>
      </c>
      <c r="C7" s="621"/>
      <c r="D7" s="621"/>
      <c r="E7" s="621"/>
      <c r="F7" s="621"/>
      <c r="G7" s="621"/>
      <c r="H7" s="621"/>
      <c r="I7" s="621"/>
      <c r="J7" s="621"/>
      <c r="K7" s="621"/>
      <c r="L7" s="621"/>
      <c r="M7" s="621"/>
      <c r="N7" s="621"/>
      <c r="O7" s="621"/>
      <c r="P7" s="621"/>
      <c r="Q7" s="622"/>
      <c r="R7" s="623">
        <v>1490</v>
      </c>
      <c r="S7" s="624"/>
      <c r="T7" s="624"/>
      <c r="U7" s="624"/>
      <c r="V7" s="624"/>
      <c r="W7" s="624"/>
      <c r="X7" s="624"/>
      <c r="Y7" s="625"/>
      <c r="Z7" s="626">
        <v>0</v>
      </c>
      <c r="AA7" s="626"/>
      <c r="AB7" s="626"/>
      <c r="AC7" s="626"/>
      <c r="AD7" s="627">
        <v>1490</v>
      </c>
      <c r="AE7" s="627"/>
      <c r="AF7" s="627"/>
      <c r="AG7" s="627"/>
      <c r="AH7" s="627"/>
      <c r="AI7" s="627"/>
      <c r="AJ7" s="627"/>
      <c r="AK7" s="627"/>
      <c r="AL7" s="628">
        <v>0</v>
      </c>
      <c r="AM7" s="629"/>
      <c r="AN7" s="629"/>
      <c r="AO7" s="630"/>
      <c r="AP7" s="620" t="s">
        <v>241</v>
      </c>
      <c r="AQ7" s="621"/>
      <c r="AR7" s="621"/>
      <c r="AS7" s="621"/>
      <c r="AT7" s="621"/>
      <c r="AU7" s="621"/>
      <c r="AV7" s="621"/>
      <c r="AW7" s="621"/>
      <c r="AX7" s="621"/>
      <c r="AY7" s="621"/>
      <c r="AZ7" s="621"/>
      <c r="BA7" s="621"/>
      <c r="BB7" s="621"/>
      <c r="BC7" s="621"/>
      <c r="BD7" s="621"/>
      <c r="BE7" s="621"/>
      <c r="BF7" s="622"/>
      <c r="BG7" s="623">
        <v>2642633</v>
      </c>
      <c r="BH7" s="624"/>
      <c r="BI7" s="624"/>
      <c r="BJ7" s="624"/>
      <c r="BK7" s="624"/>
      <c r="BL7" s="624"/>
      <c r="BM7" s="624"/>
      <c r="BN7" s="625"/>
      <c r="BO7" s="626">
        <v>36.5</v>
      </c>
      <c r="BP7" s="626"/>
      <c r="BQ7" s="626"/>
      <c r="BR7" s="626"/>
      <c r="BS7" s="627">
        <v>101097</v>
      </c>
      <c r="BT7" s="627"/>
      <c r="BU7" s="627"/>
      <c r="BV7" s="627"/>
      <c r="BW7" s="627"/>
      <c r="BX7" s="627"/>
      <c r="BY7" s="627"/>
      <c r="BZ7" s="627"/>
      <c r="CA7" s="627"/>
      <c r="CB7" s="631"/>
      <c r="CD7" s="620" t="s">
        <v>242</v>
      </c>
      <c r="CE7" s="621"/>
      <c r="CF7" s="621"/>
      <c r="CG7" s="621"/>
      <c r="CH7" s="621"/>
      <c r="CI7" s="621"/>
      <c r="CJ7" s="621"/>
      <c r="CK7" s="621"/>
      <c r="CL7" s="621"/>
      <c r="CM7" s="621"/>
      <c r="CN7" s="621"/>
      <c r="CO7" s="621"/>
      <c r="CP7" s="621"/>
      <c r="CQ7" s="622"/>
      <c r="CR7" s="623">
        <v>8314186</v>
      </c>
      <c r="CS7" s="624"/>
      <c r="CT7" s="624"/>
      <c r="CU7" s="624"/>
      <c r="CV7" s="624"/>
      <c r="CW7" s="624"/>
      <c r="CX7" s="624"/>
      <c r="CY7" s="625"/>
      <c r="CZ7" s="626">
        <v>22.3</v>
      </c>
      <c r="DA7" s="626"/>
      <c r="DB7" s="626"/>
      <c r="DC7" s="626"/>
      <c r="DD7" s="632">
        <v>754150</v>
      </c>
      <c r="DE7" s="624"/>
      <c r="DF7" s="624"/>
      <c r="DG7" s="624"/>
      <c r="DH7" s="624"/>
      <c r="DI7" s="624"/>
      <c r="DJ7" s="624"/>
      <c r="DK7" s="624"/>
      <c r="DL7" s="624"/>
      <c r="DM7" s="624"/>
      <c r="DN7" s="624"/>
      <c r="DO7" s="624"/>
      <c r="DP7" s="625"/>
      <c r="DQ7" s="632">
        <v>2566360</v>
      </c>
      <c r="DR7" s="624"/>
      <c r="DS7" s="624"/>
      <c r="DT7" s="624"/>
      <c r="DU7" s="624"/>
      <c r="DV7" s="624"/>
      <c r="DW7" s="624"/>
      <c r="DX7" s="624"/>
      <c r="DY7" s="624"/>
      <c r="DZ7" s="624"/>
      <c r="EA7" s="624"/>
      <c r="EB7" s="624"/>
      <c r="EC7" s="633"/>
    </row>
    <row r="8" spans="2:143" ht="11.25" customHeight="1" x14ac:dyDescent="0.15">
      <c r="B8" s="620" t="s">
        <v>243</v>
      </c>
      <c r="C8" s="621"/>
      <c r="D8" s="621"/>
      <c r="E8" s="621"/>
      <c r="F8" s="621"/>
      <c r="G8" s="621"/>
      <c r="H8" s="621"/>
      <c r="I8" s="621"/>
      <c r="J8" s="621"/>
      <c r="K8" s="621"/>
      <c r="L8" s="621"/>
      <c r="M8" s="621"/>
      <c r="N8" s="621"/>
      <c r="O8" s="621"/>
      <c r="P8" s="621"/>
      <c r="Q8" s="622"/>
      <c r="R8" s="623">
        <v>24039</v>
      </c>
      <c r="S8" s="624"/>
      <c r="T8" s="624"/>
      <c r="U8" s="624"/>
      <c r="V8" s="624"/>
      <c r="W8" s="624"/>
      <c r="X8" s="624"/>
      <c r="Y8" s="625"/>
      <c r="Z8" s="626">
        <v>0.1</v>
      </c>
      <c r="AA8" s="626"/>
      <c r="AB8" s="626"/>
      <c r="AC8" s="626"/>
      <c r="AD8" s="627">
        <v>24039</v>
      </c>
      <c r="AE8" s="627"/>
      <c r="AF8" s="627"/>
      <c r="AG8" s="627"/>
      <c r="AH8" s="627"/>
      <c r="AI8" s="627"/>
      <c r="AJ8" s="627"/>
      <c r="AK8" s="627"/>
      <c r="AL8" s="628">
        <v>0.2</v>
      </c>
      <c r="AM8" s="629"/>
      <c r="AN8" s="629"/>
      <c r="AO8" s="630"/>
      <c r="AP8" s="620" t="s">
        <v>244</v>
      </c>
      <c r="AQ8" s="621"/>
      <c r="AR8" s="621"/>
      <c r="AS8" s="621"/>
      <c r="AT8" s="621"/>
      <c r="AU8" s="621"/>
      <c r="AV8" s="621"/>
      <c r="AW8" s="621"/>
      <c r="AX8" s="621"/>
      <c r="AY8" s="621"/>
      <c r="AZ8" s="621"/>
      <c r="BA8" s="621"/>
      <c r="BB8" s="621"/>
      <c r="BC8" s="621"/>
      <c r="BD8" s="621"/>
      <c r="BE8" s="621"/>
      <c r="BF8" s="622"/>
      <c r="BG8" s="623">
        <v>89012</v>
      </c>
      <c r="BH8" s="624"/>
      <c r="BI8" s="624"/>
      <c r="BJ8" s="624"/>
      <c r="BK8" s="624"/>
      <c r="BL8" s="624"/>
      <c r="BM8" s="624"/>
      <c r="BN8" s="625"/>
      <c r="BO8" s="626">
        <v>1.2</v>
      </c>
      <c r="BP8" s="626"/>
      <c r="BQ8" s="626"/>
      <c r="BR8" s="626"/>
      <c r="BS8" s="627" t="s">
        <v>239</v>
      </c>
      <c r="BT8" s="627"/>
      <c r="BU8" s="627"/>
      <c r="BV8" s="627"/>
      <c r="BW8" s="627"/>
      <c r="BX8" s="627"/>
      <c r="BY8" s="627"/>
      <c r="BZ8" s="627"/>
      <c r="CA8" s="627"/>
      <c r="CB8" s="631"/>
      <c r="CD8" s="620" t="s">
        <v>245</v>
      </c>
      <c r="CE8" s="621"/>
      <c r="CF8" s="621"/>
      <c r="CG8" s="621"/>
      <c r="CH8" s="621"/>
      <c r="CI8" s="621"/>
      <c r="CJ8" s="621"/>
      <c r="CK8" s="621"/>
      <c r="CL8" s="621"/>
      <c r="CM8" s="621"/>
      <c r="CN8" s="621"/>
      <c r="CO8" s="621"/>
      <c r="CP8" s="621"/>
      <c r="CQ8" s="622"/>
      <c r="CR8" s="623">
        <v>10196821</v>
      </c>
      <c r="CS8" s="624"/>
      <c r="CT8" s="624"/>
      <c r="CU8" s="624"/>
      <c r="CV8" s="624"/>
      <c r="CW8" s="624"/>
      <c r="CX8" s="624"/>
      <c r="CY8" s="625"/>
      <c r="CZ8" s="626">
        <v>27.3</v>
      </c>
      <c r="DA8" s="626"/>
      <c r="DB8" s="626"/>
      <c r="DC8" s="626"/>
      <c r="DD8" s="632">
        <v>110554</v>
      </c>
      <c r="DE8" s="624"/>
      <c r="DF8" s="624"/>
      <c r="DG8" s="624"/>
      <c r="DH8" s="624"/>
      <c r="DI8" s="624"/>
      <c r="DJ8" s="624"/>
      <c r="DK8" s="624"/>
      <c r="DL8" s="624"/>
      <c r="DM8" s="624"/>
      <c r="DN8" s="624"/>
      <c r="DO8" s="624"/>
      <c r="DP8" s="625"/>
      <c r="DQ8" s="632">
        <v>5022712</v>
      </c>
      <c r="DR8" s="624"/>
      <c r="DS8" s="624"/>
      <c r="DT8" s="624"/>
      <c r="DU8" s="624"/>
      <c r="DV8" s="624"/>
      <c r="DW8" s="624"/>
      <c r="DX8" s="624"/>
      <c r="DY8" s="624"/>
      <c r="DZ8" s="624"/>
      <c r="EA8" s="624"/>
      <c r="EB8" s="624"/>
      <c r="EC8" s="633"/>
    </row>
    <row r="9" spans="2:143" ht="11.25" customHeight="1" x14ac:dyDescent="0.15">
      <c r="B9" s="620" t="s">
        <v>246</v>
      </c>
      <c r="C9" s="621"/>
      <c r="D9" s="621"/>
      <c r="E9" s="621"/>
      <c r="F9" s="621"/>
      <c r="G9" s="621"/>
      <c r="H9" s="621"/>
      <c r="I9" s="621"/>
      <c r="J9" s="621"/>
      <c r="K9" s="621"/>
      <c r="L9" s="621"/>
      <c r="M9" s="621"/>
      <c r="N9" s="621"/>
      <c r="O9" s="621"/>
      <c r="P9" s="621"/>
      <c r="Q9" s="622"/>
      <c r="R9" s="623">
        <v>19982</v>
      </c>
      <c r="S9" s="624"/>
      <c r="T9" s="624"/>
      <c r="U9" s="624"/>
      <c r="V9" s="624"/>
      <c r="W9" s="624"/>
      <c r="X9" s="624"/>
      <c r="Y9" s="625"/>
      <c r="Z9" s="626">
        <v>0.1</v>
      </c>
      <c r="AA9" s="626"/>
      <c r="AB9" s="626"/>
      <c r="AC9" s="626"/>
      <c r="AD9" s="627">
        <v>19982</v>
      </c>
      <c r="AE9" s="627"/>
      <c r="AF9" s="627"/>
      <c r="AG9" s="627"/>
      <c r="AH9" s="627"/>
      <c r="AI9" s="627"/>
      <c r="AJ9" s="627"/>
      <c r="AK9" s="627"/>
      <c r="AL9" s="628">
        <v>0.1</v>
      </c>
      <c r="AM9" s="629"/>
      <c r="AN9" s="629"/>
      <c r="AO9" s="630"/>
      <c r="AP9" s="620" t="s">
        <v>247</v>
      </c>
      <c r="AQ9" s="621"/>
      <c r="AR9" s="621"/>
      <c r="AS9" s="621"/>
      <c r="AT9" s="621"/>
      <c r="AU9" s="621"/>
      <c r="AV9" s="621"/>
      <c r="AW9" s="621"/>
      <c r="AX9" s="621"/>
      <c r="AY9" s="621"/>
      <c r="AZ9" s="621"/>
      <c r="BA9" s="621"/>
      <c r="BB9" s="621"/>
      <c r="BC9" s="621"/>
      <c r="BD9" s="621"/>
      <c r="BE9" s="621"/>
      <c r="BF9" s="622"/>
      <c r="BG9" s="623">
        <v>2017499</v>
      </c>
      <c r="BH9" s="624"/>
      <c r="BI9" s="624"/>
      <c r="BJ9" s="624"/>
      <c r="BK9" s="624"/>
      <c r="BL9" s="624"/>
      <c r="BM9" s="624"/>
      <c r="BN9" s="625"/>
      <c r="BO9" s="626">
        <v>27.8</v>
      </c>
      <c r="BP9" s="626"/>
      <c r="BQ9" s="626"/>
      <c r="BR9" s="626"/>
      <c r="BS9" s="627" t="s">
        <v>239</v>
      </c>
      <c r="BT9" s="627"/>
      <c r="BU9" s="627"/>
      <c r="BV9" s="627"/>
      <c r="BW9" s="627"/>
      <c r="BX9" s="627"/>
      <c r="BY9" s="627"/>
      <c r="BZ9" s="627"/>
      <c r="CA9" s="627"/>
      <c r="CB9" s="631"/>
      <c r="CD9" s="620" t="s">
        <v>248</v>
      </c>
      <c r="CE9" s="621"/>
      <c r="CF9" s="621"/>
      <c r="CG9" s="621"/>
      <c r="CH9" s="621"/>
      <c r="CI9" s="621"/>
      <c r="CJ9" s="621"/>
      <c r="CK9" s="621"/>
      <c r="CL9" s="621"/>
      <c r="CM9" s="621"/>
      <c r="CN9" s="621"/>
      <c r="CO9" s="621"/>
      <c r="CP9" s="621"/>
      <c r="CQ9" s="622"/>
      <c r="CR9" s="623">
        <v>2525169</v>
      </c>
      <c r="CS9" s="624"/>
      <c r="CT9" s="624"/>
      <c r="CU9" s="624"/>
      <c r="CV9" s="624"/>
      <c r="CW9" s="624"/>
      <c r="CX9" s="624"/>
      <c r="CY9" s="625"/>
      <c r="CZ9" s="626">
        <v>6.8</v>
      </c>
      <c r="DA9" s="626"/>
      <c r="DB9" s="626"/>
      <c r="DC9" s="626"/>
      <c r="DD9" s="632">
        <v>63102</v>
      </c>
      <c r="DE9" s="624"/>
      <c r="DF9" s="624"/>
      <c r="DG9" s="624"/>
      <c r="DH9" s="624"/>
      <c r="DI9" s="624"/>
      <c r="DJ9" s="624"/>
      <c r="DK9" s="624"/>
      <c r="DL9" s="624"/>
      <c r="DM9" s="624"/>
      <c r="DN9" s="624"/>
      <c r="DO9" s="624"/>
      <c r="DP9" s="625"/>
      <c r="DQ9" s="632">
        <v>1979959</v>
      </c>
      <c r="DR9" s="624"/>
      <c r="DS9" s="624"/>
      <c r="DT9" s="624"/>
      <c r="DU9" s="624"/>
      <c r="DV9" s="624"/>
      <c r="DW9" s="624"/>
      <c r="DX9" s="624"/>
      <c r="DY9" s="624"/>
      <c r="DZ9" s="624"/>
      <c r="EA9" s="624"/>
      <c r="EB9" s="624"/>
      <c r="EC9" s="633"/>
    </row>
    <row r="10" spans="2:143" ht="11.25" customHeight="1" x14ac:dyDescent="0.15">
      <c r="B10" s="620" t="s">
        <v>249</v>
      </c>
      <c r="C10" s="621"/>
      <c r="D10" s="621"/>
      <c r="E10" s="621"/>
      <c r="F10" s="621"/>
      <c r="G10" s="621"/>
      <c r="H10" s="621"/>
      <c r="I10" s="621"/>
      <c r="J10" s="621"/>
      <c r="K10" s="621"/>
      <c r="L10" s="621"/>
      <c r="M10" s="621"/>
      <c r="N10" s="621"/>
      <c r="O10" s="621"/>
      <c r="P10" s="621"/>
      <c r="Q10" s="622"/>
      <c r="R10" s="623" t="s">
        <v>239</v>
      </c>
      <c r="S10" s="624"/>
      <c r="T10" s="624"/>
      <c r="U10" s="624"/>
      <c r="V10" s="624"/>
      <c r="W10" s="624"/>
      <c r="X10" s="624"/>
      <c r="Y10" s="625"/>
      <c r="Z10" s="626" t="s">
        <v>130</v>
      </c>
      <c r="AA10" s="626"/>
      <c r="AB10" s="626"/>
      <c r="AC10" s="626"/>
      <c r="AD10" s="627" t="s">
        <v>130</v>
      </c>
      <c r="AE10" s="627"/>
      <c r="AF10" s="627"/>
      <c r="AG10" s="627"/>
      <c r="AH10" s="627"/>
      <c r="AI10" s="627"/>
      <c r="AJ10" s="627"/>
      <c r="AK10" s="627"/>
      <c r="AL10" s="628" t="s">
        <v>130</v>
      </c>
      <c r="AM10" s="629"/>
      <c r="AN10" s="629"/>
      <c r="AO10" s="630"/>
      <c r="AP10" s="620" t="s">
        <v>250</v>
      </c>
      <c r="AQ10" s="621"/>
      <c r="AR10" s="621"/>
      <c r="AS10" s="621"/>
      <c r="AT10" s="621"/>
      <c r="AU10" s="621"/>
      <c r="AV10" s="621"/>
      <c r="AW10" s="621"/>
      <c r="AX10" s="621"/>
      <c r="AY10" s="621"/>
      <c r="AZ10" s="621"/>
      <c r="BA10" s="621"/>
      <c r="BB10" s="621"/>
      <c r="BC10" s="621"/>
      <c r="BD10" s="621"/>
      <c r="BE10" s="621"/>
      <c r="BF10" s="622"/>
      <c r="BG10" s="623">
        <v>180323</v>
      </c>
      <c r="BH10" s="624"/>
      <c r="BI10" s="624"/>
      <c r="BJ10" s="624"/>
      <c r="BK10" s="624"/>
      <c r="BL10" s="624"/>
      <c r="BM10" s="624"/>
      <c r="BN10" s="625"/>
      <c r="BO10" s="626">
        <v>2.5</v>
      </c>
      <c r="BP10" s="626"/>
      <c r="BQ10" s="626"/>
      <c r="BR10" s="626"/>
      <c r="BS10" s="627" t="s">
        <v>239</v>
      </c>
      <c r="BT10" s="627"/>
      <c r="BU10" s="627"/>
      <c r="BV10" s="627"/>
      <c r="BW10" s="627"/>
      <c r="BX10" s="627"/>
      <c r="BY10" s="627"/>
      <c r="BZ10" s="627"/>
      <c r="CA10" s="627"/>
      <c r="CB10" s="631"/>
      <c r="CD10" s="620" t="s">
        <v>251</v>
      </c>
      <c r="CE10" s="621"/>
      <c r="CF10" s="621"/>
      <c r="CG10" s="621"/>
      <c r="CH10" s="621"/>
      <c r="CI10" s="621"/>
      <c r="CJ10" s="621"/>
      <c r="CK10" s="621"/>
      <c r="CL10" s="621"/>
      <c r="CM10" s="621"/>
      <c r="CN10" s="621"/>
      <c r="CO10" s="621"/>
      <c r="CP10" s="621"/>
      <c r="CQ10" s="622"/>
      <c r="CR10" s="623">
        <v>42642</v>
      </c>
      <c r="CS10" s="624"/>
      <c r="CT10" s="624"/>
      <c r="CU10" s="624"/>
      <c r="CV10" s="624"/>
      <c r="CW10" s="624"/>
      <c r="CX10" s="624"/>
      <c r="CY10" s="625"/>
      <c r="CZ10" s="626">
        <v>0.1</v>
      </c>
      <c r="DA10" s="626"/>
      <c r="DB10" s="626"/>
      <c r="DC10" s="626"/>
      <c r="DD10" s="632" t="s">
        <v>239</v>
      </c>
      <c r="DE10" s="624"/>
      <c r="DF10" s="624"/>
      <c r="DG10" s="624"/>
      <c r="DH10" s="624"/>
      <c r="DI10" s="624"/>
      <c r="DJ10" s="624"/>
      <c r="DK10" s="624"/>
      <c r="DL10" s="624"/>
      <c r="DM10" s="624"/>
      <c r="DN10" s="624"/>
      <c r="DO10" s="624"/>
      <c r="DP10" s="625"/>
      <c r="DQ10" s="632">
        <v>22642</v>
      </c>
      <c r="DR10" s="624"/>
      <c r="DS10" s="624"/>
      <c r="DT10" s="624"/>
      <c r="DU10" s="624"/>
      <c r="DV10" s="624"/>
      <c r="DW10" s="624"/>
      <c r="DX10" s="624"/>
      <c r="DY10" s="624"/>
      <c r="DZ10" s="624"/>
      <c r="EA10" s="624"/>
      <c r="EB10" s="624"/>
      <c r="EC10" s="633"/>
    </row>
    <row r="11" spans="2:143" ht="11.25" customHeight="1" x14ac:dyDescent="0.15">
      <c r="B11" s="620" t="s">
        <v>252</v>
      </c>
      <c r="C11" s="621"/>
      <c r="D11" s="621"/>
      <c r="E11" s="621"/>
      <c r="F11" s="621"/>
      <c r="G11" s="621"/>
      <c r="H11" s="621"/>
      <c r="I11" s="621"/>
      <c r="J11" s="621"/>
      <c r="K11" s="621"/>
      <c r="L11" s="621"/>
      <c r="M11" s="621"/>
      <c r="N11" s="621"/>
      <c r="O11" s="621"/>
      <c r="P11" s="621"/>
      <c r="Q11" s="622"/>
      <c r="R11" s="623">
        <v>1273455</v>
      </c>
      <c r="S11" s="624"/>
      <c r="T11" s="624"/>
      <c r="U11" s="624"/>
      <c r="V11" s="624"/>
      <c r="W11" s="624"/>
      <c r="X11" s="624"/>
      <c r="Y11" s="625"/>
      <c r="Z11" s="628">
        <v>3.3</v>
      </c>
      <c r="AA11" s="629"/>
      <c r="AB11" s="629"/>
      <c r="AC11" s="635"/>
      <c r="AD11" s="632">
        <v>1273455</v>
      </c>
      <c r="AE11" s="624"/>
      <c r="AF11" s="624"/>
      <c r="AG11" s="624"/>
      <c r="AH11" s="624"/>
      <c r="AI11" s="624"/>
      <c r="AJ11" s="624"/>
      <c r="AK11" s="625"/>
      <c r="AL11" s="628">
        <v>8</v>
      </c>
      <c r="AM11" s="629"/>
      <c r="AN11" s="629"/>
      <c r="AO11" s="630"/>
      <c r="AP11" s="620" t="s">
        <v>253</v>
      </c>
      <c r="AQ11" s="621"/>
      <c r="AR11" s="621"/>
      <c r="AS11" s="621"/>
      <c r="AT11" s="621"/>
      <c r="AU11" s="621"/>
      <c r="AV11" s="621"/>
      <c r="AW11" s="621"/>
      <c r="AX11" s="621"/>
      <c r="AY11" s="621"/>
      <c r="AZ11" s="621"/>
      <c r="BA11" s="621"/>
      <c r="BB11" s="621"/>
      <c r="BC11" s="621"/>
      <c r="BD11" s="621"/>
      <c r="BE11" s="621"/>
      <c r="BF11" s="622"/>
      <c r="BG11" s="623">
        <v>355799</v>
      </c>
      <c r="BH11" s="624"/>
      <c r="BI11" s="624"/>
      <c r="BJ11" s="624"/>
      <c r="BK11" s="624"/>
      <c r="BL11" s="624"/>
      <c r="BM11" s="624"/>
      <c r="BN11" s="625"/>
      <c r="BO11" s="626">
        <v>4.9000000000000004</v>
      </c>
      <c r="BP11" s="626"/>
      <c r="BQ11" s="626"/>
      <c r="BR11" s="626"/>
      <c r="BS11" s="627">
        <v>101097</v>
      </c>
      <c r="BT11" s="627"/>
      <c r="BU11" s="627"/>
      <c r="BV11" s="627"/>
      <c r="BW11" s="627"/>
      <c r="BX11" s="627"/>
      <c r="BY11" s="627"/>
      <c r="BZ11" s="627"/>
      <c r="CA11" s="627"/>
      <c r="CB11" s="631"/>
      <c r="CD11" s="620" t="s">
        <v>254</v>
      </c>
      <c r="CE11" s="621"/>
      <c r="CF11" s="621"/>
      <c r="CG11" s="621"/>
      <c r="CH11" s="621"/>
      <c r="CI11" s="621"/>
      <c r="CJ11" s="621"/>
      <c r="CK11" s="621"/>
      <c r="CL11" s="621"/>
      <c r="CM11" s="621"/>
      <c r="CN11" s="621"/>
      <c r="CO11" s="621"/>
      <c r="CP11" s="621"/>
      <c r="CQ11" s="622"/>
      <c r="CR11" s="623">
        <v>1976019</v>
      </c>
      <c r="CS11" s="624"/>
      <c r="CT11" s="624"/>
      <c r="CU11" s="624"/>
      <c r="CV11" s="624"/>
      <c r="CW11" s="624"/>
      <c r="CX11" s="624"/>
      <c r="CY11" s="625"/>
      <c r="CZ11" s="626">
        <v>5.3</v>
      </c>
      <c r="DA11" s="626"/>
      <c r="DB11" s="626"/>
      <c r="DC11" s="626"/>
      <c r="DD11" s="632">
        <v>842114</v>
      </c>
      <c r="DE11" s="624"/>
      <c r="DF11" s="624"/>
      <c r="DG11" s="624"/>
      <c r="DH11" s="624"/>
      <c r="DI11" s="624"/>
      <c r="DJ11" s="624"/>
      <c r="DK11" s="624"/>
      <c r="DL11" s="624"/>
      <c r="DM11" s="624"/>
      <c r="DN11" s="624"/>
      <c r="DO11" s="624"/>
      <c r="DP11" s="625"/>
      <c r="DQ11" s="632">
        <v>963133</v>
      </c>
      <c r="DR11" s="624"/>
      <c r="DS11" s="624"/>
      <c r="DT11" s="624"/>
      <c r="DU11" s="624"/>
      <c r="DV11" s="624"/>
      <c r="DW11" s="624"/>
      <c r="DX11" s="624"/>
      <c r="DY11" s="624"/>
      <c r="DZ11" s="624"/>
      <c r="EA11" s="624"/>
      <c r="EB11" s="624"/>
      <c r="EC11" s="633"/>
    </row>
    <row r="12" spans="2:143" ht="11.25" customHeight="1" x14ac:dyDescent="0.15">
      <c r="B12" s="620" t="s">
        <v>255</v>
      </c>
      <c r="C12" s="621"/>
      <c r="D12" s="621"/>
      <c r="E12" s="621"/>
      <c r="F12" s="621"/>
      <c r="G12" s="621"/>
      <c r="H12" s="621"/>
      <c r="I12" s="621"/>
      <c r="J12" s="621"/>
      <c r="K12" s="621"/>
      <c r="L12" s="621"/>
      <c r="M12" s="621"/>
      <c r="N12" s="621"/>
      <c r="O12" s="621"/>
      <c r="P12" s="621"/>
      <c r="Q12" s="622"/>
      <c r="R12" s="623">
        <v>19470</v>
      </c>
      <c r="S12" s="624"/>
      <c r="T12" s="624"/>
      <c r="U12" s="624"/>
      <c r="V12" s="624"/>
      <c r="W12" s="624"/>
      <c r="X12" s="624"/>
      <c r="Y12" s="625"/>
      <c r="Z12" s="626">
        <v>0.1</v>
      </c>
      <c r="AA12" s="626"/>
      <c r="AB12" s="626"/>
      <c r="AC12" s="626"/>
      <c r="AD12" s="627">
        <v>19470</v>
      </c>
      <c r="AE12" s="627"/>
      <c r="AF12" s="627"/>
      <c r="AG12" s="627"/>
      <c r="AH12" s="627"/>
      <c r="AI12" s="627"/>
      <c r="AJ12" s="627"/>
      <c r="AK12" s="627"/>
      <c r="AL12" s="628">
        <v>0.1</v>
      </c>
      <c r="AM12" s="629"/>
      <c r="AN12" s="629"/>
      <c r="AO12" s="630"/>
      <c r="AP12" s="620" t="s">
        <v>256</v>
      </c>
      <c r="AQ12" s="621"/>
      <c r="AR12" s="621"/>
      <c r="AS12" s="621"/>
      <c r="AT12" s="621"/>
      <c r="AU12" s="621"/>
      <c r="AV12" s="621"/>
      <c r="AW12" s="621"/>
      <c r="AX12" s="621"/>
      <c r="AY12" s="621"/>
      <c r="AZ12" s="621"/>
      <c r="BA12" s="621"/>
      <c r="BB12" s="621"/>
      <c r="BC12" s="621"/>
      <c r="BD12" s="621"/>
      <c r="BE12" s="621"/>
      <c r="BF12" s="622"/>
      <c r="BG12" s="623">
        <v>3873634</v>
      </c>
      <c r="BH12" s="624"/>
      <c r="BI12" s="624"/>
      <c r="BJ12" s="624"/>
      <c r="BK12" s="624"/>
      <c r="BL12" s="624"/>
      <c r="BM12" s="624"/>
      <c r="BN12" s="625"/>
      <c r="BO12" s="626">
        <v>53.4</v>
      </c>
      <c r="BP12" s="626"/>
      <c r="BQ12" s="626"/>
      <c r="BR12" s="626"/>
      <c r="BS12" s="627">
        <v>254095</v>
      </c>
      <c r="BT12" s="627"/>
      <c r="BU12" s="627"/>
      <c r="BV12" s="627"/>
      <c r="BW12" s="627"/>
      <c r="BX12" s="627"/>
      <c r="BY12" s="627"/>
      <c r="BZ12" s="627"/>
      <c r="CA12" s="627"/>
      <c r="CB12" s="631"/>
      <c r="CD12" s="620" t="s">
        <v>257</v>
      </c>
      <c r="CE12" s="621"/>
      <c r="CF12" s="621"/>
      <c r="CG12" s="621"/>
      <c r="CH12" s="621"/>
      <c r="CI12" s="621"/>
      <c r="CJ12" s="621"/>
      <c r="CK12" s="621"/>
      <c r="CL12" s="621"/>
      <c r="CM12" s="621"/>
      <c r="CN12" s="621"/>
      <c r="CO12" s="621"/>
      <c r="CP12" s="621"/>
      <c r="CQ12" s="622"/>
      <c r="CR12" s="623">
        <v>427991</v>
      </c>
      <c r="CS12" s="624"/>
      <c r="CT12" s="624"/>
      <c r="CU12" s="624"/>
      <c r="CV12" s="624"/>
      <c r="CW12" s="624"/>
      <c r="CX12" s="624"/>
      <c r="CY12" s="625"/>
      <c r="CZ12" s="626">
        <v>1.1000000000000001</v>
      </c>
      <c r="DA12" s="626"/>
      <c r="DB12" s="626"/>
      <c r="DC12" s="626"/>
      <c r="DD12" s="632">
        <v>3119</v>
      </c>
      <c r="DE12" s="624"/>
      <c r="DF12" s="624"/>
      <c r="DG12" s="624"/>
      <c r="DH12" s="624"/>
      <c r="DI12" s="624"/>
      <c r="DJ12" s="624"/>
      <c r="DK12" s="624"/>
      <c r="DL12" s="624"/>
      <c r="DM12" s="624"/>
      <c r="DN12" s="624"/>
      <c r="DO12" s="624"/>
      <c r="DP12" s="625"/>
      <c r="DQ12" s="632">
        <v>281512</v>
      </c>
      <c r="DR12" s="624"/>
      <c r="DS12" s="624"/>
      <c r="DT12" s="624"/>
      <c r="DU12" s="624"/>
      <c r="DV12" s="624"/>
      <c r="DW12" s="624"/>
      <c r="DX12" s="624"/>
      <c r="DY12" s="624"/>
      <c r="DZ12" s="624"/>
      <c r="EA12" s="624"/>
      <c r="EB12" s="624"/>
      <c r="EC12" s="633"/>
    </row>
    <row r="13" spans="2:143" ht="11.25" customHeight="1" x14ac:dyDescent="0.15">
      <c r="B13" s="620" t="s">
        <v>258</v>
      </c>
      <c r="C13" s="621"/>
      <c r="D13" s="621"/>
      <c r="E13" s="621"/>
      <c r="F13" s="621"/>
      <c r="G13" s="621"/>
      <c r="H13" s="621"/>
      <c r="I13" s="621"/>
      <c r="J13" s="621"/>
      <c r="K13" s="621"/>
      <c r="L13" s="621"/>
      <c r="M13" s="621"/>
      <c r="N13" s="621"/>
      <c r="O13" s="621"/>
      <c r="P13" s="621"/>
      <c r="Q13" s="622"/>
      <c r="R13" s="623" t="s">
        <v>130</v>
      </c>
      <c r="S13" s="624"/>
      <c r="T13" s="624"/>
      <c r="U13" s="624"/>
      <c r="V13" s="624"/>
      <c r="W13" s="624"/>
      <c r="X13" s="624"/>
      <c r="Y13" s="625"/>
      <c r="Z13" s="626" t="s">
        <v>239</v>
      </c>
      <c r="AA13" s="626"/>
      <c r="AB13" s="626"/>
      <c r="AC13" s="626"/>
      <c r="AD13" s="627" t="s">
        <v>239</v>
      </c>
      <c r="AE13" s="627"/>
      <c r="AF13" s="627"/>
      <c r="AG13" s="627"/>
      <c r="AH13" s="627"/>
      <c r="AI13" s="627"/>
      <c r="AJ13" s="627"/>
      <c r="AK13" s="627"/>
      <c r="AL13" s="628" t="s">
        <v>239</v>
      </c>
      <c r="AM13" s="629"/>
      <c r="AN13" s="629"/>
      <c r="AO13" s="630"/>
      <c r="AP13" s="620" t="s">
        <v>259</v>
      </c>
      <c r="AQ13" s="621"/>
      <c r="AR13" s="621"/>
      <c r="AS13" s="621"/>
      <c r="AT13" s="621"/>
      <c r="AU13" s="621"/>
      <c r="AV13" s="621"/>
      <c r="AW13" s="621"/>
      <c r="AX13" s="621"/>
      <c r="AY13" s="621"/>
      <c r="AZ13" s="621"/>
      <c r="BA13" s="621"/>
      <c r="BB13" s="621"/>
      <c r="BC13" s="621"/>
      <c r="BD13" s="621"/>
      <c r="BE13" s="621"/>
      <c r="BF13" s="622"/>
      <c r="BG13" s="623">
        <v>3861967</v>
      </c>
      <c r="BH13" s="624"/>
      <c r="BI13" s="624"/>
      <c r="BJ13" s="624"/>
      <c r="BK13" s="624"/>
      <c r="BL13" s="624"/>
      <c r="BM13" s="624"/>
      <c r="BN13" s="625"/>
      <c r="BO13" s="626">
        <v>53.3</v>
      </c>
      <c r="BP13" s="626"/>
      <c r="BQ13" s="626"/>
      <c r="BR13" s="626"/>
      <c r="BS13" s="627">
        <v>254095</v>
      </c>
      <c r="BT13" s="627"/>
      <c r="BU13" s="627"/>
      <c r="BV13" s="627"/>
      <c r="BW13" s="627"/>
      <c r="BX13" s="627"/>
      <c r="BY13" s="627"/>
      <c r="BZ13" s="627"/>
      <c r="CA13" s="627"/>
      <c r="CB13" s="631"/>
      <c r="CD13" s="620" t="s">
        <v>260</v>
      </c>
      <c r="CE13" s="621"/>
      <c r="CF13" s="621"/>
      <c r="CG13" s="621"/>
      <c r="CH13" s="621"/>
      <c r="CI13" s="621"/>
      <c r="CJ13" s="621"/>
      <c r="CK13" s="621"/>
      <c r="CL13" s="621"/>
      <c r="CM13" s="621"/>
      <c r="CN13" s="621"/>
      <c r="CO13" s="621"/>
      <c r="CP13" s="621"/>
      <c r="CQ13" s="622"/>
      <c r="CR13" s="623">
        <v>2662816</v>
      </c>
      <c r="CS13" s="624"/>
      <c r="CT13" s="624"/>
      <c r="CU13" s="624"/>
      <c r="CV13" s="624"/>
      <c r="CW13" s="624"/>
      <c r="CX13" s="624"/>
      <c r="CY13" s="625"/>
      <c r="CZ13" s="626">
        <v>7.1</v>
      </c>
      <c r="DA13" s="626"/>
      <c r="DB13" s="626"/>
      <c r="DC13" s="626"/>
      <c r="DD13" s="632">
        <v>1207642</v>
      </c>
      <c r="DE13" s="624"/>
      <c r="DF13" s="624"/>
      <c r="DG13" s="624"/>
      <c r="DH13" s="624"/>
      <c r="DI13" s="624"/>
      <c r="DJ13" s="624"/>
      <c r="DK13" s="624"/>
      <c r="DL13" s="624"/>
      <c r="DM13" s="624"/>
      <c r="DN13" s="624"/>
      <c r="DO13" s="624"/>
      <c r="DP13" s="625"/>
      <c r="DQ13" s="632">
        <v>1513979</v>
      </c>
      <c r="DR13" s="624"/>
      <c r="DS13" s="624"/>
      <c r="DT13" s="624"/>
      <c r="DU13" s="624"/>
      <c r="DV13" s="624"/>
      <c r="DW13" s="624"/>
      <c r="DX13" s="624"/>
      <c r="DY13" s="624"/>
      <c r="DZ13" s="624"/>
      <c r="EA13" s="624"/>
      <c r="EB13" s="624"/>
      <c r="EC13" s="633"/>
    </row>
    <row r="14" spans="2:143" ht="11.25" customHeight="1" x14ac:dyDescent="0.15">
      <c r="B14" s="620" t="s">
        <v>261</v>
      </c>
      <c r="C14" s="621"/>
      <c r="D14" s="621"/>
      <c r="E14" s="621"/>
      <c r="F14" s="621"/>
      <c r="G14" s="621"/>
      <c r="H14" s="621"/>
      <c r="I14" s="621"/>
      <c r="J14" s="621"/>
      <c r="K14" s="621"/>
      <c r="L14" s="621"/>
      <c r="M14" s="621"/>
      <c r="N14" s="621"/>
      <c r="O14" s="621"/>
      <c r="P14" s="621"/>
      <c r="Q14" s="622"/>
      <c r="R14" s="623" t="s">
        <v>130</v>
      </c>
      <c r="S14" s="624"/>
      <c r="T14" s="624"/>
      <c r="U14" s="624"/>
      <c r="V14" s="624"/>
      <c r="W14" s="624"/>
      <c r="X14" s="624"/>
      <c r="Y14" s="625"/>
      <c r="Z14" s="626" t="s">
        <v>130</v>
      </c>
      <c r="AA14" s="626"/>
      <c r="AB14" s="626"/>
      <c r="AC14" s="626"/>
      <c r="AD14" s="627" t="s">
        <v>130</v>
      </c>
      <c r="AE14" s="627"/>
      <c r="AF14" s="627"/>
      <c r="AG14" s="627"/>
      <c r="AH14" s="627"/>
      <c r="AI14" s="627"/>
      <c r="AJ14" s="627"/>
      <c r="AK14" s="627"/>
      <c r="AL14" s="628" t="s">
        <v>239</v>
      </c>
      <c r="AM14" s="629"/>
      <c r="AN14" s="629"/>
      <c r="AO14" s="630"/>
      <c r="AP14" s="620" t="s">
        <v>262</v>
      </c>
      <c r="AQ14" s="621"/>
      <c r="AR14" s="621"/>
      <c r="AS14" s="621"/>
      <c r="AT14" s="621"/>
      <c r="AU14" s="621"/>
      <c r="AV14" s="621"/>
      <c r="AW14" s="621"/>
      <c r="AX14" s="621"/>
      <c r="AY14" s="621"/>
      <c r="AZ14" s="621"/>
      <c r="BA14" s="621"/>
      <c r="BB14" s="621"/>
      <c r="BC14" s="621"/>
      <c r="BD14" s="621"/>
      <c r="BE14" s="621"/>
      <c r="BF14" s="622"/>
      <c r="BG14" s="623">
        <v>229264</v>
      </c>
      <c r="BH14" s="624"/>
      <c r="BI14" s="624"/>
      <c r="BJ14" s="624"/>
      <c r="BK14" s="624"/>
      <c r="BL14" s="624"/>
      <c r="BM14" s="624"/>
      <c r="BN14" s="625"/>
      <c r="BO14" s="626">
        <v>3.2</v>
      </c>
      <c r="BP14" s="626"/>
      <c r="BQ14" s="626"/>
      <c r="BR14" s="626"/>
      <c r="BS14" s="627" t="s">
        <v>239</v>
      </c>
      <c r="BT14" s="627"/>
      <c r="BU14" s="627"/>
      <c r="BV14" s="627"/>
      <c r="BW14" s="627"/>
      <c r="BX14" s="627"/>
      <c r="BY14" s="627"/>
      <c r="BZ14" s="627"/>
      <c r="CA14" s="627"/>
      <c r="CB14" s="631"/>
      <c r="CD14" s="620" t="s">
        <v>263</v>
      </c>
      <c r="CE14" s="621"/>
      <c r="CF14" s="621"/>
      <c r="CG14" s="621"/>
      <c r="CH14" s="621"/>
      <c r="CI14" s="621"/>
      <c r="CJ14" s="621"/>
      <c r="CK14" s="621"/>
      <c r="CL14" s="621"/>
      <c r="CM14" s="621"/>
      <c r="CN14" s="621"/>
      <c r="CO14" s="621"/>
      <c r="CP14" s="621"/>
      <c r="CQ14" s="622"/>
      <c r="CR14" s="623">
        <v>1041320</v>
      </c>
      <c r="CS14" s="624"/>
      <c r="CT14" s="624"/>
      <c r="CU14" s="624"/>
      <c r="CV14" s="624"/>
      <c r="CW14" s="624"/>
      <c r="CX14" s="624"/>
      <c r="CY14" s="625"/>
      <c r="CZ14" s="626">
        <v>2.8</v>
      </c>
      <c r="DA14" s="626"/>
      <c r="DB14" s="626"/>
      <c r="DC14" s="626"/>
      <c r="DD14" s="632">
        <v>231995</v>
      </c>
      <c r="DE14" s="624"/>
      <c r="DF14" s="624"/>
      <c r="DG14" s="624"/>
      <c r="DH14" s="624"/>
      <c r="DI14" s="624"/>
      <c r="DJ14" s="624"/>
      <c r="DK14" s="624"/>
      <c r="DL14" s="624"/>
      <c r="DM14" s="624"/>
      <c r="DN14" s="624"/>
      <c r="DO14" s="624"/>
      <c r="DP14" s="625"/>
      <c r="DQ14" s="632">
        <v>799068</v>
      </c>
      <c r="DR14" s="624"/>
      <c r="DS14" s="624"/>
      <c r="DT14" s="624"/>
      <c r="DU14" s="624"/>
      <c r="DV14" s="624"/>
      <c r="DW14" s="624"/>
      <c r="DX14" s="624"/>
      <c r="DY14" s="624"/>
      <c r="DZ14" s="624"/>
      <c r="EA14" s="624"/>
      <c r="EB14" s="624"/>
      <c r="EC14" s="633"/>
    </row>
    <row r="15" spans="2:143" ht="11.25" customHeight="1" x14ac:dyDescent="0.15">
      <c r="B15" s="620" t="s">
        <v>264</v>
      </c>
      <c r="C15" s="621"/>
      <c r="D15" s="621"/>
      <c r="E15" s="621"/>
      <c r="F15" s="621"/>
      <c r="G15" s="621"/>
      <c r="H15" s="621"/>
      <c r="I15" s="621"/>
      <c r="J15" s="621"/>
      <c r="K15" s="621"/>
      <c r="L15" s="621"/>
      <c r="M15" s="621"/>
      <c r="N15" s="621"/>
      <c r="O15" s="621"/>
      <c r="P15" s="621"/>
      <c r="Q15" s="622"/>
      <c r="R15" s="623" t="s">
        <v>265</v>
      </c>
      <c r="S15" s="624"/>
      <c r="T15" s="624"/>
      <c r="U15" s="624"/>
      <c r="V15" s="624"/>
      <c r="W15" s="624"/>
      <c r="X15" s="624"/>
      <c r="Y15" s="625"/>
      <c r="Z15" s="626" t="s">
        <v>130</v>
      </c>
      <c r="AA15" s="626"/>
      <c r="AB15" s="626"/>
      <c r="AC15" s="626"/>
      <c r="AD15" s="627" t="s">
        <v>130</v>
      </c>
      <c r="AE15" s="627"/>
      <c r="AF15" s="627"/>
      <c r="AG15" s="627"/>
      <c r="AH15" s="627"/>
      <c r="AI15" s="627"/>
      <c r="AJ15" s="627"/>
      <c r="AK15" s="627"/>
      <c r="AL15" s="628" t="s">
        <v>239</v>
      </c>
      <c r="AM15" s="629"/>
      <c r="AN15" s="629"/>
      <c r="AO15" s="630"/>
      <c r="AP15" s="620" t="s">
        <v>266</v>
      </c>
      <c r="AQ15" s="621"/>
      <c r="AR15" s="621"/>
      <c r="AS15" s="621"/>
      <c r="AT15" s="621"/>
      <c r="AU15" s="621"/>
      <c r="AV15" s="621"/>
      <c r="AW15" s="621"/>
      <c r="AX15" s="621"/>
      <c r="AY15" s="621"/>
      <c r="AZ15" s="621"/>
      <c r="BA15" s="621"/>
      <c r="BB15" s="621"/>
      <c r="BC15" s="621"/>
      <c r="BD15" s="621"/>
      <c r="BE15" s="621"/>
      <c r="BF15" s="622"/>
      <c r="BG15" s="623">
        <v>481380</v>
      </c>
      <c r="BH15" s="624"/>
      <c r="BI15" s="624"/>
      <c r="BJ15" s="624"/>
      <c r="BK15" s="624"/>
      <c r="BL15" s="624"/>
      <c r="BM15" s="624"/>
      <c r="BN15" s="625"/>
      <c r="BO15" s="626">
        <v>6.6</v>
      </c>
      <c r="BP15" s="626"/>
      <c r="BQ15" s="626"/>
      <c r="BR15" s="626"/>
      <c r="BS15" s="627" t="s">
        <v>239</v>
      </c>
      <c r="BT15" s="627"/>
      <c r="BU15" s="627"/>
      <c r="BV15" s="627"/>
      <c r="BW15" s="627"/>
      <c r="BX15" s="627"/>
      <c r="BY15" s="627"/>
      <c r="BZ15" s="627"/>
      <c r="CA15" s="627"/>
      <c r="CB15" s="631"/>
      <c r="CD15" s="620" t="s">
        <v>267</v>
      </c>
      <c r="CE15" s="621"/>
      <c r="CF15" s="621"/>
      <c r="CG15" s="621"/>
      <c r="CH15" s="621"/>
      <c r="CI15" s="621"/>
      <c r="CJ15" s="621"/>
      <c r="CK15" s="621"/>
      <c r="CL15" s="621"/>
      <c r="CM15" s="621"/>
      <c r="CN15" s="621"/>
      <c r="CO15" s="621"/>
      <c r="CP15" s="621"/>
      <c r="CQ15" s="622"/>
      <c r="CR15" s="623">
        <v>2065340</v>
      </c>
      <c r="CS15" s="624"/>
      <c r="CT15" s="624"/>
      <c r="CU15" s="624"/>
      <c r="CV15" s="624"/>
      <c r="CW15" s="624"/>
      <c r="CX15" s="624"/>
      <c r="CY15" s="625"/>
      <c r="CZ15" s="626">
        <v>5.5</v>
      </c>
      <c r="DA15" s="626"/>
      <c r="DB15" s="626"/>
      <c r="DC15" s="626"/>
      <c r="DD15" s="632">
        <v>126085</v>
      </c>
      <c r="DE15" s="624"/>
      <c r="DF15" s="624"/>
      <c r="DG15" s="624"/>
      <c r="DH15" s="624"/>
      <c r="DI15" s="624"/>
      <c r="DJ15" s="624"/>
      <c r="DK15" s="624"/>
      <c r="DL15" s="624"/>
      <c r="DM15" s="624"/>
      <c r="DN15" s="624"/>
      <c r="DO15" s="624"/>
      <c r="DP15" s="625"/>
      <c r="DQ15" s="632">
        <v>1747590</v>
      </c>
      <c r="DR15" s="624"/>
      <c r="DS15" s="624"/>
      <c r="DT15" s="624"/>
      <c r="DU15" s="624"/>
      <c r="DV15" s="624"/>
      <c r="DW15" s="624"/>
      <c r="DX15" s="624"/>
      <c r="DY15" s="624"/>
      <c r="DZ15" s="624"/>
      <c r="EA15" s="624"/>
      <c r="EB15" s="624"/>
      <c r="EC15" s="633"/>
    </row>
    <row r="16" spans="2:143" ht="11.25" customHeight="1" x14ac:dyDescent="0.15">
      <c r="B16" s="620" t="s">
        <v>268</v>
      </c>
      <c r="C16" s="621"/>
      <c r="D16" s="621"/>
      <c r="E16" s="621"/>
      <c r="F16" s="621"/>
      <c r="G16" s="621"/>
      <c r="H16" s="621"/>
      <c r="I16" s="621"/>
      <c r="J16" s="621"/>
      <c r="K16" s="621"/>
      <c r="L16" s="621"/>
      <c r="M16" s="621"/>
      <c r="N16" s="621"/>
      <c r="O16" s="621"/>
      <c r="P16" s="621"/>
      <c r="Q16" s="622"/>
      <c r="R16" s="623">
        <v>42625</v>
      </c>
      <c r="S16" s="624"/>
      <c r="T16" s="624"/>
      <c r="U16" s="624"/>
      <c r="V16" s="624"/>
      <c r="W16" s="624"/>
      <c r="X16" s="624"/>
      <c r="Y16" s="625"/>
      <c r="Z16" s="626">
        <v>0.1</v>
      </c>
      <c r="AA16" s="626"/>
      <c r="AB16" s="626"/>
      <c r="AC16" s="626"/>
      <c r="AD16" s="627">
        <v>42625</v>
      </c>
      <c r="AE16" s="627"/>
      <c r="AF16" s="627"/>
      <c r="AG16" s="627"/>
      <c r="AH16" s="627"/>
      <c r="AI16" s="627"/>
      <c r="AJ16" s="627"/>
      <c r="AK16" s="627"/>
      <c r="AL16" s="628">
        <v>0.3</v>
      </c>
      <c r="AM16" s="629"/>
      <c r="AN16" s="629"/>
      <c r="AO16" s="630"/>
      <c r="AP16" s="620" t="s">
        <v>269</v>
      </c>
      <c r="AQ16" s="621"/>
      <c r="AR16" s="621"/>
      <c r="AS16" s="621"/>
      <c r="AT16" s="621"/>
      <c r="AU16" s="621"/>
      <c r="AV16" s="621"/>
      <c r="AW16" s="621"/>
      <c r="AX16" s="621"/>
      <c r="AY16" s="621"/>
      <c r="AZ16" s="621"/>
      <c r="BA16" s="621"/>
      <c r="BB16" s="621"/>
      <c r="BC16" s="621"/>
      <c r="BD16" s="621"/>
      <c r="BE16" s="621"/>
      <c r="BF16" s="622"/>
      <c r="BG16" s="623" t="s">
        <v>130</v>
      </c>
      <c r="BH16" s="624"/>
      <c r="BI16" s="624"/>
      <c r="BJ16" s="624"/>
      <c r="BK16" s="624"/>
      <c r="BL16" s="624"/>
      <c r="BM16" s="624"/>
      <c r="BN16" s="625"/>
      <c r="BO16" s="626" t="s">
        <v>130</v>
      </c>
      <c r="BP16" s="626"/>
      <c r="BQ16" s="626"/>
      <c r="BR16" s="626"/>
      <c r="BS16" s="627" t="s">
        <v>239</v>
      </c>
      <c r="BT16" s="627"/>
      <c r="BU16" s="627"/>
      <c r="BV16" s="627"/>
      <c r="BW16" s="627"/>
      <c r="BX16" s="627"/>
      <c r="BY16" s="627"/>
      <c r="BZ16" s="627"/>
      <c r="CA16" s="627"/>
      <c r="CB16" s="631"/>
      <c r="CD16" s="620" t="s">
        <v>270</v>
      </c>
      <c r="CE16" s="621"/>
      <c r="CF16" s="621"/>
      <c r="CG16" s="621"/>
      <c r="CH16" s="621"/>
      <c r="CI16" s="621"/>
      <c r="CJ16" s="621"/>
      <c r="CK16" s="621"/>
      <c r="CL16" s="621"/>
      <c r="CM16" s="621"/>
      <c r="CN16" s="621"/>
      <c r="CO16" s="621"/>
      <c r="CP16" s="621"/>
      <c r="CQ16" s="622"/>
      <c r="CR16" s="623">
        <v>3400919</v>
      </c>
      <c r="CS16" s="624"/>
      <c r="CT16" s="624"/>
      <c r="CU16" s="624"/>
      <c r="CV16" s="624"/>
      <c r="CW16" s="624"/>
      <c r="CX16" s="624"/>
      <c r="CY16" s="625"/>
      <c r="CZ16" s="626">
        <v>9.1</v>
      </c>
      <c r="DA16" s="626"/>
      <c r="DB16" s="626"/>
      <c r="DC16" s="626"/>
      <c r="DD16" s="632" t="s">
        <v>239</v>
      </c>
      <c r="DE16" s="624"/>
      <c r="DF16" s="624"/>
      <c r="DG16" s="624"/>
      <c r="DH16" s="624"/>
      <c r="DI16" s="624"/>
      <c r="DJ16" s="624"/>
      <c r="DK16" s="624"/>
      <c r="DL16" s="624"/>
      <c r="DM16" s="624"/>
      <c r="DN16" s="624"/>
      <c r="DO16" s="624"/>
      <c r="DP16" s="625"/>
      <c r="DQ16" s="632">
        <v>232171</v>
      </c>
      <c r="DR16" s="624"/>
      <c r="DS16" s="624"/>
      <c r="DT16" s="624"/>
      <c r="DU16" s="624"/>
      <c r="DV16" s="624"/>
      <c r="DW16" s="624"/>
      <c r="DX16" s="624"/>
      <c r="DY16" s="624"/>
      <c r="DZ16" s="624"/>
      <c r="EA16" s="624"/>
      <c r="EB16" s="624"/>
      <c r="EC16" s="633"/>
    </row>
    <row r="17" spans="2:133" ht="11.25" customHeight="1" x14ac:dyDescent="0.15">
      <c r="B17" s="620" t="s">
        <v>271</v>
      </c>
      <c r="C17" s="621"/>
      <c r="D17" s="621"/>
      <c r="E17" s="621"/>
      <c r="F17" s="621"/>
      <c r="G17" s="621"/>
      <c r="H17" s="621"/>
      <c r="I17" s="621"/>
      <c r="J17" s="621"/>
      <c r="K17" s="621"/>
      <c r="L17" s="621"/>
      <c r="M17" s="621"/>
      <c r="N17" s="621"/>
      <c r="O17" s="621"/>
      <c r="P17" s="621"/>
      <c r="Q17" s="622"/>
      <c r="R17" s="623">
        <v>139870</v>
      </c>
      <c r="S17" s="624"/>
      <c r="T17" s="624"/>
      <c r="U17" s="624"/>
      <c r="V17" s="624"/>
      <c r="W17" s="624"/>
      <c r="X17" s="624"/>
      <c r="Y17" s="625"/>
      <c r="Z17" s="626">
        <v>0.4</v>
      </c>
      <c r="AA17" s="626"/>
      <c r="AB17" s="626"/>
      <c r="AC17" s="626"/>
      <c r="AD17" s="627">
        <v>139870</v>
      </c>
      <c r="AE17" s="627"/>
      <c r="AF17" s="627"/>
      <c r="AG17" s="627"/>
      <c r="AH17" s="627"/>
      <c r="AI17" s="627"/>
      <c r="AJ17" s="627"/>
      <c r="AK17" s="627"/>
      <c r="AL17" s="628">
        <v>0.9</v>
      </c>
      <c r="AM17" s="629"/>
      <c r="AN17" s="629"/>
      <c r="AO17" s="630"/>
      <c r="AP17" s="620" t="s">
        <v>272</v>
      </c>
      <c r="AQ17" s="621"/>
      <c r="AR17" s="621"/>
      <c r="AS17" s="621"/>
      <c r="AT17" s="621"/>
      <c r="AU17" s="621"/>
      <c r="AV17" s="621"/>
      <c r="AW17" s="621"/>
      <c r="AX17" s="621"/>
      <c r="AY17" s="621"/>
      <c r="AZ17" s="621"/>
      <c r="BA17" s="621"/>
      <c r="BB17" s="621"/>
      <c r="BC17" s="621"/>
      <c r="BD17" s="621"/>
      <c r="BE17" s="621"/>
      <c r="BF17" s="622"/>
      <c r="BG17" s="623" t="s">
        <v>239</v>
      </c>
      <c r="BH17" s="624"/>
      <c r="BI17" s="624"/>
      <c r="BJ17" s="624"/>
      <c r="BK17" s="624"/>
      <c r="BL17" s="624"/>
      <c r="BM17" s="624"/>
      <c r="BN17" s="625"/>
      <c r="BO17" s="626" t="s">
        <v>130</v>
      </c>
      <c r="BP17" s="626"/>
      <c r="BQ17" s="626"/>
      <c r="BR17" s="626"/>
      <c r="BS17" s="627" t="s">
        <v>130</v>
      </c>
      <c r="BT17" s="627"/>
      <c r="BU17" s="627"/>
      <c r="BV17" s="627"/>
      <c r="BW17" s="627"/>
      <c r="BX17" s="627"/>
      <c r="BY17" s="627"/>
      <c r="BZ17" s="627"/>
      <c r="CA17" s="627"/>
      <c r="CB17" s="631"/>
      <c r="CD17" s="620" t="s">
        <v>273</v>
      </c>
      <c r="CE17" s="621"/>
      <c r="CF17" s="621"/>
      <c r="CG17" s="621"/>
      <c r="CH17" s="621"/>
      <c r="CI17" s="621"/>
      <c r="CJ17" s="621"/>
      <c r="CK17" s="621"/>
      <c r="CL17" s="621"/>
      <c r="CM17" s="621"/>
      <c r="CN17" s="621"/>
      <c r="CO17" s="621"/>
      <c r="CP17" s="621"/>
      <c r="CQ17" s="622"/>
      <c r="CR17" s="623">
        <v>4468500</v>
      </c>
      <c r="CS17" s="624"/>
      <c r="CT17" s="624"/>
      <c r="CU17" s="624"/>
      <c r="CV17" s="624"/>
      <c r="CW17" s="624"/>
      <c r="CX17" s="624"/>
      <c r="CY17" s="625"/>
      <c r="CZ17" s="626">
        <v>12</v>
      </c>
      <c r="DA17" s="626"/>
      <c r="DB17" s="626"/>
      <c r="DC17" s="626"/>
      <c r="DD17" s="632" t="s">
        <v>130</v>
      </c>
      <c r="DE17" s="624"/>
      <c r="DF17" s="624"/>
      <c r="DG17" s="624"/>
      <c r="DH17" s="624"/>
      <c r="DI17" s="624"/>
      <c r="DJ17" s="624"/>
      <c r="DK17" s="624"/>
      <c r="DL17" s="624"/>
      <c r="DM17" s="624"/>
      <c r="DN17" s="624"/>
      <c r="DO17" s="624"/>
      <c r="DP17" s="625"/>
      <c r="DQ17" s="632">
        <v>4438159</v>
      </c>
      <c r="DR17" s="624"/>
      <c r="DS17" s="624"/>
      <c r="DT17" s="624"/>
      <c r="DU17" s="624"/>
      <c r="DV17" s="624"/>
      <c r="DW17" s="624"/>
      <c r="DX17" s="624"/>
      <c r="DY17" s="624"/>
      <c r="DZ17" s="624"/>
      <c r="EA17" s="624"/>
      <c r="EB17" s="624"/>
      <c r="EC17" s="633"/>
    </row>
    <row r="18" spans="2:133" ht="11.25" customHeight="1" x14ac:dyDescent="0.15">
      <c r="B18" s="620" t="s">
        <v>274</v>
      </c>
      <c r="C18" s="621"/>
      <c r="D18" s="621"/>
      <c r="E18" s="621"/>
      <c r="F18" s="621"/>
      <c r="G18" s="621"/>
      <c r="H18" s="621"/>
      <c r="I18" s="621"/>
      <c r="J18" s="621"/>
      <c r="K18" s="621"/>
      <c r="L18" s="621"/>
      <c r="M18" s="621"/>
      <c r="N18" s="621"/>
      <c r="O18" s="621"/>
      <c r="P18" s="621"/>
      <c r="Q18" s="622"/>
      <c r="R18" s="623">
        <v>42025</v>
      </c>
      <c r="S18" s="624"/>
      <c r="T18" s="624"/>
      <c r="U18" s="624"/>
      <c r="V18" s="624"/>
      <c r="W18" s="624"/>
      <c r="X18" s="624"/>
      <c r="Y18" s="625"/>
      <c r="Z18" s="626">
        <v>0.1</v>
      </c>
      <c r="AA18" s="626"/>
      <c r="AB18" s="626"/>
      <c r="AC18" s="626"/>
      <c r="AD18" s="627">
        <v>42025</v>
      </c>
      <c r="AE18" s="627"/>
      <c r="AF18" s="627"/>
      <c r="AG18" s="627"/>
      <c r="AH18" s="627"/>
      <c r="AI18" s="627"/>
      <c r="AJ18" s="627"/>
      <c r="AK18" s="627"/>
      <c r="AL18" s="628">
        <v>0.3</v>
      </c>
      <c r="AM18" s="629"/>
      <c r="AN18" s="629"/>
      <c r="AO18" s="630"/>
      <c r="AP18" s="620" t="s">
        <v>275</v>
      </c>
      <c r="AQ18" s="621"/>
      <c r="AR18" s="621"/>
      <c r="AS18" s="621"/>
      <c r="AT18" s="621"/>
      <c r="AU18" s="621"/>
      <c r="AV18" s="621"/>
      <c r="AW18" s="621"/>
      <c r="AX18" s="621"/>
      <c r="AY18" s="621"/>
      <c r="AZ18" s="621"/>
      <c r="BA18" s="621"/>
      <c r="BB18" s="621"/>
      <c r="BC18" s="621"/>
      <c r="BD18" s="621"/>
      <c r="BE18" s="621"/>
      <c r="BF18" s="622"/>
      <c r="BG18" s="623" t="s">
        <v>239</v>
      </c>
      <c r="BH18" s="624"/>
      <c r="BI18" s="624"/>
      <c r="BJ18" s="624"/>
      <c r="BK18" s="624"/>
      <c r="BL18" s="624"/>
      <c r="BM18" s="624"/>
      <c r="BN18" s="625"/>
      <c r="BO18" s="626" t="s">
        <v>239</v>
      </c>
      <c r="BP18" s="626"/>
      <c r="BQ18" s="626"/>
      <c r="BR18" s="626"/>
      <c r="BS18" s="627" t="s">
        <v>130</v>
      </c>
      <c r="BT18" s="627"/>
      <c r="BU18" s="627"/>
      <c r="BV18" s="627"/>
      <c r="BW18" s="627"/>
      <c r="BX18" s="627"/>
      <c r="BY18" s="627"/>
      <c r="BZ18" s="627"/>
      <c r="CA18" s="627"/>
      <c r="CB18" s="631"/>
      <c r="CD18" s="620" t="s">
        <v>276</v>
      </c>
      <c r="CE18" s="621"/>
      <c r="CF18" s="621"/>
      <c r="CG18" s="621"/>
      <c r="CH18" s="621"/>
      <c r="CI18" s="621"/>
      <c r="CJ18" s="621"/>
      <c r="CK18" s="621"/>
      <c r="CL18" s="621"/>
      <c r="CM18" s="621"/>
      <c r="CN18" s="621"/>
      <c r="CO18" s="621"/>
      <c r="CP18" s="621"/>
      <c r="CQ18" s="622"/>
      <c r="CR18" s="623" t="s">
        <v>239</v>
      </c>
      <c r="CS18" s="624"/>
      <c r="CT18" s="624"/>
      <c r="CU18" s="624"/>
      <c r="CV18" s="624"/>
      <c r="CW18" s="624"/>
      <c r="CX18" s="624"/>
      <c r="CY18" s="625"/>
      <c r="CZ18" s="626" t="s">
        <v>130</v>
      </c>
      <c r="DA18" s="626"/>
      <c r="DB18" s="626"/>
      <c r="DC18" s="626"/>
      <c r="DD18" s="632" t="s">
        <v>265</v>
      </c>
      <c r="DE18" s="624"/>
      <c r="DF18" s="624"/>
      <c r="DG18" s="624"/>
      <c r="DH18" s="624"/>
      <c r="DI18" s="624"/>
      <c r="DJ18" s="624"/>
      <c r="DK18" s="624"/>
      <c r="DL18" s="624"/>
      <c r="DM18" s="624"/>
      <c r="DN18" s="624"/>
      <c r="DO18" s="624"/>
      <c r="DP18" s="625"/>
      <c r="DQ18" s="632" t="s">
        <v>130</v>
      </c>
      <c r="DR18" s="624"/>
      <c r="DS18" s="624"/>
      <c r="DT18" s="624"/>
      <c r="DU18" s="624"/>
      <c r="DV18" s="624"/>
      <c r="DW18" s="624"/>
      <c r="DX18" s="624"/>
      <c r="DY18" s="624"/>
      <c r="DZ18" s="624"/>
      <c r="EA18" s="624"/>
      <c r="EB18" s="624"/>
      <c r="EC18" s="633"/>
    </row>
    <row r="19" spans="2:133" ht="11.25" customHeight="1" x14ac:dyDescent="0.15">
      <c r="B19" s="620" t="s">
        <v>277</v>
      </c>
      <c r="C19" s="621"/>
      <c r="D19" s="621"/>
      <c r="E19" s="621"/>
      <c r="F19" s="621"/>
      <c r="G19" s="621"/>
      <c r="H19" s="621"/>
      <c r="I19" s="621"/>
      <c r="J19" s="621"/>
      <c r="K19" s="621"/>
      <c r="L19" s="621"/>
      <c r="M19" s="621"/>
      <c r="N19" s="621"/>
      <c r="O19" s="621"/>
      <c r="P19" s="621"/>
      <c r="Q19" s="622"/>
      <c r="R19" s="623">
        <v>40487</v>
      </c>
      <c r="S19" s="624"/>
      <c r="T19" s="624"/>
      <c r="U19" s="624"/>
      <c r="V19" s="624"/>
      <c r="W19" s="624"/>
      <c r="X19" s="624"/>
      <c r="Y19" s="625"/>
      <c r="Z19" s="626">
        <v>0.1</v>
      </c>
      <c r="AA19" s="626"/>
      <c r="AB19" s="626"/>
      <c r="AC19" s="626"/>
      <c r="AD19" s="627">
        <v>40487</v>
      </c>
      <c r="AE19" s="627"/>
      <c r="AF19" s="627"/>
      <c r="AG19" s="627"/>
      <c r="AH19" s="627"/>
      <c r="AI19" s="627"/>
      <c r="AJ19" s="627"/>
      <c r="AK19" s="627"/>
      <c r="AL19" s="628">
        <v>0.3</v>
      </c>
      <c r="AM19" s="629"/>
      <c r="AN19" s="629"/>
      <c r="AO19" s="630"/>
      <c r="AP19" s="620" t="s">
        <v>278</v>
      </c>
      <c r="AQ19" s="621"/>
      <c r="AR19" s="621"/>
      <c r="AS19" s="621"/>
      <c r="AT19" s="621"/>
      <c r="AU19" s="621"/>
      <c r="AV19" s="621"/>
      <c r="AW19" s="621"/>
      <c r="AX19" s="621"/>
      <c r="AY19" s="621"/>
      <c r="AZ19" s="621"/>
      <c r="BA19" s="621"/>
      <c r="BB19" s="621"/>
      <c r="BC19" s="621"/>
      <c r="BD19" s="621"/>
      <c r="BE19" s="621"/>
      <c r="BF19" s="622"/>
      <c r="BG19" s="623">
        <v>22797</v>
      </c>
      <c r="BH19" s="624"/>
      <c r="BI19" s="624"/>
      <c r="BJ19" s="624"/>
      <c r="BK19" s="624"/>
      <c r="BL19" s="624"/>
      <c r="BM19" s="624"/>
      <c r="BN19" s="625"/>
      <c r="BO19" s="626">
        <v>0.3</v>
      </c>
      <c r="BP19" s="626"/>
      <c r="BQ19" s="626"/>
      <c r="BR19" s="626"/>
      <c r="BS19" s="627" t="s">
        <v>130</v>
      </c>
      <c r="BT19" s="627"/>
      <c r="BU19" s="627"/>
      <c r="BV19" s="627"/>
      <c r="BW19" s="627"/>
      <c r="BX19" s="627"/>
      <c r="BY19" s="627"/>
      <c r="BZ19" s="627"/>
      <c r="CA19" s="627"/>
      <c r="CB19" s="631"/>
      <c r="CD19" s="620" t="s">
        <v>279</v>
      </c>
      <c r="CE19" s="621"/>
      <c r="CF19" s="621"/>
      <c r="CG19" s="621"/>
      <c r="CH19" s="621"/>
      <c r="CI19" s="621"/>
      <c r="CJ19" s="621"/>
      <c r="CK19" s="621"/>
      <c r="CL19" s="621"/>
      <c r="CM19" s="621"/>
      <c r="CN19" s="621"/>
      <c r="CO19" s="621"/>
      <c r="CP19" s="621"/>
      <c r="CQ19" s="622"/>
      <c r="CR19" s="623" t="s">
        <v>239</v>
      </c>
      <c r="CS19" s="624"/>
      <c r="CT19" s="624"/>
      <c r="CU19" s="624"/>
      <c r="CV19" s="624"/>
      <c r="CW19" s="624"/>
      <c r="CX19" s="624"/>
      <c r="CY19" s="625"/>
      <c r="CZ19" s="626" t="s">
        <v>130</v>
      </c>
      <c r="DA19" s="626"/>
      <c r="DB19" s="626"/>
      <c r="DC19" s="626"/>
      <c r="DD19" s="632" t="s">
        <v>130</v>
      </c>
      <c r="DE19" s="624"/>
      <c r="DF19" s="624"/>
      <c r="DG19" s="624"/>
      <c r="DH19" s="624"/>
      <c r="DI19" s="624"/>
      <c r="DJ19" s="624"/>
      <c r="DK19" s="624"/>
      <c r="DL19" s="624"/>
      <c r="DM19" s="624"/>
      <c r="DN19" s="624"/>
      <c r="DO19" s="624"/>
      <c r="DP19" s="625"/>
      <c r="DQ19" s="632" t="s">
        <v>130</v>
      </c>
      <c r="DR19" s="624"/>
      <c r="DS19" s="624"/>
      <c r="DT19" s="624"/>
      <c r="DU19" s="624"/>
      <c r="DV19" s="624"/>
      <c r="DW19" s="624"/>
      <c r="DX19" s="624"/>
      <c r="DY19" s="624"/>
      <c r="DZ19" s="624"/>
      <c r="EA19" s="624"/>
      <c r="EB19" s="624"/>
      <c r="EC19" s="633"/>
    </row>
    <row r="20" spans="2:133" ht="11.25" customHeight="1" x14ac:dyDescent="0.15">
      <c r="B20" s="636" t="s">
        <v>280</v>
      </c>
      <c r="C20" s="637"/>
      <c r="D20" s="637"/>
      <c r="E20" s="637"/>
      <c r="F20" s="637"/>
      <c r="G20" s="637"/>
      <c r="H20" s="637"/>
      <c r="I20" s="637"/>
      <c r="J20" s="637"/>
      <c r="K20" s="637"/>
      <c r="L20" s="637"/>
      <c r="M20" s="637"/>
      <c r="N20" s="637"/>
      <c r="O20" s="637"/>
      <c r="P20" s="637"/>
      <c r="Q20" s="638"/>
      <c r="R20" s="623">
        <v>1538</v>
      </c>
      <c r="S20" s="624"/>
      <c r="T20" s="624"/>
      <c r="U20" s="624"/>
      <c r="V20" s="624"/>
      <c r="W20" s="624"/>
      <c r="X20" s="624"/>
      <c r="Y20" s="625"/>
      <c r="Z20" s="626">
        <v>0</v>
      </c>
      <c r="AA20" s="626"/>
      <c r="AB20" s="626"/>
      <c r="AC20" s="626"/>
      <c r="AD20" s="627">
        <v>1538</v>
      </c>
      <c r="AE20" s="627"/>
      <c r="AF20" s="627"/>
      <c r="AG20" s="627"/>
      <c r="AH20" s="627"/>
      <c r="AI20" s="627"/>
      <c r="AJ20" s="627"/>
      <c r="AK20" s="627"/>
      <c r="AL20" s="628">
        <v>0</v>
      </c>
      <c r="AM20" s="629"/>
      <c r="AN20" s="629"/>
      <c r="AO20" s="630"/>
      <c r="AP20" s="620" t="s">
        <v>281</v>
      </c>
      <c r="AQ20" s="621"/>
      <c r="AR20" s="621"/>
      <c r="AS20" s="621"/>
      <c r="AT20" s="621"/>
      <c r="AU20" s="621"/>
      <c r="AV20" s="621"/>
      <c r="AW20" s="621"/>
      <c r="AX20" s="621"/>
      <c r="AY20" s="621"/>
      <c r="AZ20" s="621"/>
      <c r="BA20" s="621"/>
      <c r="BB20" s="621"/>
      <c r="BC20" s="621"/>
      <c r="BD20" s="621"/>
      <c r="BE20" s="621"/>
      <c r="BF20" s="622"/>
      <c r="BG20" s="623">
        <v>22797</v>
      </c>
      <c r="BH20" s="624"/>
      <c r="BI20" s="624"/>
      <c r="BJ20" s="624"/>
      <c r="BK20" s="624"/>
      <c r="BL20" s="624"/>
      <c r="BM20" s="624"/>
      <c r="BN20" s="625"/>
      <c r="BO20" s="626">
        <v>0.3</v>
      </c>
      <c r="BP20" s="626"/>
      <c r="BQ20" s="626"/>
      <c r="BR20" s="626"/>
      <c r="BS20" s="627" t="s">
        <v>130</v>
      </c>
      <c r="BT20" s="627"/>
      <c r="BU20" s="627"/>
      <c r="BV20" s="627"/>
      <c r="BW20" s="627"/>
      <c r="BX20" s="627"/>
      <c r="BY20" s="627"/>
      <c r="BZ20" s="627"/>
      <c r="CA20" s="627"/>
      <c r="CB20" s="631"/>
      <c r="CD20" s="620" t="s">
        <v>282</v>
      </c>
      <c r="CE20" s="621"/>
      <c r="CF20" s="621"/>
      <c r="CG20" s="621"/>
      <c r="CH20" s="621"/>
      <c r="CI20" s="621"/>
      <c r="CJ20" s="621"/>
      <c r="CK20" s="621"/>
      <c r="CL20" s="621"/>
      <c r="CM20" s="621"/>
      <c r="CN20" s="621"/>
      <c r="CO20" s="621"/>
      <c r="CP20" s="621"/>
      <c r="CQ20" s="622"/>
      <c r="CR20" s="623">
        <v>37319467</v>
      </c>
      <c r="CS20" s="624"/>
      <c r="CT20" s="624"/>
      <c r="CU20" s="624"/>
      <c r="CV20" s="624"/>
      <c r="CW20" s="624"/>
      <c r="CX20" s="624"/>
      <c r="CY20" s="625"/>
      <c r="CZ20" s="626">
        <v>100</v>
      </c>
      <c r="DA20" s="626"/>
      <c r="DB20" s="626"/>
      <c r="DC20" s="626"/>
      <c r="DD20" s="632">
        <v>3338761</v>
      </c>
      <c r="DE20" s="624"/>
      <c r="DF20" s="624"/>
      <c r="DG20" s="624"/>
      <c r="DH20" s="624"/>
      <c r="DI20" s="624"/>
      <c r="DJ20" s="624"/>
      <c r="DK20" s="624"/>
      <c r="DL20" s="624"/>
      <c r="DM20" s="624"/>
      <c r="DN20" s="624"/>
      <c r="DO20" s="624"/>
      <c r="DP20" s="625"/>
      <c r="DQ20" s="632">
        <v>19765028</v>
      </c>
      <c r="DR20" s="624"/>
      <c r="DS20" s="624"/>
      <c r="DT20" s="624"/>
      <c r="DU20" s="624"/>
      <c r="DV20" s="624"/>
      <c r="DW20" s="624"/>
      <c r="DX20" s="624"/>
      <c r="DY20" s="624"/>
      <c r="DZ20" s="624"/>
      <c r="EA20" s="624"/>
      <c r="EB20" s="624"/>
      <c r="EC20" s="633"/>
    </row>
    <row r="21" spans="2:133" ht="11.25" customHeight="1" x14ac:dyDescent="0.15">
      <c r="B21" s="620" t="s">
        <v>283</v>
      </c>
      <c r="C21" s="621"/>
      <c r="D21" s="621"/>
      <c r="E21" s="621"/>
      <c r="F21" s="621"/>
      <c r="G21" s="621"/>
      <c r="H21" s="621"/>
      <c r="I21" s="621"/>
      <c r="J21" s="621"/>
      <c r="K21" s="621"/>
      <c r="L21" s="621"/>
      <c r="M21" s="621"/>
      <c r="N21" s="621"/>
      <c r="O21" s="621"/>
      <c r="P21" s="621"/>
      <c r="Q21" s="622"/>
      <c r="R21" s="623">
        <v>8220786</v>
      </c>
      <c r="S21" s="624"/>
      <c r="T21" s="624"/>
      <c r="U21" s="624"/>
      <c r="V21" s="624"/>
      <c r="W21" s="624"/>
      <c r="X21" s="624"/>
      <c r="Y21" s="625"/>
      <c r="Z21" s="626">
        <v>21.3</v>
      </c>
      <c r="AA21" s="626"/>
      <c r="AB21" s="626"/>
      <c r="AC21" s="626"/>
      <c r="AD21" s="627">
        <v>6701690</v>
      </c>
      <c r="AE21" s="627"/>
      <c r="AF21" s="627"/>
      <c r="AG21" s="627"/>
      <c r="AH21" s="627"/>
      <c r="AI21" s="627"/>
      <c r="AJ21" s="627"/>
      <c r="AK21" s="627"/>
      <c r="AL21" s="628">
        <v>42.3</v>
      </c>
      <c r="AM21" s="629"/>
      <c r="AN21" s="629"/>
      <c r="AO21" s="630"/>
      <c r="AP21" s="620" t="s">
        <v>284</v>
      </c>
      <c r="AQ21" s="639"/>
      <c r="AR21" s="639"/>
      <c r="AS21" s="639"/>
      <c r="AT21" s="639"/>
      <c r="AU21" s="639"/>
      <c r="AV21" s="639"/>
      <c r="AW21" s="639"/>
      <c r="AX21" s="639"/>
      <c r="AY21" s="639"/>
      <c r="AZ21" s="639"/>
      <c r="BA21" s="639"/>
      <c r="BB21" s="639"/>
      <c r="BC21" s="639"/>
      <c r="BD21" s="639"/>
      <c r="BE21" s="639"/>
      <c r="BF21" s="640"/>
      <c r="BG21" s="623">
        <v>22797</v>
      </c>
      <c r="BH21" s="624"/>
      <c r="BI21" s="624"/>
      <c r="BJ21" s="624"/>
      <c r="BK21" s="624"/>
      <c r="BL21" s="624"/>
      <c r="BM21" s="624"/>
      <c r="BN21" s="625"/>
      <c r="BO21" s="626">
        <v>0.3</v>
      </c>
      <c r="BP21" s="626"/>
      <c r="BQ21" s="626"/>
      <c r="BR21" s="626"/>
      <c r="BS21" s="627" t="s">
        <v>130</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285</v>
      </c>
      <c r="C22" s="621"/>
      <c r="D22" s="621"/>
      <c r="E22" s="621"/>
      <c r="F22" s="621"/>
      <c r="G22" s="621"/>
      <c r="H22" s="621"/>
      <c r="I22" s="621"/>
      <c r="J22" s="621"/>
      <c r="K22" s="621"/>
      <c r="L22" s="621"/>
      <c r="M22" s="621"/>
      <c r="N22" s="621"/>
      <c r="O22" s="621"/>
      <c r="P22" s="621"/>
      <c r="Q22" s="622"/>
      <c r="R22" s="623">
        <v>6701690</v>
      </c>
      <c r="S22" s="624"/>
      <c r="T22" s="624"/>
      <c r="U22" s="624"/>
      <c r="V22" s="624"/>
      <c r="W22" s="624"/>
      <c r="X22" s="624"/>
      <c r="Y22" s="625"/>
      <c r="Z22" s="626">
        <v>17.3</v>
      </c>
      <c r="AA22" s="626"/>
      <c r="AB22" s="626"/>
      <c r="AC22" s="626"/>
      <c r="AD22" s="627">
        <v>6701690</v>
      </c>
      <c r="AE22" s="627"/>
      <c r="AF22" s="627"/>
      <c r="AG22" s="627"/>
      <c r="AH22" s="627"/>
      <c r="AI22" s="627"/>
      <c r="AJ22" s="627"/>
      <c r="AK22" s="627"/>
      <c r="AL22" s="628">
        <v>42.3</v>
      </c>
      <c r="AM22" s="629"/>
      <c r="AN22" s="629"/>
      <c r="AO22" s="630"/>
      <c r="AP22" s="620" t="s">
        <v>286</v>
      </c>
      <c r="AQ22" s="639"/>
      <c r="AR22" s="639"/>
      <c r="AS22" s="639"/>
      <c r="AT22" s="639"/>
      <c r="AU22" s="639"/>
      <c r="AV22" s="639"/>
      <c r="AW22" s="639"/>
      <c r="AX22" s="639"/>
      <c r="AY22" s="639"/>
      <c r="AZ22" s="639"/>
      <c r="BA22" s="639"/>
      <c r="BB22" s="639"/>
      <c r="BC22" s="639"/>
      <c r="BD22" s="639"/>
      <c r="BE22" s="639"/>
      <c r="BF22" s="640"/>
      <c r="BG22" s="623" t="s">
        <v>130</v>
      </c>
      <c r="BH22" s="624"/>
      <c r="BI22" s="624"/>
      <c r="BJ22" s="624"/>
      <c r="BK22" s="624"/>
      <c r="BL22" s="624"/>
      <c r="BM22" s="624"/>
      <c r="BN22" s="625"/>
      <c r="BO22" s="626" t="s">
        <v>239</v>
      </c>
      <c r="BP22" s="626"/>
      <c r="BQ22" s="626"/>
      <c r="BR22" s="626"/>
      <c r="BS22" s="627" t="s">
        <v>239</v>
      </c>
      <c r="BT22" s="627"/>
      <c r="BU22" s="627"/>
      <c r="BV22" s="627"/>
      <c r="BW22" s="627"/>
      <c r="BX22" s="627"/>
      <c r="BY22" s="627"/>
      <c r="BZ22" s="627"/>
      <c r="CA22" s="627"/>
      <c r="CB22" s="631"/>
      <c r="CD22" s="605" t="s">
        <v>287</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288</v>
      </c>
      <c r="C23" s="621"/>
      <c r="D23" s="621"/>
      <c r="E23" s="621"/>
      <c r="F23" s="621"/>
      <c r="G23" s="621"/>
      <c r="H23" s="621"/>
      <c r="I23" s="621"/>
      <c r="J23" s="621"/>
      <c r="K23" s="621"/>
      <c r="L23" s="621"/>
      <c r="M23" s="621"/>
      <c r="N23" s="621"/>
      <c r="O23" s="621"/>
      <c r="P23" s="621"/>
      <c r="Q23" s="622"/>
      <c r="R23" s="623">
        <v>1519096</v>
      </c>
      <c r="S23" s="624"/>
      <c r="T23" s="624"/>
      <c r="U23" s="624"/>
      <c r="V23" s="624"/>
      <c r="W23" s="624"/>
      <c r="X23" s="624"/>
      <c r="Y23" s="625"/>
      <c r="Z23" s="626">
        <v>3.9</v>
      </c>
      <c r="AA23" s="626"/>
      <c r="AB23" s="626"/>
      <c r="AC23" s="626"/>
      <c r="AD23" s="627" t="s">
        <v>239</v>
      </c>
      <c r="AE23" s="627"/>
      <c r="AF23" s="627"/>
      <c r="AG23" s="627"/>
      <c r="AH23" s="627"/>
      <c r="AI23" s="627"/>
      <c r="AJ23" s="627"/>
      <c r="AK23" s="627"/>
      <c r="AL23" s="628" t="s">
        <v>239</v>
      </c>
      <c r="AM23" s="629"/>
      <c r="AN23" s="629"/>
      <c r="AO23" s="630"/>
      <c r="AP23" s="620" t="s">
        <v>289</v>
      </c>
      <c r="AQ23" s="639"/>
      <c r="AR23" s="639"/>
      <c r="AS23" s="639"/>
      <c r="AT23" s="639"/>
      <c r="AU23" s="639"/>
      <c r="AV23" s="639"/>
      <c r="AW23" s="639"/>
      <c r="AX23" s="639"/>
      <c r="AY23" s="639"/>
      <c r="AZ23" s="639"/>
      <c r="BA23" s="639"/>
      <c r="BB23" s="639"/>
      <c r="BC23" s="639"/>
      <c r="BD23" s="639"/>
      <c r="BE23" s="639"/>
      <c r="BF23" s="640"/>
      <c r="BG23" s="623" t="s">
        <v>130</v>
      </c>
      <c r="BH23" s="624"/>
      <c r="BI23" s="624"/>
      <c r="BJ23" s="624"/>
      <c r="BK23" s="624"/>
      <c r="BL23" s="624"/>
      <c r="BM23" s="624"/>
      <c r="BN23" s="625"/>
      <c r="BO23" s="626" t="s">
        <v>130</v>
      </c>
      <c r="BP23" s="626"/>
      <c r="BQ23" s="626"/>
      <c r="BR23" s="626"/>
      <c r="BS23" s="627" t="s">
        <v>130</v>
      </c>
      <c r="BT23" s="627"/>
      <c r="BU23" s="627"/>
      <c r="BV23" s="627"/>
      <c r="BW23" s="627"/>
      <c r="BX23" s="627"/>
      <c r="BY23" s="627"/>
      <c r="BZ23" s="627"/>
      <c r="CA23" s="627"/>
      <c r="CB23" s="631"/>
      <c r="CD23" s="605" t="s">
        <v>227</v>
      </c>
      <c r="CE23" s="606"/>
      <c r="CF23" s="606"/>
      <c r="CG23" s="606"/>
      <c r="CH23" s="606"/>
      <c r="CI23" s="606"/>
      <c r="CJ23" s="606"/>
      <c r="CK23" s="606"/>
      <c r="CL23" s="606"/>
      <c r="CM23" s="606"/>
      <c r="CN23" s="606"/>
      <c r="CO23" s="606"/>
      <c r="CP23" s="606"/>
      <c r="CQ23" s="607"/>
      <c r="CR23" s="605" t="s">
        <v>290</v>
      </c>
      <c r="CS23" s="606"/>
      <c r="CT23" s="606"/>
      <c r="CU23" s="606"/>
      <c r="CV23" s="606"/>
      <c r="CW23" s="606"/>
      <c r="CX23" s="606"/>
      <c r="CY23" s="607"/>
      <c r="CZ23" s="605" t="s">
        <v>291</v>
      </c>
      <c r="DA23" s="606"/>
      <c r="DB23" s="606"/>
      <c r="DC23" s="607"/>
      <c r="DD23" s="605" t="s">
        <v>292</v>
      </c>
      <c r="DE23" s="606"/>
      <c r="DF23" s="606"/>
      <c r="DG23" s="606"/>
      <c r="DH23" s="606"/>
      <c r="DI23" s="606"/>
      <c r="DJ23" s="606"/>
      <c r="DK23" s="607"/>
      <c r="DL23" s="650" t="s">
        <v>293</v>
      </c>
      <c r="DM23" s="651"/>
      <c r="DN23" s="651"/>
      <c r="DO23" s="651"/>
      <c r="DP23" s="651"/>
      <c r="DQ23" s="651"/>
      <c r="DR23" s="651"/>
      <c r="DS23" s="651"/>
      <c r="DT23" s="651"/>
      <c r="DU23" s="651"/>
      <c r="DV23" s="652"/>
      <c r="DW23" s="605" t="s">
        <v>294</v>
      </c>
      <c r="DX23" s="606"/>
      <c r="DY23" s="606"/>
      <c r="DZ23" s="606"/>
      <c r="EA23" s="606"/>
      <c r="EB23" s="606"/>
      <c r="EC23" s="607"/>
    </row>
    <row r="24" spans="2:133" ht="11.25" customHeight="1" x14ac:dyDescent="0.15">
      <c r="B24" s="620" t="s">
        <v>295</v>
      </c>
      <c r="C24" s="621"/>
      <c r="D24" s="621"/>
      <c r="E24" s="621"/>
      <c r="F24" s="621"/>
      <c r="G24" s="621"/>
      <c r="H24" s="621"/>
      <c r="I24" s="621"/>
      <c r="J24" s="621"/>
      <c r="K24" s="621"/>
      <c r="L24" s="621"/>
      <c r="M24" s="621"/>
      <c r="N24" s="621"/>
      <c r="O24" s="621"/>
      <c r="P24" s="621"/>
      <c r="Q24" s="622"/>
      <c r="R24" s="623" t="s">
        <v>130</v>
      </c>
      <c r="S24" s="624"/>
      <c r="T24" s="624"/>
      <c r="U24" s="624"/>
      <c r="V24" s="624"/>
      <c r="W24" s="624"/>
      <c r="X24" s="624"/>
      <c r="Y24" s="625"/>
      <c r="Z24" s="626" t="s">
        <v>130</v>
      </c>
      <c r="AA24" s="626"/>
      <c r="AB24" s="626"/>
      <c r="AC24" s="626"/>
      <c r="AD24" s="627" t="s">
        <v>265</v>
      </c>
      <c r="AE24" s="627"/>
      <c r="AF24" s="627"/>
      <c r="AG24" s="627"/>
      <c r="AH24" s="627"/>
      <c r="AI24" s="627"/>
      <c r="AJ24" s="627"/>
      <c r="AK24" s="627"/>
      <c r="AL24" s="628" t="s">
        <v>130</v>
      </c>
      <c r="AM24" s="629"/>
      <c r="AN24" s="629"/>
      <c r="AO24" s="630"/>
      <c r="AP24" s="620" t="s">
        <v>296</v>
      </c>
      <c r="AQ24" s="639"/>
      <c r="AR24" s="639"/>
      <c r="AS24" s="639"/>
      <c r="AT24" s="639"/>
      <c r="AU24" s="639"/>
      <c r="AV24" s="639"/>
      <c r="AW24" s="639"/>
      <c r="AX24" s="639"/>
      <c r="AY24" s="639"/>
      <c r="AZ24" s="639"/>
      <c r="BA24" s="639"/>
      <c r="BB24" s="639"/>
      <c r="BC24" s="639"/>
      <c r="BD24" s="639"/>
      <c r="BE24" s="639"/>
      <c r="BF24" s="640"/>
      <c r="BG24" s="623" t="s">
        <v>265</v>
      </c>
      <c r="BH24" s="624"/>
      <c r="BI24" s="624"/>
      <c r="BJ24" s="624"/>
      <c r="BK24" s="624"/>
      <c r="BL24" s="624"/>
      <c r="BM24" s="624"/>
      <c r="BN24" s="625"/>
      <c r="BO24" s="626" t="s">
        <v>239</v>
      </c>
      <c r="BP24" s="626"/>
      <c r="BQ24" s="626"/>
      <c r="BR24" s="626"/>
      <c r="BS24" s="627" t="s">
        <v>239</v>
      </c>
      <c r="BT24" s="627"/>
      <c r="BU24" s="627"/>
      <c r="BV24" s="627"/>
      <c r="BW24" s="627"/>
      <c r="BX24" s="627"/>
      <c r="BY24" s="627"/>
      <c r="BZ24" s="627"/>
      <c r="CA24" s="627"/>
      <c r="CB24" s="631"/>
      <c r="CD24" s="609" t="s">
        <v>297</v>
      </c>
      <c r="CE24" s="610"/>
      <c r="CF24" s="610"/>
      <c r="CG24" s="610"/>
      <c r="CH24" s="610"/>
      <c r="CI24" s="610"/>
      <c r="CJ24" s="610"/>
      <c r="CK24" s="610"/>
      <c r="CL24" s="610"/>
      <c r="CM24" s="610"/>
      <c r="CN24" s="610"/>
      <c r="CO24" s="610"/>
      <c r="CP24" s="610"/>
      <c r="CQ24" s="611"/>
      <c r="CR24" s="612">
        <v>15116789</v>
      </c>
      <c r="CS24" s="613"/>
      <c r="CT24" s="613"/>
      <c r="CU24" s="613"/>
      <c r="CV24" s="613"/>
      <c r="CW24" s="613"/>
      <c r="CX24" s="613"/>
      <c r="CY24" s="614"/>
      <c r="CZ24" s="617">
        <v>40.5</v>
      </c>
      <c r="DA24" s="618"/>
      <c r="DB24" s="618"/>
      <c r="DC24" s="634"/>
      <c r="DD24" s="658">
        <v>10343163</v>
      </c>
      <c r="DE24" s="613"/>
      <c r="DF24" s="613"/>
      <c r="DG24" s="613"/>
      <c r="DH24" s="613"/>
      <c r="DI24" s="613"/>
      <c r="DJ24" s="613"/>
      <c r="DK24" s="614"/>
      <c r="DL24" s="658">
        <v>8420632</v>
      </c>
      <c r="DM24" s="613"/>
      <c r="DN24" s="613"/>
      <c r="DO24" s="613"/>
      <c r="DP24" s="613"/>
      <c r="DQ24" s="613"/>
      <c r="DR24" s="613"/>
      <c r="DS24" s="613"/>
      <c r="DT24" s="613"/>
      <c r="DU24" s="613"/>
      <c r="DV24" s="614"/>
      <c r="DW24" s="617">
        <v>52.2</v>
      </c>
      <c r="DX24" s="618"/>
      <c r="DY24" s="618"/>
      <c r="DZ24" s="618"/>
      <c r="EA24" s="618"/>
      <c r="EB24" s="618"/>
      <c r="EC24" s="619"/>
    </row>
    <row r="25" spans="2:133" ht="11.25" customHeight="1" x14ac:dyDescent="0.15">
      <c r="B25" s="620" t="s">
        <v>298</v>
      </c>
      <c r="C25" s="621"/>
      <c r="D25" s="621"/>
      <c r="E25" s="621"/>
      <c r="F25" s="621"/>
      <c r="G25" s="621"/>
      <c r="H25" s="621"/>
      <c r="I25" s="621"/>
      <c r="J25" s="621"/>
      <c r="K25" s="621"/>
      <c r="L25" s="621"/>
      <c r="M25" s="621"/>
      <c r="N25" s="621"/>
      <c r="O25" s="621"/>
      <c r="P25" s="621"/>
      <c r="Q25" s="622"/>
      <c r="R25" s="623">
        <v>17358633</v>
      </c>
      <c r="S25" s="624"/>
      <c r="T25" s="624"/>
      <c r="U25" s="624"/>
      <c r="V25" s="624"/>
      <c r="W25" s="624"/>
      <c r="X25" s="624"/>
      <c r="Y25" s="625"/>
      <c r="Z25" s="626">
        <v>44.9</v>
      </c>
      <c r="AA25" s="626"/>
      <c r="AB25" s="626"/>
      <c r="AC25" s="626"/>
      <c r="AD25" s="627">
        <v>15839537</v>
      </c>
      <c r="AE25" s="627"/>
      <c r="AF25" s="627"/>
      <c r="AG25" s="627"/>
      <c r="AH25" s="627"/>
      <c r="AI25" s="627"/>
      <c r="AJ25" s="627"/>
      <c r="AK25" s="627"/>
      <c r="AL25" s="628">
        <v>99.9</v>
      </c>
      <c r="AM25" s="629"/>
      <c r="AN25" s="629"/>
      <c r="AO25" s="630"/>
      <c r="AP25" s="620" t="s">
        <v>299</v>
      </c>
      <c r="AQ25" s="639"/>
      <c r="AR25" s="639"/>
      <c r="AS25" s="639"/>
      <c r="AT25" s="639"/>
      <c r="AU25" s="639"/>
      <c r="AV25" s="639"/>
      <c r="AW25" s="639"/>
      <c r="AX25" s="639"/>
      <c r="AY25" s="639"/>
      <c r="AZ25" s="639"/>
      <c r="BA25" s="639"/>
      <c r="BB25" s="639"/>
      <c r="BC25" s="639"/>
      <c r="BD25" s="639"/>
      <c r="BE25" s="639"/>
      <c r="BF25" s="640"/>
      <c r="BG25" s="623" t="s">
        <v>239</v>
      </c>
      <c r="BH25" s="624"/>
      <c r="BI25" s="624"/>
      <c r="BJ25" s="624"/>
      <c r="BK25" s="624"/>
      <c r="BL25" s="624"/>
      <c r="BM25" s="624"/>
      <c r="BN25" s="625"/>
      <c r="BO25" s="626" t="s">
        <v>130</v>
      </c>
      <c r="BP25" s="626"/>
      <c r="BQ25" s="626"/>
      <c r="BR25" s="626"/>
      <c r="BS25" s="627" t="s">
        <v>130</v>
      </c>
      <c r="BT25" s="627"/>
      <c r="BU25" s="627"/>
      <c r="BV25" s="627"/>
      <c r="BW25" s="627"/>
      <c r="BX25" s="627"/>
      <c r="BY25" s="627"/>
      <c r="BZ25" s="627"/>
      <c r="CA25" s="627"/>
      <c r="CB25" s="631"/>
      <c r="CD25" s="620" t="s">
        <v>300</v>
      </c>
      <c r="CE25" s="621"/>
      <c r="CF25" s="621"/>
      <c r="CG25" s="621"/>
      <c r="CH25" s="621"/>
      <c r="CI25" s="621"/>
      <c r="CJ25" s="621"/>
      <c r="CK25" s="621"/>
      <c r="CL25" s="621"/>
      <c r="CM25" s="621"/>
      <c r="CN25" s="621"/>
      <c r="CO25" s="621"/>
      <c r="CP25" s="621"/>
      <c r="CQ25" s="622"/>
      <c r="CR25" s="623">
        <v>4786977</v>
      </c>
      <c r="CS25" s="655"/>
      <c r="CT25" s="655"/>
      <c r="CU25" s="655"/>
      <c r="CV25" s="655"/>
      <c r="CW25" s="655"/>
      <c r="CX25" s="655"/>
      <c r="CY25" s="656"/>
      <c r="CZ25" s="628">
        <v>12.8</v>
      </c>
      <c r="DA25" s="653"/>
      <c r="DB25" s="653"/>
      <c r="DC25" s="657"/>
      <c r="DD25" s="632">
        <v>4439093</v>
      </c>
      <c r="DE25" s="655"/>
      <c r="DF25" s="655"/>
      <c r="DG25" s="655"/>
      <c r="DH25" s="655"/>
      <c r="DI25" s="655"/>
      <c r="DJ25" s="655"/>
      <c r="DK25" s="656"/>
      <c r="DL25" s="632">
        <v>3949149</v>
      </c>
      <c r="DM25" s="655"/>
      <c r="DN25" s="655"/>
      <c r="DO25" s="655"/>
      <c r="DP25" s="655"/>
      <c r="DQ25" s="655"/>
      <c r="DR25" s="655"/>
      <c r="DS25" s="655"/>
      <c r="DT25" s="655"/>
      <c r="DU25" s="655"/>
      <c r="DV25" s="656"/>
      <c r="DW25" s="628">
        <v>24.5</v>
      </c>
      <c r="DX25" s="653"/>
      <c r="DY25" s="653"/>
      <c r="DZ25" s="653"/>
      <c r="EA25" s="653"/>
      <c r="EB25" s="653"/>
      <c r="EC25" s="654"/>
    </row>
    <row r="26" spans="2:133" ht="11.25" customHeight="1" x14ac:dyDescent="0.15">
      <c r="B26" s="620" t="s">
        <v>301</v>
      </c>
      <c r="C26" s="621"/>
      <c r="D26" s="621"/>
      <c r="E26" s="621"/>
      <c r="F26" s="621"/>
      <c r="G26" s="621"/>
      <c r="H26" s="621"/>
      <c r="I26" s="621"/>
      <c r="J26" s="621"/>
      <c r="K26" s="621"/>
      <c r="L26" s="621"/>
      <c r="M26" s="621"/>
      <c r="N26" s="621"/>
      <c r="O26" s="621"/>
      <c r="P26" s="621"/>
      <c r="Q26" s="622"/>
      <c r="R26" s="623">
        <v>8758</v>
      </c>
      <c r="S26" s="624"/>
      <c r="T26" s="624"/>
      <c r="U26" s="624"/>
      <c r="V26" s="624"/>
      <c r="W26" s="624"/>
      <c r="X26" s="624"/>
      <c r="Y26" s="625"/>
      <c r="Z26" s="626">
        <v>0</v>
      </c>
      <c r="AA26" s="626"/>
      <c r="AB26" s="626"/>
      <c r="AC26" s="626"/>
      <c r="AD26" s="627">
        <v>8758</v>
      </c>
      <c r="AE26" s="627"/>
      <c r="AF26" s="627"/>
      <c r="AG26" s="627"/>
      <c r="AH26" s="627"/>
      <c r="AI26" s="627"/>
      <c r="AJ26" s="627"/>
      <c r="AK26" s="627"/>
      <c r="AL26" s="628">
        <v>0.1</v>
      </c>
      <c r="AM26" s="629"/>
      <c r="AN26" s="629"/>
      <c r="AO26" s="630"/>
      <c r="AP26" s="620" t="s">
        <v>302</v>
      </c>
      <c r="AQ26" s="639"/>
      <c r="AR26" s="639"/>
      <c r="AS26" s="639"/>
      <c r="AT26" s="639"/>
      <c r="AU26" s="639"/>
      <c r="AV26" s="639"/>
      <c r="AW26" s="639"/>
      <c r="AX26" s="639"/>
      <c r="AY26" s="639"/>
      <c r="AZ26" s="639"/>
      <c r="BA26" s="639"/>
      <c r="BB26" s="639"/>
      <c r="BC26" s="639"/>
      <c r="BD26" s="639"/>
      <c r="BE26" s="639"/>
      <c r="BF26" s="640"/>
      <c r="BG26" s="623" t="s">
        <v>239</v>
      </c>
      <c r="BH26" s="624"/>
      <c r="BI26" s="624"/>
      <c r="BJ26" s="624"/>
      <c r="BK26" s="624"/>
      <c r="BL26" s="624"/>
      <c r="BM26" s="624"/>
      <c r="BN26" s="625"/>
      <c r="BO26" s="626" t="s">
        <v>239</v>
      </c>
      <c r="BP26" s="626"/>
      <c r="BQ26" s="626"/>
      <c r="BR26" s="626"/>
      <c r="BS26" s="627" t="s">
        <v>130</v>
      </c>
      <c r="BT26" s="627"/>
      <c r="BU26" s="627"/>
      <c r="BV26" s="627"/>
      <c r="BW26" s="627"/>
      <c r="BX26" s="627"/>
      <c r="BY26" s="627"/>
      <c r="BZ26" s="627"/>
      <c r="CA26" s="627"/>
      <c r="CB26" s="631"/>
      <c r="CD26" s="620" t="s">
        <v>303</v>
      </c>
      <c r="CE26" s="621"/>
      <c r="CF26" s="621"/>
      <c r="CG26" s="621"/>
      <c r="CH26" s="621"/>
      <c r="CI26" s="621"/>
      <c r="CJ26" s="621"/>
      <c r="CK26" s="621"/>
      <c r="CL26" s="621"/>
      <c r="CM26" s="621"/>
      <c r="CN26" s="621"/>
      <c r="CO26" s="621"/>
      <c r="CP26" s="621"/>
      <c r="CQ26" s="622"/>
      <c r="CR26" s="623">
        <v>2737192</v>
      </c>
      <c r="CS26" s="624"/>
      <c r="CT26" s="624"/>
      <c r="CU26" s="624"/>
      <c r="CV26" s="624"/>
      <c r="CW26" s="624"/>
      <c r="CX26" s="624"/>
      <c r="CY26" s="625"/>
      <c r="CZ26" s="628">
        <v>7.3</v>
      </c>
      <c r="DA26" s="653"/>
      <c r="DB26" s="653"/>
      <c r="DC26" s="657"/>
      <c r="DD26" s="632">
        <v>2552959</v>
      </c>
      <c r="DE26" s="624"/>
      <c r="DF26" s="624"/>
      <c r="DG26" s="624"/>
      <c r="DH26" s="624"/>
      <c r="DI26" s="624"/>
      <c r="DJ26" s="624"/>
      <c r="DK26" s="625"/>
      <c r="DL26" s="632" t="s">
        <v>239</v>
      </c>
      <c r="DM26" s="624"/>
      <c r="DN26" s="624"/>
      <c r="DO26" s="624"/>
      <c r="DP26" s="624"/>
      <c r="DQ26" s="624"/>
      <c r="DR26" s="624"/>
      <c r="DS26" s="624"/>
      <c r="DT26" s="624"/>
      <c r="DU26" s="624"/>
      <c r="DV26" s="625"/>
      <c r="DW26" s="628" t="s">
        <v>239</v>
      </c>
      <c r="DX26" s="653"/>
      <c r="DY26" s="653"/>
      <c r="DZ26" s="653"/>
      <c r="EA26" s="653"/>
      <c r="EB26" s="653"/>
      <c r="EC26" s="654"/>
    </row>
    <row r="27" spans="2:133" ht="11.25" customHeight="1" x14ac:dyDescent="0.15">
      <c r="B27" s="620" t="s">
        <v>304</v>
      </c>
      <c r="C27" s="621"/>
      <c r="D27" s="621"/>
      <c r="E27" s="621"/>
      <c r="F27" s="621"/>
      <c r="G27" s="621"/>
      <c r="H27" s="621"/>
      <c r="I27" s="621"/>
      <c r="J27" s="621"/>
      <c r="K27" s="621"/>
      <c r="L27" s="621"/>
      <c r="M27" s="621"/>
      <c r="N27" s="621"/>
      <c r="O27" s="621"/>
      <c r="P27" s="621"/>
      <c r="Q27" s="622"/>
      <c r="R27" s="623">
        <v>156002</v>
      </c>
      <c r="S27" s="624"/>
      <c r="T27" s="624"/>
      <c r="U27" s="624"/>
      <c r="V27" s="624"/>
      <c r="W27" s="624"/>
      <c r="X27" s="624"/>
      <c r="Y27" s="625"/>
      <c r="Z27" s="626">
        <v>0.4</v>
      </c>
      <c r="AA27" s="626"/>
      <c r="AB27" s="626"/>
      <c r="AC27" s="626"/>
      <c r="AD27" s="627" t="s">
        <v>239</v>
      </c>
      <c r="AE27" s="627"/>
      <c r="AF27" s="627"/>
      <c r="AG27" s="627"/>
      <c r="AH27" s="627"/>
      <c r="AI27" s="627"/>
      <c r="AJ27" s="627"/>
      <c r="AK27" s="627"/>
      <c r="AL27" s="628" t="s">
        <v>239</v>
      </c>
      <c r="AM27" s="629"/>
      <c r="AN27" s="629"/>
      <c r="AO27" s="630"/>
      <c r="AP27" s="620" t="s">
        <v>305</v>
      </c>
      <c r="AQ27" s="621"/>
      <c r="AR27" s="621"/>
      <c r="AS27" s="621"/>
      <c r="AT27" s="621"/>
      <c r="AU27" s="621"/>
      <c r="AV27" s="621"/>
      <c r="AW27" s="621"/>
      <c r="AX27" s="621"/>
      <c r="AY27" s="621"/>
      <c r="AZ27" s="621"/>
      <c r="BA27" s="621"/>
      <c r="BB27" s="621"/>
      <c r="BC27" s="621"/>
      <c r="BD27" s="621"/>
      <c r="BE27" s="621"/>
      <c r="BF27" s="622"/>
      <c r="BG27" s="623">
        <v>7249708</v>
      </c>
      <c r="BH27" s="624"/>
      <c r="BI27" s="624"/>
      <c r="BJ27" s="624"/>
      <c r="BK27" s="624"/>
      <c r="BL27" s="624"/>
      <c r="BM27" s="624"/>
      <c r="BN27" s="625"/>
      <c r="BO27" s="626">
        <v>100</v>
      </c>
      <c r="BP27" s="626"/>
      <c r="BQ27" s="626"/>
      <c r="BR27" s="626"/>
      <c r="BS27" s="627">
        <v>355192</v>
      </c>
      <c r="BT27" s="627"/>
      <c r="BU27" s="627"/>
      <c r="BV27" s="627"/>
      <c r="BW27" s="627"/>
      <c r="BX27" s="627"/>
      <c r="BY27" s="627"/>
      <c r="BZ27" s="627"/>
      <c r="CA27" s="627"/>
      <c r="CB27" s="631"/>
      <c r="CD27" s="620" t="s">
        <v>306</v>
      </c>
      <c r="CE27" s="621"/>
      <c r="CF27" s="621"/>
      <c r="CG27" s="621"/>
      <c r="CH27" s="621"/>
      <c r="CI27" s="621"/>
      <c r="CJ27" s="621"/>
      <c r="CK27" s="621"/>
      <c r="CL27" s="621"/>
      <c r="CM27" s="621"/>
      <c r="CN27" s="621"/>
      <c r="CO27" s="621"/>
      <c r="CP27" s="621"/>
      <c r="CQ27" s="622"/>
      <c r="CR27" s="623">
        <v>5865643</v>
      </c>
      <c r="CS27" s="655"/>
      <c r="CT27" s="655"/>
      <c r="CU27" s="655"/>
      <c r="CV27" s="655"/>
      <c r="CW27" s="655"/>
      <c r="CX27" s="655"/>
      <c r="CY27" s="656"/>
      <c r="CZ27" s="628">
        <v>15.7</v>
      </c>
      <c r="DA27" s="653"/>
      <c r="DB27" s="653"/>
      <c r="DC27" s="657"/>
      <c r="DD27" s="632">
        <v>1470242</v>
      </c>
      <c r="DE27" s="655"/>
      <c r="DF27" s="655"/>
      <c r="DG27" s="655"/>
      <c r="DH27" s="655"/>
      <c r="DI27" s="655"/>
      <c r="DJ27" s="655"/>
      <c r="DK27" s="656"/>
      <c r="DL27" s="632">
        <v>1465455</v>
      </c>
      <c r="DM27" s="655"/>
      <c r="DN27" s="655"/>
      <c r="DO27" s="655"/>
      <c r="DP27" s="655"/>
      <c r="DQ27" s="655"/>
      <c r="DR27" s="655"/>
      <c r="DS27" s="655"/>
      <c r="DT27" s="655"/>
      <c r="DU27" s="655"/>
      <c r="DV27" s="656"/>
      <c r="DW27" s="628">
        <v>9.1</v>
      </c>
      <c r="DX27" s="653"/>
      <c r="DY27" s="653"/>
      <c r="DZ27" s="653"/>
      <c r="EA27" s="653"/>
      <c r="EB27" s="653"/>
      <c r="EC27" s="654"/>
    </row>
    <row r="28" spans="2:133" ht="11.25" customHeight="1" x14ac:dyDescent="0.15">
      <c r="B28" s="620" t="s">
        <v>307</v>
      </c>
      <c r="C28" s="621"/>
      <c r="D28" s="621"/>
      <c r="E28" s="621"/>
      <c r="F28" s="621"/>
      <c r="G28" s="621"/>
      <c r="H28" s="621"/>
      <c r="I28" s="621"/>
      <c r="J28" s="621"/>
      <c r="K28" s="621"/>
      <c r="L28" s="621"/>
      <c r="M28" s="621"/>
      <c r="N28" s="621"/>
      <c r="O28" s="621"/>
      <c r="P28" s="621"/>
      <c r="Q28" s="622"/>
      <c r="R28" s="623">
        <v>221342</v>
      </c>
      <c r="S28" s="624"/>
      <c r="T28" s="624"/>
      <c r="U28" s="624"/>
      <c r="V28" s="624"/>
      <c r="W28" s="624"/>
      <c r="X28" s="624"/>
      <c r="Y28" s="625"/>
      <c r="Z28" s="626">
        <v>0.6</v>
      </c>
      <c r="AA28" s="626"/>
      <c r="AB28" s="626"/>
      <c r="AC28" s="626"/>
      <c r="AD28" s="627" t="s">
        <v>130</v>
      </c>
      <c r="AE28" s="627"/>
      <c r="AF28" s="627"/>
      <c r="AG28" s="627"/>
      <c r="AH28" s="627"/>
      <c r="AI28" s="627"/>
      <c r="AJ28" s="627"/>
      <c r="AK28" s="627"/>
      <c r="AL28" s="628" t="s">
        <v>239</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308</v>
      </c>
      <c r="CE28" s="621"/>
      <c r="CF28" s="621"/>
      <c r="CG28" s="621"/>
      <c r="CH28" s="621"/>
      <c r="CI28" s="621"/>
      <c r="CJ28" s="621"/>
      <c r="CK28" s="621"/>
      <c r="CL28" s="621"/>
      <c r="CM28" s="621"/>
      <c r="CN28" s="621"/>
      <c r="CO28" s="621"/>
      <c r="CP28" s="621"/>
      <c r="CQ28" s="622"/>
      <c r="CR28" s="623">
        <v>4464169</v>
      </c>
      <c r="CS28" s="624"/>
      <c r="CT28" s="624"/>
      <c r="CU28" s="624"/>
      <c r="CV28" s="624"/>
      <c r="CW28" s="624"/>
      <c r="CX28" s="624"/>
      <c r="CY28" s="625"/>
      <c r="CZ28" s="628">
        <v>12</v>
      </c>
      <c r="DA28" s="653"/>
      <c r="DB28" s="653"/>
      <c r="DC28" s="657"/>
      <c r="DD28" s="632">
        <v>4433828</v>
      </c>
      <c r="DE28" s="624"/>
      <c r="DF28" s="624"/>
      <c r="DG28" s="624"/>
      <c r="DH28" s="624"/>
      <c r="DI28" s="624"/>
      <c r="DJ28" s="624"/>
      <c r="DK28" s="625"/>
      <c r="DL28" s="632">
        <v>3006028</v>
      </c>
      <c r="DM28" s="624"/>
      <c r="DN28" s="624"/>
      <c r="DO28" s="624"/>
      <c r="DP28" s="624"/>
      <c r="DQ28" s="624"/>
      <c r="DR28" s="624"/>
      <c r="DS28" s="624"/>
      <c r="DT28" s="624"/>
      <c r="DU28" s="624"/>
      <c r="DV28" s="625"/>
      <c r="DW28" s="628">
        <v>18.600000000000001</v>
      </c>
      <c r="DX28" s="653"/>
      <c r="DY28" s="653"/>
      <c r="DZ28" s="653"/>
      <c r="EA28" s="653"/>
      <c r="EB28" s="653"/>
      <c r="EC28" s="654"/>
    </row>
    <row r="29" spans="2:133" ht="11.25" customHeight="1" x14ac:dyDescent="0.15">
      <c r="B29" s="620" t="s">
        <v>309</v>
      </c>
      <c r="C29" s="621"/>
      <c r="D29" s="621"/>
      <c r="E29" s="621"/>
      <c r="F29" s="621"/>
      <c r="G29" s="621"/>
      <c r="H29" s="621"/>
      <c r="I29" s="621"/>
      <c r="J29" s="621"/>
      <c r="K29" s="621"/>
      <c r="L29" s="621"/>
      <c r="M29" s="621"/>
      <c r="N29" s="621"/>
      <c r="O29" s="621"/>
      <c r="P29" s="621"/>
      <c r="Q29" s="622"/>
      <c r="R29" s="623">
        <v>190737</v>
      </c>
      <c r="S29" s="624"/>
      <c r="T29" s="624"/>
      <c r="U29" s="624"/>
      <c r="V29" s="624"/>
      <c r="W29" s="624"/>
      <c r="X29" s="624"/>
      <c r="Y29" s="625"/>
      <c r="Z29" s="626">
        <v>0.5</v>
      </c>
      <c r="AA29" s="626"/>
      <c r="AB29" s="626"/>
      <c r="AC29" s="626"/>
      <c r="AD29" s="627" t="s">
        <v>239</v>
      </c>
      <c r="AE29" s="627"/>
      <c r="AF29" s="627"/>
      <c r="AG29" s="627"/>
      <c r="AH29" s="627"/>
      <c r="AI29" s="627"/>
      <c r="AJ29" s="627"/>
      <c r="AK29" s="627"/>
      <c r="AL29" s="628" t="s">
        <v>130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310</v>
      </c>
      <c r="CE29" s="660"/>
      <c r="CF29" s="620" t="s">
        <v>311</v>
      </c>
      <c r="CG29" s="621"/>
      <c r="CH29" s="621"/>
      <c r="CI29" s="621"/>
      <c r="CJ29" s="621"/>
      <c r="CK29" s="621"/>
      <c r="CL29" s="621"/>
      <c r="CM29" s="621"/>
      <c r="CN29" s="621"/>
      <c r="CO29" s="621"/>
      <c r="CP29" s="621"/>
      <c r="CQ29" s="622"/>
      <c r="CR29" s="623">
        <v>4464169</v>
      </c>
      <c r="CS29" s="655"/>
      <c r="CT29" s="655"/>
      <c r="CU29" s="655"/>
      <c r="CV29" s="655"/>
      <c r="CW29" s="655"/>
      <c r="CX29" s="655"/>
      <c r="CY29" s="656"/>
      <c r="CZ29" s="628">
        <v>12</v>
      </c>
      <c r="DA29" s="653"/>
      <c r="DB29" s="653"/>
      <c r="DC29" s="657"/>
      <c r="DD29" s="632">
        <v>4433828</v>
      </c>
      <c r="DE29" s="655"/>
      <c r="DF29" s="655"/>
      <c r="DG29" s="655"/>
      <c r="DH29" s="655"/>
      <c r="DI29" s="655"/>
      <c r="DJ29" s="655"/>
      <c r="DK29" s="656"/>
      <c r="DL29" s="632">
        <v>3006028</v>
      </c>
      <c r="DM29" s="655"/>
      <c r="DN29" s="655"/>
      <c r="DO29" s="655"/>
      <c r="DP29" s="655"/>
      <c r="DQ29" s="655"/>
      <c r="DR29" s="655"/>
      <c r="DS29" s="655"/>
      <c r="DT29" s="655"/>
      <c r="DU29" s="655"/>
      <c r="DV29" s="656"/>
      <c r="DW29" s="628">
        <v>18.600000000000001</v>
      </c>
      <c r="DX29" s="653"/>
      <c r="DY29" s="653"/>
      <c r="DZ29" s="653"/>
      <c r="EA29" s="653"/>
      <c r="EB29" s="653"/>
      <c r="EC29" s="654"/>
    </row>
    <row r="30" spans="2:133" ht="11.25" customHeight="1" x14ac:dyDescent="0.15">
      <c r="B30" s="620" t="s">
        <v>312</v>
      </c>
      <c r="C30" s="621"/>
      <c r="D30" s="621"/>
      <c r="E30" s="621"/>
      <c r="F30" s="621"/>
      <c r="G30" s="621"/>
      <c r="H30" s="621"/>
      <c r="I30" s="621"/>
      <c r="J30" s="621"/>
      <c r="K30" s="621"/>
      <c r="L30" s="621"/>
      <c r="M30" s="621"/>
      <c r="N30" s="621"/>
      <c r="O30" s="621"/>
      <c r="P30" s="621"/>
      <c r="Q30" s="622"/>
      <c r="R30" s="623">
        <v>5909485</v>
      </c>
      <c r="S30" s="624"/>
      <c r="T30" s="624"/>
      <c r="U30" s="624"/>
      <c r="V30" s="624"/>
      <c r="W30" s="624"/>
      <c r="X30" s="624"/>
      <c r="Y30" s="625"/>
      <c r="Z30" s="626">
        <v>15.3</v>
      </c>
      <c r="AA30" s="626"/>
      <c r="AB30" s="626"/>
      <c r="AC30" s="626"/>
      <c r="AD30" s="627" t="s">
        <v>239</v>
      </c>
      <c r="AE30" s="627"/>
      <c r="AF30" s="627"/>
      <c r="AG30" s="627"/>
      <c r="AH30" s="627"/>
      <c r="AI30" s="627"/>
      <c r="AJ30" s="627"/>
      <c r="AK30" s="627"/>
      <c r="AL30" s="628" t="s">
        <v>130</v>
      </c>
      <c r="AM30" s="629"/>
      <c r="AN30" s="629"/>
      <c r="AO30" s="630"/>
      <c r="AP30" s="605" t="s">
        <v>227</v>
      </c>
      <c r="AQ30" s="606"/>
      <c r="AR30" s="606"/>
      <c r="AS30" s="606"/>
      <c r="AT30" s="606"/>
      <c r="AU30" s="606"/>
      <c r="AV30" s="606"/>
      <c r="AW30" s="606"/>
      <c r="AX30" s="606"/>
      <c r="AY30" s="606"/>
      <c r="AZ30" s="606"/>
      <c r="BA30" s="606"/>
      <c r="BB30" s="606"/>
      <c r="BC30" s="606"/>
      <c r="BD30" s="606"/>
      <c r="BE30" s="606"/>
      <c r="BF30" s="607"/>
      <c r="BG30" s="605" t="s">
        <v>313</v>
      </c>
      <c r="BH30" s="665"/>
      <c r="BI30" s="665"/>
      <c r="BJ30" s="665"/>
      <c r="BK30" s="665"/>
      <c r="BL30" s="665"/>
      <c r="BM30" s="665"/>
      <c r="BN30" s="665"/>
      <c r="BO30" s="665"/>
      <c r="BP30" s="665"/>
      <c r="BQ30" s="666"/>
      <c r="BR30" s="605" t="s">
        <v>314</v>
      </c>
      <c r="BS30" s="665"/>
      <c r="BT30" s="665"/>
      <c r="BU30" s="665"/>
      <c r="BV30" s="665"/>
      <c r="BW30" s="665"/>
      <c r="BX30" s="665"/>
      <c r="BY30" s="665"/>
      <c r="BZ30" s="665"/>
      <c r="CA30" s="665"/>
      <c r="CB30" s="666"/>
      <c r="CD30" s="661"/>
      <c r="CE30" s="662"/>
      <c r="CF30" s="620" t="s">
        <v>315</v>
      </c>
      <c r="CG30" s="621"/>
      <c r="CH30" s="621"/>
      <c r="CI30" s="621"/>
      <c r="CJ30" s="621"/>
      <c r="CK30" s="621"/>
      <c r="CL30" s="621"/>
      <c r="CM30" s="621"/>
      <c r="CN30" s="621"/>
      <c r="CO30" s="621"/>
      <c r="CP30" s="621"/>
      <c r="CQ30" s="622"/>
      <c r="CR30" s="623">
        <v>4374010</v>
      </c>
      <c r="CS30" s="624"/>
      <c r="CT30" s="624"/>
      <c r="CU30" s="624"/>
      <c r="CV30" s="624"/>
      <c r="CW30" s="624"/>
      <c r="CX30" s="624"/>
      <c r="CY30" s="625"/>
      <c r="CZ30" s="628">
        <v>11.7</v>
      </c>
      <c r="DA30" s="653"/>
      <c r="DB30" s="653"/>
      <c r="DC30" s="657"/>
      <c r="DD30" s="632">
        <v>4345544</v>
      </c>
      <c r="DE30" s="624"/>
      <c r="DF30" s="624"/>
      <c r="DG30" s="624"/>
      <c r="DH30" s="624"/>
      <c r="DI30" s="624"/>
      <c r="DJ30" s="624"/>
      <c r="DK30" s="625"/>
      <c r="DL30" s="632">
        <v>2917744</v>
      </c>
      <c r="DM30" s="624"/>
      <c r="DN30" s="624"/>
      <c r="DO30" s="624"/>
      <c r="DP30" s="624"/>
      <c r="DQ30" s="624"/>
      <c r="DR30" s="624"/>
      <c r="DS30" s="624"/>
      <c r="DT30" s="624"/>
      <c r="DU30" s="624"/>
      <c r="DV30" s="625"/>
      <c r="DW30" s="628">
        <v>18.100000000000001</v>
      </c>
      <c r="DX30" s="653"/>
      <c r="DY30" s="653"/>
      <c r="DZ30" s="653"/>
      <c r="EA30" s="653"/>
      <c r="EB30" s="653"/>
      <c r="EC30" s="654"/>
    </row>
    <row r="31" spans="2:133" ht="11.25" customHeight="1" x14ac:dyDescent="0.15">
      <c r="B31" s="636" t="s">
        <v>316</v>
      </c>
      <c r="C31" s="637"/>
      <c r="D31" s="637"/>
      <c r="E31" s="637"/>
      <c r="F31" s="637"/>
      <c r="G31" s="637"/>
      <c r="H31" s="637"/>
      <c r="I31" s="637"/>
      <c r="J31" s="637"/>
      <c r="K31" s="637"/>
      <c r="L31" s="637"/>
      <c r="M31" s="637"/>
      <c r="N31" s="637"/>
      <c r="O31" s="637"/>
      <c r="P31" s="637"/>
      <c r="Q31" s="638"/>
      <c r="R31" s="623" t="s">
        <v>239</v>
      </c>
      <c r="S31" s="624"/>
      <c r="T31" s="624"/>
      <c r="U31" s="624"/>
      <c r="V31" s="624"/>
      <c r="W31" s="624"/>
      <c r="X31" s="624"/>
      <c r="Y31" s="625"/>
      <c r="Z31" s="626" t="s">
        <v>239</v>
      </c>
      <c r="AA31" s="626"/>
      <c r="AB31" s="626"/>
      <c r="AC31" s="626"/>
      <c r="AD31" s="627" t="s">
        <v>239</v>
      </c>
      <c r="AE31" s="627"/>
      <c r="AF31" s="627"/>
      <c r="AG31" s="627"/>
      <c r="AH31" s="627"/>
      <c r="AI31" s="627"/>
      <c r="AJ31" s="627"/>
      <c r="AK31" s="627"/>
      <c r="AL31" s="628" t="s">
        <v>239</v>
      </c>
      <c r="AM31" s="629"/>
      <c r="AN31" s="629"/>
      <c r="AO31" s="630"/>
      <c r="AP31" s="669" t="s">
        <v>317</v>
      </c>
      <c r="AQ31" s="670"/>
      <c r="AR31" s="670"/>
      <c r="AS31" s="670"/>
      <c r="AT31" s="675" t="s">
        <v>318</v>
      </c>
      <c r="AU31" s="218"/>
      <c r="AV31" s="218"/>
      <c r="AW31" s="218"/>
      <c r="AX31" s="609" t="s">
        <v>190</v>
      </c>
      <c r="AY31" s="610"/>
      <c r="AZ31" s="610"/>
      <c r="BA31" s="610"/>
      <c r="BB31" s="610"/>
      <c r="BC31" s="610"/>
      <c r="BD31" s="610"/>
      <c r="BE31" s="610"/>
      <c r="BF31" s="611"/>
      <c r="BG31" s="679">
        <v>99.2</v>
      </c>
      <c r="BH31" s="667"/>
      <c r="BI31" s="667"/>
      <c r="BJ31" s="667"/>
      <c r="BK31" s="667"/>
      <c r="BL31" s="667"/>
      <c r="BM31" s="618">
        <v>89.1</v>
      </c>
      <c r="BN31" s="667"/>
      <c r="BO31" s="667"/>
      <c r="BP31" s="667"/>
      <c r="BQ31" s="668"/>
      <c r="BR31" s="679">
        <v>99.3</v>
      </c>
      <c r="BS31" s="667"/>
      <c r="BT31" s="667"/>
      <c r="BU31" s="667"/>
      <c r="BV31" s="667"/>
      <c r="BW31" s="667"/>
      <c r="BX31" s="618">
        <v>88.5</v>
      </c>
      <c r="BY31" s="667"/>
      <c r="BZ31" s="667"/>
      <c r="CA31" s="667"/>
      <c r="CB31" s="668"/>
      <c r="CD31" s="661"/>
      <c r="CE31" s="662"/>
      <c r="CF31" s="620" t="s">
        <v>319</v>
      </c>
      <c r="CG31" s="621"/>
      <c r="CH31" s="621"/>
      <c r="CI31" s="621"/>
      <c r="CJ31" s="621"/>
      <c r="CK31" s="621"/>
      <c r="CL31" s="621"/>
      <c r="CM31" s="621"/>
      <c r="CN31" s="621"/>
      <c r="CO31" s="621"/>
      <c r="CP31" s="621"/>
      <c r="CQ31" s="622"/>
      <c r="CR31" s="623">
        <v>90159</v>
      </c>
      <c r="CS31" s="655"/>
      <c r="CT31" s="655"/>
      <c r="CU31" s="655"/>
      <c r="CV31" s="655"/>
      <c r="CW31" s="655"/>
      <c r="CX31" s="655"/>
      <c r="CY31" s="656"/>
      <c r="CZ31" s="628">
        <v>0.2</v>
      </c>
      <c r="DA31" s="653"/>
      <c r="DB31" s="653"/>
      <c r="DC31" s="657"/>
      <c r="DD31" s="632">
        <v>88284</v>
      </c>
      <c r="DE31" s="655"/>
      <c r="DF31" s="655"/>
      <c r="DG31" s="655"/>
      <c r="DH31" s="655"/>
      <c r="DI31" s="655"/>
      <c r="DJ31" s="655"/>
      <c r="DK31" s="656"/>
      <c r="DL31" s="632">
        <v>88284</v>
      </c>
      <c r="DM31" s="655"/>
      <c r="DN31" s="655"/>
      <c r="DO31" s="655"/>
      <c r="DP31" s="655"/>
      <c r="DQ31" s="655"/>
      <c r="DR31" s="655"/>
      <c r="DS31" s="655"/>
      <c r="DT31" s="655"/>
      <c r="DU31" s="655"/>
      <c r="DV31" s="656"/>
      <c r="DW31" s="628">
        <v>0.5</v>
      </c>
      <c r="DX31" s="653"/>
      <c r="DY31" s="653"/>
      <c r="DZ31" s="653"/>
      <c r="EA31" s="653"/>
      <c r="EB31" s="653"/>
      <c r="EC31" s="654"/>
    </row>
    <row r="32" spans="2:133" ht="11.25" customHeight="1" x14ac:dyDescent="0.15">
      <c r="B32" s="620" t="s">
        <v>320</v>
      </c>
      <c r="C32" s="621"/>
      <c r="D32" s="621"/>
      <c r="E32" s="621"/>
      <c r="F32" s="621"/>
      <c r="G32" s="621"/>
      <c r="H32" s="621"/>
      <c r="I32" s="621"/>
      <c r="J32" s="621"/>
      <c r="K32" s="621"/>
      <c r="L32" s="621"/>
      <c r="M32" s="621"/>
      <c r="N32" s="621"/>
      <c r="O32" s="621"/>
      <c r="P32" s="621"/>
      <c r="Q32" s="622"/>
      <c r="R32" s="623">
        <v>3883421</v>
      </c>
      <c r="S32" s="624"/>
      <c r="T32" s="624"/>
      <c r="U32" s="624"/>
      <c r="V32" s="624"/>
      <c r="W32" s="624"/>
      <c r="X32" s="624"/>
      <c r="Y32" s="625"/>
      <c r="Z32" s="626">
        <v>10</v>
      </c>
      <c r="AA32" s="626"/>
      <c r="AB32" s="626"/>
      <c r="AC32" s="626"/>
      <c r="AD32" s="627" t="s">
        <v>239</v>
      </c>
      <c r="AE32" s="627"/>
      <c r="AF32" s="627"/>
      <c r="AG32" s="627"/>
      <c r="AH32" s="627"/>
      <c r="AI32" s="627"/>
      <c r="AJ32" s="627"/>
      <c r="AK32" s="627"/>
      <c r="AL32" s="628" t="s">
        <v>239</v>
      </c>
      <c r="AM32" s="629"/>
      <c r="AN32" s="629"/>
      <c r="AO32" s="630"/>
      <c r="AP32" s="671"/>
      <c r="AQ32" s="672"/>
      <c r="AR32" s="672"/>
      <c r="AS32" s="672"/>
      <c r="AT32" s="676"/>
      <c r="AU32" s="214" t="s">
        <v>321</v>
      </c>
      <c r="AX32" s="620" t="s">
        <v>322</v>
      </c>
      <c r="AY32" s="621"/>
      <c r="AZ32" s="621"/>
      <c r="BA32" s="621"/>
      <c r="BB32" s="621"/>
      <c r="BC32" s="621"/>
      <c r="BD32" s="621"/>
      <c r="BE32" s="621"/>
      <c r="BF32" s="622"/>
      <c r="BG32" s="680">
        <v>99.2</v>
      </c>
      <c r="BH32" s="655"/>
      <c r="BI32" s="655"/>
      <c r="BJ32" s="655"/>
      <c r="BK32" s="655"/>
      <c r="BL32" s="655"/>
      <c r="BM32" s="629">
        <v>97.1</v>
      </c>
      <c r="BN32" s="655"/>
      <c r="BO32" s="655"/>
      <c r="BP32" s="655"/>
      <c r="BQ32" s="678"/>
      <c r="BR32" s="680">
        <v>99.3</v>
      </c>
      <c r="BS32" s="655"/>
      <c r="BT32" s="655"/>
      <c r="BU32" s="655"/>
      <c r="BV32" s="655"/>
      <c r="BW32" s="655"/>
      <c r="BX32" s="629">
        <v>97.1</v>
      </c>
      <c r="BY32" s="655"/>
      <c r="BZ32" s="655"/>
      <c r="CA32" s="655"/>
      <c r="CB32" s="678"/>
      <c r="CD32" s="663"/>
      <c r="CE32" s="664"/>
      <c r="CF32" s="620" t="s">
        <v>323</v>
      </c>
      <c r="CG32" s="621"/>
      <c r="CH32" s="621"/>
      <c r="CI32" s="621"/>
      <c r="CJ32" s="621"/>
      <c r="CK32" s="621"/>
      <c r="CL32" s="621"/>
      <c r="CM32" s="621"/>
      <c r="CN32" s="621"/>
      <c r="CO32" s="621"/>
      <c r="CP32" s="621"/>
      <c r="CQ32" s="622"/>
      <c r="CR32" s="623" t="s">
        <v>130</v>
      </c>
      <c r="CS32" s="624"/>
      <c r="CT32" s="624"/>
      <c r="CU32" s="624"/>
      <c r="CV32" s="624"/>
      <c r="CW32" s="624"/>
      <c r="CX32" s="624"/>
      <c r="CY32" s="625"/>
      <c r="CZ32" s="628" t="s">
        <v>265</v>
      </c>
      <c r="DA32" s="653"/>
      <c r="DB32" s="653"/>
      <c r="DC32" s="657"/>
      <c r="DD32" s="632" t="s">
        <v>239</v>
      </c>
      <c r="DE32" s="624"/>
      <c r="DF32" s="624"/>
      <c r="DG32" s="624"/>
      <c r="DH32" s="624"/>
      <c r="DI32" s="624"/>
      <c r="DJ32" s="624"/>
      <c r="DK32" s="625"/>
      <c r="DL32" s="632" t="s">
        <v>239</v>
      </c>
      <c r="DM32" s="624"/>
      <c r="DN32" s="624"/>
      <c r="DO32" s="624"/>
      <c r="DP32" s="624"/>
      <c r="DQ32" s="624"/>
      <c r="DR32" s="624"/>
      <c r="DS32" s="624"/>
      <c r="DT32" s="624"/>
      <c r="DU32" s="624"/>
      <c r="DV32" s="625"/>
      <c r="DW32" s="628" t="s">
        <v>239</v>
      </c>
      <c r="DX32" s="653"/>
      <c r="DY32" s="653"/>
      <c r="DZ32" s="653"/>
      <c r="EA32" s="653"/>
      <c r="EB32" s="653"/>
      <c r="EC32" s="654"/>
    </row>
    <row r="33" spans="2:133" ht="11.25" customHeight="1" x14ac:dyDescent="0.15">
      <c r="B33" s="620" t="s">
        <v>324</v>
      </c>
      <c r="C33" s="621"/>
      <c r="D33" s="621"/>
      <c r="E33" s="621"/>
      <c r="F33" s="621"/>
      <c r="G33" s="621"/>
      <c r="H33" s="621"/>
      <c r="I33" s="621"/>
      <c r="J33" s="621"/>
      <c r="K33" s="621"/>
      <c r="L33" s="621"/>
      <c r="M33" s="621"/>
      <c r="N33" s="621"/>
      <c r="O33" s="621"/>
      <c r="P33" s="621"/>
      <c r="Q33" s="622"/>
      <c r="R33" s="623">
        <v>86239</v>
      </c>
      <c r="S33" s="624"/>
      <c r="T33" s="624"/>
      <c r="U33" s="624"/>
      <c r="V33" s="624"/>
      <c r="W33" s="624"/>
      <c r="X33" s="624"/>
      <c r="Y33" s="625"/>
      <c r="Z33" s="626">
        <v>0.2</v>
      </c>
      <c r="AA33" s="626"/>
      <c r="AB33" s="626"/>
      <c r="AC33" s="626"/>
      <c r="AD33" s="627">
        <v>8494</v>
      </c>
      <c r="AE33" s="627"/>
      <c r="AF33" s="627"/>
      <c r="AG33" s="627"/>
      <c r="AH33" s="627"/>
      <c r="AI33" s="627"/>
      <c r="AJ33" s="627"/>
      <c r="AK33" s="627"/>
      <c r="AL33" s="628">
        <v>0.1</v>
      </c>
      <c r="AM33" s="629"/>
      <c r="AN33" s="629"/>
      <c r="AO33" s="630"/>
      <c r="AP33" s="673"/>
      <c r="AQ33" s="674"/>
      <c r="AR33" s="674"/>
      <c r="AS33" s="674"/>
      <c r="AT33" s="677"/>
      <c r="AU33" s="219"/>
      <c r="AV33" s="219"/>
      <c r="AW33" s="219"/>
      <c r="AX33" s="644" t="s">
        <v>325</v>
      </c>
      <c r="AY33" s="645"/>
      <c r="AZ33" s="645"/>
      <c r="BA33" s="645"/>
      <c r="BB33" s="645"/>
      <c r="BC33" s="645"/>
      <c r="BD33" s="645"/>
      <c r="BE33" s="645"/>
      <c r="BF33" s="646"/>
      <c r="BG33" s="681">
        <v>99.1</v>
      </c>
      <c r="BH33" s="682"/>
      <c r="BI33" s="682"/>
      <c r="BJ33" s="682"/>
      <c r="BK33" s="682"/>
      <c r="BL33" s="682"/>
      <c r="BM33" s="683">
        <v>83</v>
      </c>
      <c r="BN33" s="682"/>
      <c r="BO33" s="682"/>
      <c r="BP33" s="682"/>
      <c r="BQ33" s="684"/>
      <c r="BR33" s="681">
        <v>99.1</v>
      </c>
      <c r="BS33" s="682"/>
      <c r="BT33" s="682"/>
      <c r="BU33" s="682"/>
      <c r="BV33" s="682"/>
      <c r="BW33" s="682"/>
      <c r="BX33" s="683">
        <v>81.8</v>
      </c>
      <c r="BY33" s="682"/>
      <c r="BZ33" s="682"/>
      <c r="CA33" s="682"/>
      <c r="CB33" s="684"/>
      <c r="CD33" s="620" t="s">
        <v>326</v>
      </c>
      <c r="CE33" s="621"/>
      <c r="CF33" s="621"/>
      <c r="CG33" s="621"/>
      <c r="CH33" s="621"/>
      <c r="CI33" s="621"/>
      <c r="CJ33" s="621"/>
      <c r="CK33" s="621"/>
      <c r="CL33" s="621"/>
      <c r="CM33" s="621"/>
      <c r="CN33" s="621"/>
      <c r="CO33" s="621"/>
      <c r="CP33" s="621"/>
      <c r="CQ33" s="622"/>
      <c r="CR33" s="623">
        <v>15462998</v>
      </c>
      <c r="CS33" s="655"/>
      <c r="CT33" s="655"/>
      <c r="CU33" s="655"/>
      <c r="CV33" s="655"/>
      <c r="CW33" s="655"/>
      <c r="CX33" s="655"/>
      <c r="CY33" s="656"/>
      <c r="CZ33" s="628">
        <v>41.4</v>
      </c>
      <c r="DA33" s="653"/>
      <c r="DB33" s="653"/>
      <c r="DC33" s="657"/>
      <c r="DD33" s="632">
        <v>8753435</v>
      </c>
      <c r="DE33" s="655"/>
      <c r="DF33" s="655"/>
      <c r="DG33" s="655"/>
      <c r="DH33" s="655"/>
      <c r="DI33" s="655"/>
      <c r="DJ33" s="655"/>
      <c r="DK33" s="656"/>
      <c r="DL33" s="632">
        <v>6448506</v>
      </c>
      <c r="DM33" s="655"/>
      <c r="DN33" s="655"/>
      <c r="DO33" s="655"/>
      <c r="DP33" s="655"/>
      <c r="DQ33" s="655"/>
      <c r="DR33" s="655"/>
      <c r="DS33" s="655"/>
      <c r="DT33" s="655"/>
      <c r="DU33" s="655"/>
      <c r="DV33" s="656"/>
      <c r="DW33" s="628">
        <v>40</v>
      </c>
      <c r="DX33" s="653"/>
      <c r="DY33" s="653"/>
      <c r="DZ33" s="653"/>
      <c r="EA33" s="653"/>
      <c r="EB33" s="653"/>
      <c r="EC33" s="654"/>
    </row>
    <row r="34" spans="2:133" ht="11.25" customHeight="1" x14ac:dyDescent="0.15">
      <c r="B34" s="620" t="s">
        <v>327</v>
      </c>
      <c r="C34" s="621"/>
      <c r="D34" s="621"/>
      <c r="E34" s="621"/>
      <c r="F34" s="621"/>
      <c r="G34" s="621"/>
      <c r="H34" s="621"/>
      <c r="I34" s="621"/>
      <c r="J34" s="621"/>
      <c r="K34" s="621"/>
      <c r="L34" s="621"/>
      <c r="M34" s="621"/>
      <c r="N34" s="621"/>
      <c r="O34" s="621"/>
      <c r="P34" s="621"/>
      <c r="Q34" s="622"/>
      <c r="R34" s="623">
        <v>2949325</v>
      </c>
      <c r="S34" s="624"/>
      <c r="T34" s="624"/>
      <c r="U34" s="624"/>
      <c r="V34" s="624"/>
      <c r="W34" s="624"/>
      <c r="X34" s="624"/>
      <c r="Y34" s="625"/>
      <c r="Z34" s="626">
        <v>7.6</v>
      </c>
      <c r="AA34" s="626"/>
      <c r="AB34" s="626"/>
      <c r="AC34" s="626"/>
      <c r="AD34" s="627" t="s">
        <v>130</v>
      </c>
      <c r="AE34" s="627"/>
      <c r="AF34" s="627"/>
      <c r="AG34" s="627"/>
      <c r="AH34" s="627"/>
      <c r="AI34" s="627"/>
      <c r="AJ34" s="627"/>
      <c r="AK34" s="627"/>
      <c r="AL34" s="628" t="s">
        <v>239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328</v>
      </c>
      <c r="CE34" s="621"/>
      <c r="CF34" s="621"/>
      <c r="CG34" s="621"/>
      <c r="CH34" s="621"/>
      <c r="CI34" s="621"/>
      <c r="CJ34" s="621"/>
      <c r="CK34" s="621"/>
      <c r="CL34" s="621"/>
      <c r="CM34" s="621"/>
      <c r="CN34" s="621"/>
      <c r="CO34" s="621"/>
      <c r="CP34" s="621"/>
      <c r="CQ34" s="622"/>
      <c r="CR34" s="623">
        <v>5241275</v>
      </c>
      <c r="CS34" s="624"/>
      <c r="CT34" s="624"/>
      <c r="CU34" s="624"/>
      <c r="CV34" s="624"/>
      <c r="CW34" s="624"/>
      <c r="CX34" s="624"/>
      <c r="CY34" s="625"/>
      <c r="CZ34" s="628">
        <v>14</v>
      </c>
      <c r="DA34" s="653"/>
      <c r="DB34" s="653"/>
      <c r="DC34" s="657"/>
      <c r="DD34" s="632">
        <v>2750367</v>
      </c>
      <c r="DE34" s="624"/>
      <c r="DF34" s="624"/>
      <c r="DG34" s="624"/>
      <c r="DH34" s="624"/>
      <c r="DI34" s="624"/>
      <c r="DJ34" s="624"/>
      <c r="DK34" s="625"/>
      <c r="DL34" s="632">
        <v>2205630</v>
      </c>
      <c r="DM34" s="624"/>
      <c r="DN34" s="624"/>
      <c r="DO34" s="624"/>
      <c r="DP34" s="624"/>
      <c r="DQ34" s="624"/>
      <c r="DR34" s="624"/>
      <c r="DS34" s="624"/>
      <c r="DT34" s="624"/>
      <c r="DU34" s="624"/>
      <c r="DV34" s="625"/>
      <c r="DW34" s="628">
        <v>13.7</v>
      </c>
      <c r="DX34" s="653"/>
      <c r="DY34" s="653"/>
      <c r="DZ34" s="653"/>
      <c r="EA34" s="653"/>
      <c r="EB34" s="653"/>
      <c r="EC34" s="654"/>
    </row>
    <row r="35" spans="2:133" ht="11.25" customHeight="1" x14ac:dyDescent="0.15">
      <c r="B35" s="620" t="s">
        <v>329</v>
      </c>
      <c r="C35" s="621"/>
      <c r="D35" s="621"/>
      <c r="E35" s="621"/>
      <c r="F35" s="621"/>
      <c r="G35" s="621"/>
      <c r="H35" s="621"/>
      <c r="I35" s="621"/>
      <c r="J35" s="621"/>
      <c r="K35" s="621"/>
      <c r="L35" s="621"/>
      <c r="M35" s="621"/>
      <c r="N35" s="621"/>
      <c r="O35" s="621"/>
      <c r="P35" s="621"/>
      <c r="Q35" s="622"/>
      <c r="R35" s="623">
        <v>3219167</v>
      </c>
      <c r="S35" s="624"/>
      <c r="T35" s="624"/>
      <c r="U35" s="624"/>
      <c r="V35" s="624"/>
      <c r="W35" s="624"/>
      <c r="X35" s="624"/>
      <c r="Y35" s="625"/>
      <c r="Z35" s="626">
        <v>8.3000000000000007</v>
      </c>
      <c r="AA35" s="626"/>
      <c r="AB35" s="626"/>
      <c r="AC35" s="626"/>
      <c r="AD35" s="627" t="s">
        <v>130</v>
      </c>
      <c r="AE35" s="627"/>
      <c r="AF35" s="627"/>
      <c r="AG35" s="627"/>
      <c r="AH35" s="627"/>
      <c r="AI35" s="627"/>
      <c r="AJ35" s="627"/>
      <c r="AK35" s="627"/>
      <c r="AL35" s="628" t="s">
        <v>239</v>
      </c>
      <c r="AM35" s="629"/>
      <c r="AN35" s="629"/>
      <c r="AO35" s="630"/>
      <c r="AP35" s="222"/>
      <c r="AQ35" s="605" t="s">
        <v>330</v>
      </c>
      <c r="AR35" s="606"/>
      <c r="AS35" s="606"/>
      <c r="AT35" s="606"/>
      <c r="AU35" s="606"/>
      <c r="AV35" s="606"/>
      <c r="AW35" s="606"/>
      <c r="AX35" s="606"/>
      <c r="AY35" s="606"/>
      <c r="AZ35" s="606"/>
      <c r="BA35" s="606"/>
      <c r="BB35" s="606"/>
      <c r="BC35" s="606"/>
      <c r="BD35" s="606"/>
      <c r="BE35" s="606"/>
      <c r="BF35" s="607"/>
      <c r="BG35" s="605" t="s">
        <v>331</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332</v>
      </c>
      <c r="CE35" s="621"/>
      <c r="CF35" s="621"/>
      <c r="CG35" s="621"/>
      <c r="CH35" s="621"/>
      <c r="CI35" s="621"/>
      <c r="CJ35" s="621"/>
      <c r="CK35" s="621"/>
      <c r="CL35" s="621"/>
      <c r="CM35" s="621"/>
      <c r="CN35" s="621"/>
      <c r="CO35" s="621"/>
      <c r="CP35" s="621"/>
      <c r="CQ35" s="622"/>
      <c r="CR35" s="623">
        <v>57118</v>
      </c>
      <c r="CS35" s="655"/>
      <c r="CT35" s="655"/>
      <c r="CU35" s="655"/>
      <c r="CV35" s="655"/>
      <c r="CW35" s="655"/>
      <c r="CX35" s="655"/>
      <c r="CY35" s="656"/>
      <c r="CZ35" s="628">
        <v>0.2</v>
      </c>
      <c r="DA35" s="653"/>
      <c r="DB35" s="653"/>
      <c r="DC35" s="657"/>
      <c r="DD35" s="632">
        <v>33262</v>
      </c>
      <c r="DE35" s="655"/>
      <c r="DF35" s="655"/>
      <c r="DG35" s="655"/>
      <c r="DH35" s="655"/>
      <c r="DI35" s="655"/>
      <c r="DJ35" s="655"/>
      <c r="DK35" s="656"/>
      <c r="DL35" s="632">
        <v>33242</v>
      </c>
      <c r="DM35" s="655"/>
      <c r="DN35" s="655"/>
      <c r="DO35" s="655"/>
      <c r="DP35" s="655"/>
      <c r="DQ35" s="655"/>
      <c r="DR35" s="655"/>
      <c r="DS35" s="655"/>
      <c r="DT35" s="655"/>
      <c r="DU35" s="655"/>
      <c r="DV35" s="656"/>
      <c r="DW35" s="628">
        <v>0.2</v>
      </c>
      <c r="DX35" s="653"/>
      <c r="DY35" s="653"/>
      <c r="DZ35" s="653"/>
      <c r="EA35" s="653"/>
      <c r="EB35" s="653"/>
      <c r="EC35" s="654"/>
    </row>
    <row r="36" spans="2:133" ht="11.25" customHeight="1" x14ac:dyDescent="0.15">
      <c r="B36" s="620" t="s">
        <v>333</v>
      </c>
      <c r="C36" s="621"/>
      <c r="D36" s="621"/>
      <c r="E36" s="621"/>
      <c r="F36" s="621"/>
      <c r="G36" s="621"/>
      <c r="H36" s="621"/>
      <c r="I36" s="621"/>
      <c r="J36" s="621"/>
      <c r="K36" s="621"/>
      <c r="L36" s="621"/>
      <c r="M36" s="621"/>
      <c r="N36" s="621"/>
      <c r="O36" s="621"/>
      <c r="P36" s="621"/>
      <c r="Q36" s="622"/>
      <c r="R36" s="623">
        <v>1712229</v>
      </c>
      <c r="S36" s="624"/>
      <c r="T36" s="624"/>
      <c r="U36" s="624"/>
      <c r="V36" s="624"/>
      <c r="W36" s="624"/>
      <c r="X36" s="624"/>
      <c r="Y36" s="625"/>
      <c r="Z36" s="626">
        <v>4.4000000000000004</v>
      </c>
      <c r="AA36" s="626"/>
      <c r="AB36" s="626"/>
      <c r="AC36" s="626"/>
      <c r="AD36" s="627" t="s">
        <v>239</v>
      </c>
      <c r="AE36" s="627"/>
      <c r="AF36" s="627"/>
      <c r="AG36" s="627"/>
      <c r="AH36" s="627"/>
      <c r="AI36" s="627"/>
      <c r="AJ36" s="627"/>
      <c r="AK36" s="627"/>
      <c r="AL36" s="628" t="s">
        <v>239</v>
      </c>
      <c r="AM36" s="629"/>
      <c r="AN36" s="629"/>
      <c r="AO36" s="630"/>
      <c r="AP36" s="222"/>
      <c r="AQ36" s="689" t="s">
        <v>334</v>
      </c>
      <c r="AR36" s="690"/>
      <c r="AS36" s="690"/>
      <c r="AT36" s="690"/>
      <c r="AU36" s="690"/>
      <c r="AV36" s="690"/>
      <c r="AW36" s="690"/>
      <c r="AX36" s="690"/>
      <c r="AY36" s="691"/>
      <c r="AZ36" s="612">
        <v>4015442</v>
      </c>
      <c r="BA36" s="613"/>
      <c r="BB36" s="613"/>
      <c r="BC36" s="613"/>
      <c r="BD36" s="613"/>
      <c r="BE36" s="613"/>
      <c r="BF36" s="685"/>
      <c r="BG36" s="609" t="s">
        <v>335</v>
      </c>
      <c r="BH36" s="610"/>
      <c r="BI36" s="610"/>
      <c r="BJ36" s="610"/>
      <c r="BK36" s="610"/>
      <c r="BL36" s="610"/>
      <c r="BM36" s="610"/>
      <c r="BN36" s="610"/>
      <c r="BO36" s="610"/>
      <c r="BP36" s="610"/>
      <c r="BQ36" s="610"/>
      <c r="BR36" s="610"/>
      <c r="BS36" s="610"/>
      <c r="BT36" s="610"/>
      <c r="BU36" s="611"/>
      <c r="BV36" s="612">
        <v>53670</v>
      </c>
      <c r="BW36" s="613"/>
      <c r="BX36" s="613"/>
      <c r="BY36" s="613"/>
      <c r="BZ36" s="613"/>
      <c r="CA36" s="613"/>
      <c r="CB36" s="685"/>
      <c r="CD36" s="620" t="s">
        <v>336</v>
      </c>
      <c r="CE36" s="621"/>
      <c r="CF36" s="621"/>
      <c r="CG36" s="621"/>
      <c r="CH36" s="621"/>
      <c r="CI36" s="621"/>
      <c r="CJ36" s="621"/>
      <c r="CK36" s="621"/>
      <c r="CL36" s="621"/>
      <c r="CM36" s="621"/>
      <c r="CN36" s="621"/>
      <c r="CO36" s="621"/>
      <c r="CP36" s="621"/>
      <c r="CQ36" s="622"/>
      <c r="CR36" s="623">
        <v>4205590</v>
      </c>
      <c r="CS36" s="624"/>
      <c r="CT36" s="624"/>
      <c r="CU36" s="624"/>
      <c r="CV36" s="624"/>
      <c r="CW36" s="624"/>
      <c r="CX36" s="624"/>
      <c r="CY36" s="625"/>
      <c r="CZ36" s="628">
        <v>11.3</v>
      </c>
      <c r="DA36" s="653"/>
      <c r="DB36" s="653"/>
      <c r="DC36" s="657"/>
      <c r="DD36" s="632">
        <v>3673982</v>
      </c>
      <c r="DE36" s="624"/>
      <c r="DF36" s="624"/>
      <c r="DG36" s="624"/>
      <c r="DH36" s="624"/>
      <c r="DI36" s="624"/>
      <c r="DJ36" s="624"/>
      <c r="DK36" s="625"/>
      <c r="DL36" s="632">
        <v>2245793</v>
      </c>
      <c r="DM36" s="624"/>
      <c r="DN36" s="624"/>
      <c r="DO36" s="624"/>
      <c r="DP36" s="624"/>
      <c r="DQ36" s="624"/>
      <c r="DR36" s="624"/>
      <c r="DS36" s="624"/>
      <c r="DT36" s="624"/>
      <c r="DU36" s="624"/>
      <c r="DV36" s="625"/>
      <c r="DW36" s="628">
        <v>13.9</v>
      </c>
      <c r="DX36" s="653"/>
      <c r="DY36" s="653"/>
      <c r="DZ36" s="653"/>
      <c r="EA36" s="653"/>
      <c r="EB36" s="653"/>
      <c r="EC36" s="654"/>
    </row>
    <row r="37" spans="2:133" ht="11.25" customHeight="1" x14ac:dyDescent="0.15">
      <c r="B37" s="620" t="s">
        <v>337</v>
      </c>
      <c r="C37" s="621"/>
      <c r="D37" s="621"/>
      <c r="E37" s="621"/>
      <c r="F37" s="621"/>
      <c r="G37" s="621"/>
      <c r="H37" s="621"/>
      <c r="I37" s="621"/>
      <c r="J37" s="621"/>
      <c r="K37" s="621"/>
      <c r="L37" s="621"/>
      <c r="M37" s="621"/>
      <c r="N37" s="621"/>
      <c r="O37" s="621"/>
      <c r="P37" s="621"/>
      <c r="Q37" s="622"/>
      <c r="R37" s="623">
        <v>639175</v>
      </c>
      <c r="S37" s="624"/>
      <c r="T37" s="624"/>
      <c r="U37" s="624"/>
      <c r="V37" s="624"/>
      <c r="W37" s="624"/>
      <c r="X37" s="624"/>
      <c r="Y37" s="625"/>
      <c r="Z37" s="626">
        <v>1.7</v>
      </c>
      <c r="AA37" s="626"/>
      <c r="AB37" s="626"/>
      <c r="AC37" s="626"/>
      <c r="AD37" s="627">
        <v>42</v>
      </c>
      <c r="AE37" s="627"/>
      <c r="AF37" s="627"/>
      <c r="AG37" s="627"/>
      <c r="AH37" s="627"/>
      <c r="AI37" s="627"/>
      <c r="AJ37" s="627"/>
      <c r="AK37" s="627"/>
      <c r="AL37" s="628">
        <v>0</v>
      </c>
      <c r="AM37" s="629"/>
      <c r="AN37" s="629"/>
      <c r="AO37" s="630"/>
      <c r="AQ37" s="686" t="s">
        <v>338</v>
      </c>
      <c r="AR37" s="687"/>
      <c r="AS37" s="687"/>
      <c r="AT37" s="687"/>
      <c r="AU37" s="687"/>
      <c r="AV37" s="687"/>
      <c r="AW37" s="687"/>
      <c r="AX37" s="687"/>
      <c r="AY37" s="688"/>
      <c r="AZ37" s="623">
        <v>1220752</v>
      </c>
      <c r="BA37" s="624"/>
      <c r="BB37" s="624"/>
      <c r="BC37" s="624"/>
      <c r="BD37" s="655"/>
      <c r="BE37" s="655"/>
      <c r="BF37" s="678"/>
      <c r="BG37" s="620" t="s">
        <v>339</v>
      </c>
      <c r="BH37" s="621"/>
      <c r="BI37" s="621"/>
      <c r="BJ37" s="621"/>
      <c r="BK37" s="621"/>
      <c r="BL37" s="621"/>
      <c r="BM37" s="621"/>
      <c r="BN37" s="621"/>
      <c r="BO37" s="621"/>
      <c r="BP37" s="621"/>
      <c r="BQ37" s="621"/>
      <c r="BR37" s="621"/>
      <c r="BS37" s="621"/>
      <c r="BT37" s="621"/>
      <c r="BU37" s="622"/>
      <c r="BV37" s="623">
        <v>-13196</v>
      </c>
      <c r="BW37" s="624"/>
      <c r="BX37" s="624"/>
      <c r="BY37" s="624"/>
      <c r="BZ37" s="624"/>
      <c r="CA37" s="624"/>
      <c r="CB37" s="633"/>
      <c r="CD37" s="620" t="s">
        <v>340</v>
      </c>
      <c r="CE37" s="621"/>
      <c r="CF37" s="621"/>
      <c r="CG37" s="621"/>
      <c r="CH37" s="621"/>
      <c r="CI37" s="621"/>
      <c r="CJ37" s="621"/>
      <c r="CK37" s="621"/>
      <c r="CL37" s="621"/>
      <c r="CM37" s="621"/>
      <c r="CN37" s="621"/>
      <c r="CO37" s="621"/>
      <c r="CP37" s="621"/>
      <c r="CQ37" s="622"/>
      <c r="CR37" s="623">
        <v>1456464</v>
      </c>
      <c r="CS37" s="655"/>
      <c r="CT37" s="655"/>
      <c r="CU37" s="655"/>
      <c r="CV37" s="655"/>
      <c r="CW37" s="655"/>
      <c r="CX37" s="655"/>
      <c r="CY37" s="656"/>
      <c r="CZ37" s="628">
        <v>3.9</v>
      </c>
      <c r="DA37" s="653"/>
      <c r="DB37" s="653"/>
      <c r="DC37" s="657"/>
      <c r="DD37" s="632">
        <v>1300955</v>
      </c>
      <c r="DE37" s="655"/>
      <c r="DF37" s="655"/>
      <c r="DG37" s="655"/>
      <c r="DH37" s="655"/>
      <c r="DI37" s="655"/>
      <c r="DJ37" s="655"/>
      <c r="DK37" s="656"/>
      <c r="DL37" s="632">
        <v>992190</v>
      </c>
      <c r="DM37" s="655"/>
      <c r="DN37" s="655"/>
      <c r="DO37" s="655"/>
      <c r="DP37" s="655"/>
      <c r="DQ37" s="655"/>
      <c r="DR37" s="655"/>
      <c r="DS37" s="655"/>
      <c r="DT37" s="655"/>
      <c r="DU37" s="655"/>
      <c r="DV37" s="656"/>
      <c r="DW37" s="628">
        <v>6.2</v>
      </c>
      <c r="DX37" s="653"/>
      <c r="DY37" s="653"/>
      <c r="DZ37" s="653"/>
      <c r="EA37" s="653"/>
      <c r="EB37" s="653"/>
      <c r="EC37" s="654"/>
    </row>
    <row r="38" spans="2:133" ht="11.25" customHeight="1" x14ac:dyDescent="0.15">
      <c r="B38" s="620" t="s">
        <v>341</v>
      </c>
      <c r="C38" s="621"/>
      <c r="D38" s="621"/>
      <c r="E38" s="621"/>
      <c r="F38" s="621"/>
      <c r="G38" s="621"/>
      <c r="H38" s="621"/>
      <c r="I38" s="621"/>
      <c r="J38" s="621"/>
      <c r="K38" s="621"/>
      <c r="L38" s="621"/>
      <c r="M38" s="621"/>
      <c r="N38" s="621"/>
      <c r="O38" s="621"/>
      <c r="P38" s="621"/>
      <c r="Q38" s="622"/>
      <c r="R38" s="623">
        <v>2325487</v>
      </c>
      <c r="S38" s="624"/>
      <c r="T38" s="624"/>
      <c r="U38" s="624"/>
      <c r="V38" s="624"/>
      <c r="W38" s="624"/>
      <c r="X38" s="624"/>
      <c r="Y38" s="625"/>
      <c r="Z38" s="626">
        <v>6</v>
      </c>
      <c r="AA38" s="626"/>
      <c r="AB38" s="626"/>
      <c r="AC38" s="626"/>
      <c r="AD38" s="627" t="s">
        <v>130</v>
      </c>
      <c r="AE38" s="627"/>
      <c r="AF38" s="627"/>
      <c r="AG38" s="627"/>
      <c r="AH38" s="627"/>
      <c r="AI38" s="627"/>
      <c r="AJ38" s="627"/>
      <c r="AK38" s="627"/>
      <c r="AL38" s="628" t="s">
        <v>239</v>
      </c>
      <c r="AM38" s="629"/>
      <c r="AN38" s="629"/>
      <c r="AO38" s="630"/>
      <c r="AQ38" s="686" t="s">
        <v>342</v>
      </c>
      <c r="AR38" s="687"/>
      <c r="AS38" s="687"/>
      <c r="AT38" s="687"/>
      <c r="AU38" s="687"/>
      <c r="AV38" s="687"/>
      <c r="AW38" s="687"/>
      <c r="AX38" s="687"/>
      <c r="AY38" s="688"/>
      <c r="AZ38" s="623">
        <v>128500</v>
      </c>
      <c r="BA38" s="624"/>
      <c r="BB38" s="624"/>
      <c r="BC38" s="624"/>
      <c r="BD38" s="655"/>
      <c r="BE38" s="655"/>
      <c r="BF38" s="678"/>
      <c r="BG38" s="620" t="s">
        <v>343</v>
      </c>
      <c r="BH38" s="621"/>
      <c r="BI38" s="621"/>
      <c r="BJ38" s="621"/>
      <c r="BK38" s="621"/>
      <c r="BL38" s="621"/>
      <c r="BM38" s="621"/>
      <c r="BN38" s="621"/>
      <c r="BO38" s="621"/>
      <c r="BP38" s="621"/>
      <c r="BQ38" s="621"/>
      <c r="BR38" s="621"/>
      <c r="BS38" s="621"/>
      <c r="BT38" s="621"/>
      <c r="BU38" s="622"/>
      <c r="BV38" s="623">
        <v>7212</v>
      </c>
      <c r="BW38" s="624"/>
      <c r="BX38" s="624"/>
      <c r="BY38" s="624"/>
      <c r="BZ38" s="624"/>
      <c r="CA38" s="624"/>
      <c r="CB38" s="633"/>
      <c r="CD38" s="620" t="s">
        <v>344</v>
      </c>
      <c r="CE38" s="621"/>
      <c r="CF38" s="621"/>
      <c r="CG38" s="621"/>
      <c r="CH38" s="621"/>
      <c r="CI38" s="621"/>
      <c r="CJ38" s="621"/>
      <c r="CK38" s="621"/>
      <c r="CL38" s="621"/>
      <c r="CM38" s="621"/>
      <c r="CN38" s="621"/>
      <c r="CO38" s="621"/>
      <c r="CP38" s="621"/>
      <c r="CQ38" s="622"/>
      <c r="CR38" s="623">
        <v>2662797</v>
      </c>
      <c r="CS38" s="624"/>
      <c r="CT38" s="624"/>
      <c r="CU38" s="624"/>
      <c r="CV38" s="624"/>
      <c r="CW38" s="624"/>
      <c r="CX38" s="624"/>
      <c r="CY38" s="625"/>
      <c r="CZ38" s="628">
        <v>7.1</v>
      </c>
      <c r="DA38" s="653"/>
      <c r="DB38" s="653"/>
      <c r="DC38" s="657"/>
      <c r="DD38" s="632">
        <v>2180993</v>
      </c>
      <c r="DE38" s="624"/>
      <c r="DF38" s="624"/>
      <c r="DG38" s="624"/>
      <c r="DH38" s="624"/>
      <c r="DI38" s="624"/>
      <c r="DJ38" s="624"/>
      <c r="DK38" s="625"/>
      <c r="DL38" s="632">
        <v>1963841</v>
      </c>
      <c r="DM38" s="624"/>
      <c r="DN38" s="624"/>
      <c r="DO38" s="624"/>
      <c r="DP38" s="624"/>
      <c r="DQ38" s="624"/>
      <c r="DR38" s="624"/>
      <c r="DS38" s="624"/>
      <c r="DT38" s="624"/>
      <c r="DU38" s="624"/>
      <c r="DV38" s="625"/>
      <c r="DW38" s="628">
        <v>12.2</v>
      </c>
      <c r="DX38" s="653"/>
      <c r="DY38" s="653"/>
      <c r="DZ38" s="653"/>
      <c r="EA38" s="653"/>
      <c r="EB38" s="653"/>
      <c r="EC38" s="654"/>
    </row>
    <row r="39" spans="2:133" ht="11.25" customHeight="1" x14ac:dyDescent="0.15">
      <c r="B39" s="620" t="s">
        <v>345</v>
      </c>
      <c r="C39" s="621"/>
      <c r="D39" s="621"/>
      <c r="E39" s="621"/>
      <c r="F39" s="621"/>
      <c r="G39" s="621"/>
      <c r="H39" s="621"/>
      <c r="I39" s="621"/>
      <c r="J39" s="621"/>
      <c r="K39" s="621"/>
      <c r="L39" s="621"/>
      <c r="M39" s="621"/>
      <c r="N39" s="621"/>
      <c r="O39" s="621"/>
      <c r="P39" s="621"/>
      <c r="Q39" s="622"/>
      <c r="R39" s="623" t="s">
        <v>239</v>
      </c>
      <c r="S39" s="624"/>
      <c r="T39" s="624"/>
      <c r="U39" s="624"/>
      <c r="V39" s="624"/>
      <c r="W39" s="624"/>
      <c r="X39" s="624"/>
      <c r="Y39" s="625"/>
      <c r="Z39" s="626" t="s">
        <v>239</v>
      </c>
      <c r="AA39" s="626"/>
      <c r="AB39" s="626"/>
      <c r="AC39" s="626"/>
      <c r="AD39" s="627" t="s">
        <v>265</v>
      </c>
      <c r="AE39" s="627"/>
      <c r="AF39" s="627"/>
      <c r="AG39" s="627"/>
      <c r="AH39" s="627"/>
      <c r="AI39" s="627"/>
      <c r="AJ39" s="627"/>
      <c r="AK39" s="627"/>
      <c r="AL39" s="628" t="s">
        <v>239</v>
      </c>
      <c r="AM39" s="629"/>
      <c r="AN39" s="629"/>
      <c r="AO39" s="630"/>
      <c r="AQ39" s="686" t="s">
        <v>346</v>
      </c>
      <c r="AR39" s="687"/>
      <c r="AS39" s="687"/>
      <c r="AT39" s="687"/>
      <c r="AU39" s="687"/>
      <c r="AV39" s="687"/>
      <c r="AW39" s="687"/>
      <c r="AX39" s="687"/>
      <c r="AY39" s="688"/>
      <c r="AZ39" s="623">
        <v>3233</v>
      </c>
      <c r="BA39" s="624"/>
      <c r="BB39" s="624"/>
      <c r="BC39" s="624"/>
      <c r="BD39" s="655"/>
      <c r="BE39" s="655"/>
      <c r="BF39" s="678"/>
      <c r="BG39" s="620" t="s">
        <v>347</v>
      </c>
      <c r="BH39" s="621"/>
      <c r="BI39" s="621"/>
      <c r="BJ39" s="621"/>
      <c r="BK39" s="621"/>
      <c r="BL39" s="621"/>
      <c r="BM39" s="621"/>
      <c r="BN39" s="621"/>
      <c r="BO39" s="621"/>
      <c r="BP39" s="621"/>
      <c r="BQ39" s="621"/>
      <c r="BR39" s="621"/>
      <c r="BS39" s="621"/>
      <c r="BT39" s="621"/>
      <c r="BU39" s="622"/>
      <c r="BV39" s="623">
        <v>11586</v>
      </c>
      <c r="BW39" s="624"/>
      <c r="BX39" s="624"/>
      <c r="BY39" s="624"/>
      <c r="BZ39" s="624"/>
      <c r="CA39" s="624"/>
      <c r="CB39" s="633"/>
      <c r="CD39" s="620" t="s">
        <v>348</v>
      </c>
      <c r="CE39" s="621"/>
      <c r="CF39" s="621"/>
      <c r="CG39" s="621"/>
      <c r="CH39" s="621"/>
      <c r="CI39" s="621"/>
      <c r="CJ39" s="621"/>
      <c r="CK39" s="621"/>
      <c r="CL39" s="621"/>
      <c r="CM39" s="621"/>
      <c r="CN39" s="621"/>
      <c r="CO39" s="621"/>
      <c r="CP39" s="621"/>
      <c r="CQ39" s="622"/>
      <c r="CR39" s="623">
        <v>3152398</v>
      </c>
      <c r="CS39" s="655"/>
      <c r="CT39" s="655"/>
      <c r="CU39" s="655"/>
      <c r="CV39" s="655"/>
      <c r="CW39" s="655"/>
      <c r="CX39" s="655"/>
      <c r="CY39" s="656"/>
      <c r="CZ39" s="628">
        <v>8.4</v>
      </c>
      <c r="DA39" s="653"/>
      <c r="DB39" s="653"/>
      <c r="DC39" s="657"/>
      <c r="DD39" s="632">
        <v>114521</v>
      </c>
      <c r="DE39" s="655"/>
      <c r="DF39" s="655"/>
      <c r="DG39" s="655"/>
      <c r="DH39" s="655"/>
      <c r="DI39" s="655"/>
      <c r="DJ39" s="655"/>
      <c r="DK39" s="656"/>
      <c r="DL39" s="632" t="s">
        <v>239</v>
      </c>
      <c r="DM39" s="655"/>
      <c r="DN39" s="655"/>
      <c r="DO39" s="655"/>
      <c r="DP39" s="655"/>
      <c r="DQ39" s="655"/>
      <c r="DR39" s="655"/>
      <c r="DS39" s="655"/>
      <c r="DT39" s="655"/>
      <c r="DU39" s="655"/>
      <c r="DV39" s="656"/>
      <c r="DW39" s="628" t="s">
        <v>239</v>
      </c>
      <c r="DX39" s="653"/>
      <c r="DY39" s="653"/>
      <c r="DZ39" s="653"/>
      <c r="EA39" s="653"/>
      <c r="EB39" s="653"/>
      <c r="EC39" s="654"/>
    </row>
    <row r="40" spans="2:133" ht="11.25" customHeight="1" x14ac:dyDescent="0.15">
      <c r="B40" s="620" t="s">
        <v>349</v>
      </c>
      <c r="C40" s="621"/>
      <c r="D40" s="621"/>
      <c r="E40" s="621"/>
      <c r="F40" s="621"/>
      <c r="G40" s="621"/>
      <c r="H40" s="621"/>
      <c r="I40" s="621"/>
      <c r="J40" s="621"/>
      <c r="K40" s="621"/>
      <c r="L40" s="621"/>
      <c r="M40" s="621"/>
      <c r="N40" s="621"/>
      <c r="O40" s="621"/>
      <c r="P40" s="621"/>
      <c r="Q40" s="622"/>
      <c r="R40" s="623">
        <v>265724</v>
      </c>
      <c r="S40" s="624"/>
      <c r="T40" s="624"/>
      <c r="U40" s="624"/>
      <c r="V40" s="624"/>
      <c r="W40" s="624"/>
      <c r="X40" s="624"/>
      <c r="Y40" s="625"/>
      <c r="Z40" s="626">
        <v>0.7</v>
      </c>
      <c r="AA40" s="626"/>
      <c r="AB40" s="626"/>
      <c r="AC40" s="626"/>
      <c r="AD40" s="627" t="s">
        <v>130</v>
      </c>
      <c r="AE40" s="627"/>
      <c r="AF40" s="627"/>
      <c r="AG40" s="627"/>
      <c r="AH40" s="627"/>
      <c r="AI40" s="627"/>
      <c r="AJ40" s="627"/>
      <c r="AK40" s="627"/>
      <c r="AL40" s="628" t="s">
        <v>239</v>
      </c>
      <c r="AM40" s="629"/>
      <c r="AN40" s="629"/>
      <c r="AO40" s="630"/>
      <c r="AQ40" s="686" t="s">
        <v>350</v>
      </c>
      <c r="AR40" s="687"/>
      <c r="AS40" s="687"/>
      <c r="AT40" s="687"/>
      <c r="AU40" s="687"/>
      <c r="AV40" s="687"/>
      <c r="AW40" s="687"/>
      <c r="AX40" s="687"/>
      <c r="AY40" s="688"/>
      <c r="AZ40" s="623">
        <v>407</v>
      </c>
      <c r="BA40" s="624"/>
      <c r="BB40" s="624"/>
      <c r="BC40" s="624"/>
      <c r="BD40" s="655"/>
      <c r="BE40" s="655"/>
      <c r="BF40" s="678"/>
      <c r="BG40" s="671" t="s">
        <v>351</v>
      </c>
      <c r="BH40" s="672"/>
      <c r="BI40" s="672"/>
      <c r="BJ40" s="672"/>
      <c r="BK40" s="672"/>
      <c r="BL40" s="223"/>
      <c r="BM40" s="621" t="s">
        <v>352</v>
      </c>
      <c r="BN40" s="621"/>
      <c r="BO40" s="621"/>
      <c r="BP40" s="621"/>
      <c r="BQ40" s="621"/>
      <c r="BR40" s="621"/>
      <c r="BS40" s="621"/>
      <c r="BT40" s="621"/>
      <c r="BU40" s="622"/>
      <c r="BV40" s="623">
        <v>116</v>
      </c>
      <c r="BW40" s="624"/>
      <c r="BX40" s="624"/>
      <c r="BY40" s="624"/>
      <c r="BZ40" s="624"/>
      <c r="CA40" s="624"/>
      <c r="CB40" s="633"/>
      <c r="CD40" s="620" t="s">
        <v>353</v>
      </c>
      <c r="CE40" s="621"/>
      <c r="CF40" s="621"/>
      <c r="CG40" s="621"/>
      <c r="CH40" s="621"/>
      <c r="CI40" s="621"/>
      <c r="CJ40" s="621"/>
      <c r="CK40" s="621"/>
      <c r="CL40" s="621"/>
      <c r="CM40" s="621"/>
      <c r="CN40" s="621"/>
      <c r="CO40" s="621"/>
      <c r="CP40" s="621"/>
      <c r="CQ40" s="622"/>
      <c r="CR40" s="623">
        <v>143820</v>
      </c>
      <c r="CS40" s="624"/>
      <c r="CT40" s="624"/>
      <c r="CU40" s="624"/>
      <c r="CV40" s="624"/>
      <c r="CW40" s="624"/>
      <c r="CX40" s="624"/>
      <c r="CY40" s="625"/>
      <c r="CZ40" s="628">
        <v>0.4</v>
      </c>
      <c r="DA40" s="653"/>
      <c r="DB40" s="653"/>
      <c r="DC40" s="657"/>
      <c r="DD40" s="632">
        <v>310</v>
      </c>
      <c r="DE40" s="624"/>
      <c r="DF40" s="624"/>
      <c r="DG40" s="624"/>
      <c r="DH40" s="624"/>
      <c r="DI40" s="624"/>
      <c r="DJ40" s="624"/>
      <c r="DK40" s="625"/>
      <c r="DL40" s="632" t="s">
        <v>239</v>
      </c>
      <c r="DM40" s="624"/>
      <c r="DN40" s="624"/>
      <c r="DO40" s="624"/>
      <c r="DP40" s="624"/>
      <c r="DQ40" s="624"/>
      <c r="DR40" s="624"/>
      <c r="DS40" s="624"/>
      <c r="DT40" s="624"/>
      <c r="DU40" s="624"/>
      <c r="DV40" s="625"/>
      <c r="DW40" s="628" t="s">
        <v>130</v>
      </c>
      <c r="DX40" s="653"/>
      <c r="DY40" s="653"/>
      <c r="DZ40" s="653"/>
      <c r="EA40" s="653"/>
      <c r="EB40" s="653"/>
      <c r="EC40" s="654"/>
    </row>
    <row r="41" spans="2:133" ht="11.25" customHeight="1" x14ac:dyDescent="0.15">
      <c r="B41" s="644" t="s">
        <v>354</v>
      </c>
      <c r="C41" s="645"/>
      <c r="D41" s="645"/>
      <c r="E41" s="645"/>
      <c r="F41" s="645"/>
      <c r="G41" s="645"/>
      <c r="H41" s="645"/>
      <c r="I41" s="645"/>
      <c r="J41" s="645"/>
      <c r="K41" s="645"/>
      <c r="L41" s="645"/>
      <c r="M41" s="645"/>
      <c r="N41" s="645"/>
      <c r="O41" s="645"/>
      <c r="P41" s="645"/>
      <c r="Q41" s="646"/>
      <c r="R41" s="695">
        <v>38660000</v>
      </c>
      <c r="S41" s="696"/>
      <c r="T41" s="696"/>
      <c r="U41" s="696"/>
      <c r="V41" s="696"/>
      <c r="W41" s="696"/>
      <c r="X41" s="696"/>
      <c r="Y41" s="700"/>
      <c r="Z41" s="701">
        <v>100</v>
      </c>
      <c r="AA41" s="701"/>
      <c r="AB41" s="701"/>
      <c r="AC41" s="701"/>
      <c r="AD41" s="702">
        <v>15856831</v>
      </c>
      <c r="AE41" s="702"/>
      <c r="AF41" s="702"/>
      <c r="AG41" s="702"/>
      <c r="AH41" s="702"/>
      <c r="AI41" s="702"/>
      <c r="AJ41" s="702"/>
      <c r="AK41" s="702"/>
      <c r="AL41" s="703">
        <v>100</v>
      </c>
      <c r="AM41" s="683"/>
      <c r="AN41" s="683"/>
      <c r="AO41" s="704"/>
      <c r="AQ41" s="686" t="s">
        <v>355</v>
      </c>
      <c r="AR41" s="687"/>
      <c r="AS41" s="687"/>
      <c r="AT41" s="687"/>
      <c r="AU41" s="687"/>
      <c r="AV41" s="687"/>
      <c r="AW41" s="687"/>
      <c r="AX41" s="687"/>
      <c r="AY41" s="688"/>
      <c r="AZ41" s="623">
        <v>560304</v>
      </c>
      <c r="BA41" s="624"/>
      <c r="BB41" s="624"/>
      <c r="BC41" s="624"/>
      <c r="BD41" s="655"/>
      <c r="BE41" s="655"/>
      <c r="BF41" s="678"/>
      <c r="BG41" s="671"/>
      <c r="BH41" s="672"/>
      <c r="BI41" s="672"/>
      <c r="BJ41" s="672"/>
      <c r="BK41" s="672"/>
      <c r="BL41" s="223"/>
      <c r="BM41" s="621" t="s">
        <v>356</v>
      </c>
      <c r="BN41" s="621"/>
      <c r="BO41" s="621"/>
      <c r="BP41" s="621"/>
      <c r="BQ41" s="621"/>
      <c r="BR41" s="621"/>
      <c r="BS41" s="621"/>
      <c r="BT41" s="621"/>
      <c r="BU41" s="622"/>
      <c r="BV41" s="623" t="s">
        <v>130</v>
      </c>
      <c r="BW41" s="624"/>
      <c r="BX41" s="624"/>
      <c r="BY41" s="624"/>
      <c r="BZ41" s="624"/>
      <c r="CA41" s="624"/>
      <c r="CB41" s="633"/>
      <c r="CD41" s="620" t="s">
        <v>357</v>
      </c>
      <c r="CE41" s="621"/>
      <c r="CF41" s="621"/>
      <c r="CG41" s="621"/>
      <c r="CH41" s="621"/>
      <c r="CI41" s="621"/>
      <c r="CJ41" s="621"/>
      <c r="CK41" s="621"/>
      <c r="CL41" s="621"/>
      <c r="CM41" s="621"/>
      <c r="CN41" s="621"/>
      <c r="CO41" s="621"/>
      <c r="CP41" s="621"/>
      <c r="CQ41" s="622"/>
      <c r="CR41" s="623" t="s">
        <v>239</v>
      </c>
      <c r="CS41" s="655"/>
      <c r="CT41" s="655"/>
      <c r="CU41" s="655"/>
      <c r="CV41" s="655"/>
      <c r="CW41" s="655"/>
      <c r="CX41" s="655"/>
      <c r="CY41" s="656"/>
      <c r="CZ41" s="628" t="s">
        <v>130</v>
      </c>
      <c r="DA41" s="653"/>
      <c r="DB41" s="653"/>
      <c r="DC41" s="657"/>
      <c r="DD41" s="632" t="s">
        <v>130</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358</v>
      </c>
      <c r="AR42" s="693"/>
      <c r="AS42" s="693"/>
      <c r="AT42" s="693"/>
      <c r="AU42" s="693"/>
      <c r="AV42" s="693"/>
      <c r="AW42" s="693"/>
      <c r="AX42" s="693"/>
      <c r="AY42" s="694"/>
      <c r="AZ42" s="695">
        <v>2102246</v>
      </c>
      <c r="BA42" s="696"/>
      <c r="BB42" s="696"/>
      <c r="BC42" s="696"/>
      <c r="BD42" s="682"/>
      <c r="BE42" s="682"/>
      <c r="BF42" s="684"/>
      <c r="BG42" s="673"/>
      <c r="BH42" s="674"/>
      <c r="BI42" s="674"/>
      <c r="BJ42" s="674"/>
      <c r="BK42" s="674"/>
      <c r="BL42" s="224"/>
      <c r="BM42" s="645" t="s">
        <v>359</v>
      </c>
      <c r="BN42" s="645"/>
      <c r="BO42" s="645"/>
      <c r="BP42" s="645"/>
      <c r="BQ42" s="645"/>
      <c r="BR42" s="645"/>
      <c r="BS42" s="645"/>
      <c r="BT42" s="645"/>
      <c r="BU42" s="646"/>
      <c r="BV42" s="695">
        <v>417</v>
      </c>
      <c r="BW42" s="696"/>
      <c r="BX42" s="696"/>
      <c r="BY42" s="696"/>
      <c r="BZ42" s="696"/>
      <c r="CA42" s="696"/>
      <c r="CB42" s="705"/>
      <c r="CD42" s="620" t="s">
        <v>360</v>
      </c>
      <c r="CE42" s="621"/>
      <c r="CF42" s="621"/>
      <c r="CG42" s="621"/>
      <c r="CH42" s="621"/>
      <c r="CI42" s="621"/>
      <c r="CJ42" s="621"/>
      <c r="CK42" s="621"/>
      <c r="CL42" s="621"/>
      <c r="CM42" s="621"/>
      <c r="CN42" s="621"/>
      <c r="CO42" s="621"/>
      <c r="CP42" s="621"/>
      <c r="CQ42" s="622"/>
      <c r="CR42" s="623">
        <v>6739680</v>
      </c>
      <c r="CS42" s="655"/>
      <c r="CT42" s="655"/>
      <c r="CU42" s="655"/>
      <c r="CV42" s="655"/>
      <c r="CW42" s="655"/>
      <c r="CX42" s="655"/>
      <c r="CY42" s="656"/>
      <c r="CZ42" s="628">
        <v>18.100000000000001</v>
      </c>
      <c r="DA42" s="653"/>
      <c r="DB42" s="653"/>
      <c r="DC42" s="657"/>
      <c r="DD42" s="632">
        <v>668430</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361</v>
      </c>
      <c r="CD43" s="620" t="s">
        <v>362</v>
      </c>
      <c r="CE43" s="621"/>
      <c r="CF43" s="621"/>
      <c r="CG43" s="621"/>
      <c r="CH43" s="621"/>
      <c r="CI43" s="621"/>
      <c r="CJ43" s="621"/>
      <c r="CK43" s="621"/>
      <c r="CL43" s="621"/>
      <c r="CM43" s="621"/>
      <c r="CN43" s="621"/>
      <c r="CO43" s="621"/>
      <c r="CP43" s="621"/>
      <c r="CQ43" s="622"/>
      <c r="CR43" s="623">
        <v>73124</v>
      </c>
      <c r="CS43" s="655"/>
      <c r="CT43" s="655"/>
      <c r="CU43" s="655"/>
      <c r="CV43" s="655"/>
      <c r="CW43" s="655"/>
      <c r="CX43" s="655"/>
      <c r="CY43" s="656"/>
      <c r="CZ43" s="628">
        <v>0.2</v>
      </c>
      <c r="DA43" s="653"/>
      <c r="DB43" s="653"/>
      <c r="DC43" s="657"/>
      <c r="DD43" s="632">
        <v>50910</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363</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310</v>
      </c>
      <c r="CE44" s="660"/>
      <c r="CF44" s="620" t="s">
        <v>364</v>
      </c>
      <c r="CG44" s="621"/>
      <c r="CH44" s="621"/>
      <c r="CI44" s="621"/>
      <c r="CJ44" s="621"/>
      <c r="CK44" s="621"/>
      <c r="CL44" s="621"/>
      <c r="CM44" s="621"/>
      <c r="CN44" s="621"/>
      <c r="CO44" s="621"/>
      <c r="CP44" s="621"/>
      <c r="CQ44" s="622"/>
      <c r="CR44" s="623">
        <v>3338761</v>
      </c>
      <c r="CS44" s="624"/>
      <c r="CT44" s="624"/>
      <c r="CU44" s="624"/>
      <c r="CV44" s="624"/>
      <c r="CW44" s="624"/>
      <c r="CX44" s="624"/>
      <c r="CY44" s="625"/>
      <c r="CZ44" s="628">
        <v>8.9</v>
      </c>
      <c r="DA44" s="629"/>
      <c r="DB44" s="629"/>
      <c r="DC44" s="635"/>
      <c r="DD44" s="632">
        <v>436259</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365</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366</v>
      </c>
      <c r="CG45" s="621"/>
      <c r="CH45" s="621"/>
      <c r="CI45" s="621"/>
      <c r="CJ45" s="621"/>
      <c r="CK45" s="621"/>
      <c r="CL45" s="621"/>
      <c r="CM45" s="621"/>
      <c r="CN45" s="621"/>
      <c r="CO45" s="621"/>
      <c r="CP45" s="621"/>
      <c r="CQ45" s="622"/>
      <c r="CR45" s="623">
        <v>878620</v>
      </c>
      <c r="CS45" s="655"/>
      <c r="CT45" s="655"/>
      <c r="CU45" s="655"/>
      <c r="CV45" s="655"/>
      <c r="CW45" s="655"/>
      <c r="CX45" s="655"/>
      <c r="CY45" s="656"/>
      <c r="CZ45" s="628">
        <v>2.4</v>
      </c>
      <c r="DA45" s="653"/>
      <c r="DB45" s="653"/>
      <c r="DC45" s="657"/>
      <c r="DD45" s="632">
        <v>69791</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367</v>
      </c>
      <c r="CG46" s="621"/>
      <c r="CH46" s="621"/>
      <c r="CI46" s="621"/>
      <c r="CJ46" s="621"/>
      <c r="CK46" s="621"/>
      <c r="CL46" s="621"/>
      <c r="CM46" s="621"/>
      <c r="CN46" s="621"/>
      <c r="CO46" s="621"/>
      <c r="CP46" s="621"/>
      <c r="CQ46" s="622"/>
      <c r="CR46" s="623">
        <v>2236962</v>
      </c>
      <c r="CS46" s="624"/>
      <c r="CT46" s="624"/>
      <c r="CU46" s="624"/>
      <c r="CV46" s="624"/>
      <c r="CW46" s="624"/>
      <c r="CX46" s="624"/>
      <c r="CY46" s="625"/>
      <c r="CZ46" s="628">
        <v>6</v>
      </c>
      <c r="DA46" s="629"/>
      <c r="DB46" s="629"/>
      <c r="DC46" s="635"/>
      <c r="DD46" s="632">
        <v>303774</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368</v>
      </c>
      <c r="CG47" s="621"/>
      <c r="CH47" s="621"/>
      <c r="CI47" s="621"/>
      <c r="CJ47" s="621"/>
      <c r="CK47" s="621"/>
      <c r="CL47" s="621"/>
      <c r="CM47" s="621"/>
      <c r="CN47" s="621"/>
      <c r="CO47" s="621"/>
      <c r="CP47" s="621"/>
      <c r="CQ47" s="622"/>
      <c r="CR47" s="623">
        <v>3400919</v>
      </c>
      <c r="CS47" s="655"/>
      <c r="CT47" s="655"/>
      <c r="CU47" s="655"/>
      <c r="CV47" s="655"/>
      <c r="CW47" s="655"/>
      <c r="CX47" s="655"/>
      <c r="CY47" s="656"/>
      <c r="CZ47" s="628">
        <v>9.1</v>
      </c>
      <c r="DA47" s="653"/>
      <c r="DB47" s="653"/>
      <c r="DC47" s="657"/>
      <c r="DD47" s="632">
        <v>232171</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369</v>
      </c>
      <c r="CG48" s="621"/>
      <c r="CH48" s="621"/>
      <c r="CI48" s="621"/>
      <c r="CJ48" s="621"/>
      <c r="CK48" s="621"/>
      <c r="CL48" s="621"/>
      <c r="CM48" s="621"/>
      <c r="CN48" s="621"/>
      <c r="CO48" s="621"/>
      <c r="CP48" s="621"/>
      <c r="CQ48" s="622"/>
      <c r="CR48" s="623" t="s">
        <v>130</v>
      </c>
      <c r="CS48" s="624"/>
      <c r="CT48" s="624"/>
      <c r="CU48" s="624"/>
      <c r="CV48" s="624"/>
      <c r="CW48" s="624"/>
      <c r="CX48" s="624"/>
      <c r="CY48" s="625"/>
      <c r="CZ48" s="628" t="s">
        <v>239</v>
      </c>
      <c r="DA48" s="629"/>
      <c r="DB48" s="629"/>
      <c r="DC48" s="635"/>
      <c r="DD48" s="632" t="s">
        <v>130</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370</v>
      </c>
      <c r="CE49" s="645"/>
      <c r="CF49" s="645"/>
      <c r="CG49" s="645"/>
      <c r="CH49" s="645"/>
      <c r="CI49" s="645"/>
      <c r="CJ49" s="645"/>
      <c r="CK49" s="645"/>
      <c r="CL49" s="645"/>
      <c r="CM49" s="645"/>
      <c r="CN49" s="645"/>
      <c r="CO49" s="645"/>
      <c r="CP49" s="645"/>
      <c r="CQ49" s="646"/>
      <c r="CR49" s="695">
        <v>37319467</v>
      </c>
      <c r="CS49" s="682"/>
      <c r="CT49" s="682"/>
      <c r="CU49" s="682"/>
      <c r="CV49" s="682"/>
      <c r="CW49" s="682"/>
      <c r="CX49" s="682"/>
      <c r="CY49" s="711"/>
      <c r="CZ49" s="703">
        <v>100</v>
      </c>
      <c r="DA49" s="712"/>
      <c r="DB49" s="712"/>
      <c r="DC49" s="713"/>
      <c r="DD49" s="714">
        <v>19765028</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YhJ6GmVtN8u2ZnzGfn9+dbLi/vXKXTS9cVbJZAfjliPzgryv99n5IQancXTU+3GxQW80XG72cE6iqn/g7E8Tvw==" saltValue="rno2cYHuhDF7jNHiqSbru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371</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372</v>
      </c>
      <c r="DK2" s="723"/>
      <c r="DL2" s="723"/>
      <c r="DM2" s="723"/>
      <c r="DN2" s="723"/>
      <c r="DO2" s="724"/>
      <c r="DP2" s="228"/>
      <c r="DQ2" s="722" t="s">
        <v>373</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374</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375</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376</v>
      </c>
      <c r="B5" s="728"/>
      <c r="C5" s="728"/>
      <c r="D5" s="728"/>
      <c r="E5" s="728"/>
      <c r="F5" s="728"/>
      <c r="G5" s="728"/>
      <c r="H5" s="728"/>
      <c r="I5" s="728"/>
      <c r="J5" s="728"/>
      <c r="K5" s="728"/>
      <c r="L5" s="728"/>
      <c r="M5" s="728"/>
      <c r="N5" s="728"/>
      <c r="O5" s="728"/>
      <c r="P5" s="729"/>
      <c r="Q5" s="733" t="s">
        <v>377</v>
      </c>
      <c r="R5" s="734"/>
      <c r="S5" s="734"/>
      <c r="T5" s="734"/>
      <c r="U5" s="735"/>
      <c r="V5" s="733" t="s">
        <v>378</v>
      </c>
      <c r="W5" s="734"/>
      <c r="X5" s="734"/>
      <c r="Y5" s="734"/>
      <c r="Z5" s="735"/>
      <c r="AA5" s="733" t="s">
        <v>379</v>
      </c>
      <c r="AB5" s="734"/>
      <c r="AC5" s="734"/>
      <c r="AD5" s="734"/>
      <c r="AE5" s="734"/>
      <c r="AF5" s="739" t="s">
        <v>380</v>
      </c>
      <c r="AG5" s="734"/>
      <c r="AH5" s="734"/>
      <c r="AI5" s="734"/>
      <c r="AJ5" s="740"/>
      <c r="AK5" s="734" t="s">
        <v>381</v>
      </c>
      <c r="AL5" s="734"/>
      <c r="AM5" s="734"/>
      <c r="AN5" s="734"/>
      <c r="AO5" s="735"/>
      <c r="AP5" s="733" t="s">
        <v>382</v>
      </c>
      <c r="AQ5" s="734"/>
      <c r="AR5" s="734"/>
      <c r="AS5" s="734"/>
      <c r="AT5" s="735"/>
      <c r="AU5" s="733" t="s">
        <v>383</v>
      </c>
      <c r="AV5" s="734"/>
      <c r="AW5" s="734"/>
      <c r="AX5" s="734"/>
      <c r="AY5" s="740"/>
      <c r="AZ5" s="232"/>
      <c r="BA5" s="232"/>
      <c r="BB5" s="232"/>
      <c r="BC5" s="232"/>
      <c r="BD5" s="232"/>
      <c r="BE5" s="233"/>
      <c r="BF5" s="233"/>
      <c r="BG5" s="233"/>
      <c r="BH5" s="233"/>
      <c r="BI5" s="233"/>
      <c r="BJ5" s="233"/>
      <c r="BK5" s="233"/>
      <c r="BL5" s="233"/>
      <c r="BM5" s="233"/>
      <c r="BN5" s="233"/>
      <c r="BO5" s="233"/>
      <c r="BP5" s="233"/>
      <c r="BQ5" s="727" t="s">
        <v>384</v>
      </c>
      <c r="BR5" s="728"/>
      <c r="BS5" s="728"/>
      <c r="BT5" s="728"/>
      <c r="BU5" s="728"/>
      <c r="BV5" s="728"/>
      <c r="BW5" s="728"/>
      <c r="BX5" s="728"/>
      <c r="BY5" s="728"/>
      <c r="BZ5" s="728"/>
      <c r="CA5" s="728"/>
      <c r="CB5" s="728"/>
      <c r="CC5" s="728"/>
      <c r="CD5" s="728"/>
      <c r="CE5" s="728"/>
      <c r="CF5" s="728"/>
      <c r="CG5" s="729"/>
      <c r="CH5" s="733" t="s">
        <v>385</v>
      </c>
      <c r="CI5" s="734"/>
      <c r="CJ5" s="734"/>
      <c r="CK5" s="734"/>
      <c r="CL5" s="735"/>
      <c r="CM5" s="733" t="s">
        <v>386</v>
      </c>
      <c r="CN5" s="734"/>
      <c r="CO5" s="734"/>
      <c r="CP5" s="734"/>
      <c r="CQ5" s="735"/>
      <c r="CR5" s="733" t="s">
        <v>387</v>
      </c>
      <c r="CS5" s="734"/>
      <c r="CT5" s="734"/>
      <c r="CU5" s="734"/>
      <c r="CV5" s="735"/>
      <c r="CW5" s="733" t="s">
        <v>388</v>
      </c>
      <c r="CX5" s="734"/>
      <c r="CY5" s="734"/>
      <c r="CZ5" s="734"/>
      <c r="DA5" s="735"/>
      <c r="DB5" s="733" t="s">
        <v>389</v>
      </c>
      <c r="DC5" s="734"/>
      <c r="DD5" s="734"/>
      <c r="DE5" s="734"/>
      <c r="DF5" s="735"/>
      <c r="DG5" s="763" t="s">
        <v>390</v>
      </c>
      <c r="DH5" s="764"/>
      <c r="DI5" s="764"/>
      <c r="DJ5" s="764"/>
      <c r="DK5" s="765"/>
      <c r="DL5" s="763" t="s">
        <v>391</v>
      </c>
      <c r="DM5" s="764"/>
      <c r="DN5" s="764"/>
      <c r="DO5" s="764"/>
      <c r="DP5" s="765"/>
      <c r="DQ5" s="733" t="s">
        <v>392</v>
      </c>
      <c r="DR5" s="734"/>
      <c r="DS5" s="734"/>
      <c r="DT5" s="734"/>
      <c r="DU5" s="735"/>
      <c r="DV5" s="733" t="s">
        <v>383</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393</v>
      </c>
      <c r="C7" s="750"/>
      <c r="D7" s="750"/>
      <c r="E7" s="750"/>
      <c r="F7" s="750"/>
      <c r="G7" s="750"/>
      <c r="H7" s="750"/>
      <c r="I7" s="750"/>
      <c r="J7" s="750"/>
      <c r="K7" s="750"/>
      <c r="L7" s="750"/>
      <c r="M7" s="750"/>
      <c r="N7" s="750"/>
      <c r="O7" s="750"/>
      <c r="P7" s="751"/>
      <c r="Q7" s="752">
        <v>38653</v>
      </c>
      <c r="R7" s="753"/>
      <c r="S7" s="753"/>
      <c r="T7" s="753"/>
      <c r="U7" s="753"/>
      <c r="V7" s="753">
        <v>37312</v>
      </c>
      <c r="W7" s="753"/>
      <c r="X7" s="753"/>
      <c r="Y7" s="753"/>
      <c r="Z7" s="753"/>
      <c r="AA7" s="753">
        <v>1341</v>
      </c>
      <c r="AB7" s="753"/>
      <c r="AC7" s="753"/>
      <c r="AD7" s="753"/>
      <c r="AE7" s="754"/>
      <c r="AF7" s="755">
        <v>1036</v>
      </c>
      <c r="AG7" s="756"/>
      <c r="AH7" s="756"/>
      <c r="AI7" s="756"/>
      <c r="AJ7" s="757"/>
      <c r="AK7" s="758" t="s">
        <v>538</v>
      </c>
      <c r="AL7" s="759"/>
      <c r="AM7" s="759"/>
      <c r="AN7" s="759"/>
      <c r="AO7" s="759"/>
      <c r="AP7" s="759">
        <v>28746</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601</v>
      </c>
      <c r="BT7" s="747"/>
      <c r="BU7" s="747"/>
      <c r="BV7" s="747"/>
      <c r="BW7" s="747"/>
      <c r="BX7" s="747"/>
      <c r="BY7" s="747"/>
      <c r="BZ7" s="747"/>
      <c r="CA7" s="747"/>
      <c r="CB7" s="747"/>
      <c r="CC7" s="747"/>
      <c r="CD7" s="747"/>
      <c r="CE7" s="747"/>
      <c r="CF7" s="747"/>
      <c r="CG7" s="762"/>
      <c r="CH7" s="743">
        <v>-27</v>
      </c>
      <c r="CI7" s="744"/>
      <c r="CJ7" s="744"/>
      <c r="CK7" s="744"/>
      <c r="CL7" s="745"/>
      <c r="CM7" s="743">
        <v>161</v>
      </c>
      <c r="CN7" s="744"/>
      <c r="CO7" s="744"/>
      <c r="CP7" s="744"/>
      <c r="CQ7" s="745"/>
      <c r="CR7" s="743">
        <v>63</v>
      </c>
      <c r="CS7" s="744"/>
      <c r="CT7" s="744"/>
      <c r="CU7" s="744"/>
      <c r="CV7" s="745"/>
      <c r="CW7" s="743">
        <v>46</v>
      </c>
      <c r="CX7" s="744"/>
      <c r="CY7" s="744"/>
      <c r="CZ7" s="744"/>
      <c r="DA7" s="745"/>
      <c r="DB7" s="743">
        <v>116</v>
      </c>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15">
      <c r="A8" s="238">
        <v>2</v>
      </c>
      <c r="B8" s="780" t="s">
        <v>394</v>
      </c>
      <c r="C8" s="781"/>
      <c r="D8" s="781"/>
      <c r="E8" s="781"/>
      <c r="F8" s="781"/>
      <c r="G8" s="781"/>
      <c r="H8" s="781"/>
      <c r="I8" s="781"/>
      <c r="J8" s="781"/>
      <c r="K8" s="781"/>
      <c r="L8" s="781"/>
      <c r="M8" s="781"/>
      <c r="N8" s="781"/>
      <c r="O8" s="781"/>
      <c r="P8" s="782"/>
      <c r="Q8" s="783">
        <v>7</v>
      </c>
      <c r="R8" s="784"/>
      <c r="S8" s="784"/>
      <c r="T8" s="784"/>
      <c r="U8" s="784"/>
      <c r="V8" s="784">
        <v>7</v>
      </c>
      <c r="W8" s="784"/>
      <c r="X8" s="784"/>
      <c r="Y8" s="784"/>
      <c r="Z8" s="784"/>
      <c r="AA8" s="784" t="s">
        <v>589</v>
      </c>
      <c r="AB8" s="784"/>
      <c r="AC8" s="784"/>
      <c r="AD8" s="784"/>
      <c r="AE8" s="785"/>
      <c r="AF8" s="786" t="s">
        <v>130</v>
      </c>
      <c r="AG8" s="787"/>
      <c r="AH8" s="787"/>
      <c r="AI8" s="787"/>
      <c r="AJ8" s="788"/>
      <c r="AK8" s="769" t="s">
        <v>589</v>
      </c>
      <c r="AL8" s="770"/>
      <c r="AM8" s="770"/>
      <c r="AN8" s="770"/>
      <c r="AO8" s="770"/>
      <c r="AP8" s="770" t="s">
        <v>589</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602</v>
      </c>
      <c r="BT8" s="774"/>
      <c r="BU8" s="774"/>
      <c r="BV8" s="774"/>
      <c r="BW8" s="774"/>
      <c r="BX8" s="774"/>
      <c r="BY8" s="774"/>
      <c r="BZ8" s="774"/>
      <c r="CA8" s="774"/>
      <c r="CB8" s="774"/>
      <c r="CC8" s="774"/>
      <c r="CD8" s="774"/>
      <c r="CE8" s="774"/>
      <c r="CF8" s="774"/>
      <c r="CG8" s="775"/>
      <c r="CH8" s="776">
        <v>-1</v>
      </c>
      <c r="CI8" s="777"/>
      <c r="CJ8" s="777"/>
      <c r="CK8" s="777"/>
      <c r="CL8" s="778"/>
      <c r="CM8" s="776">
        <v>2145</v>
      </c>
      <c r="CN8" s="777"/>
      <c r="CO8" s="777"/>
      <c r="CP8" s="777"/>
      <c r="CQ8" s="778"/>
      <c r="CR8" s="776">
        <v>1006</v>
      </c>
      <c r="CS8" s="777"/>
      <c r="CT8" s="777"/>
      <c r="CU8" s="777"/>
      <c r="CV8" s="778"/>
      <c r="CW8" s="776" t="s">
        <v>589</v>
      </c>
      <c r="CX8" s="777"/>
      <c r="CY8" s="777"/>
      <c r="CZ8" s="777"/>
      <c r="DA8" s="778"/>
      <c r="DB8" s="776" t="s">
        <v>589</v>
      </c>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603</v>
      </c>
      <c r="BT9" s="774"/>
      <c r="BU9" s="774"/>
      <c r="BV9" s="774"/>
      <c r="BW9" s="774"/>
      <c r="BX9" s="774"/>
      <c r="BY9" s="774"/>
      <c r="BZ9" s="774"/>
      <c r="CA9" s="774"/>
      <c r="CB9" s="774"/>
      <c r="CC9" s="774"/>
      <c r="CD9" s="774"/>
      <c r="CE9" s="774"/>
      <c r="CF9" s="774"/>
      <c r="CG9" s="775"/>
      <c r="CH9" s="776">
        <v>23</v>
      </c>
      <c r="CI9" s="777"/>
      <c r="CJ9" s="777"/>
      <c r="CK9" s="777"/>
      <c r="CL9" s="778"/>
      <c r="CM9" s="776">
        <v>143</v>
      </c>
      <c r="CN9" s="777"/>
      <c r="CO9" s="777"/>
      <c r="CP9" s="777"/>
      <c r="CQ9" s="778"/>
      <c r="CR9" s="776">
        <v>20</v>
      </c>
      <c r="CS9" s="777"/>
      <c r="CT9" s="777"/>
      <c r="CU9" s="777"/>
      <c r="CV9" s="778"/>
      <c r="CW9" s="776" t="s">
        <v>589</v>
      </c>
      <c r="CX9" s="777"/>
      <c r="CY9" s="777"/>
      <c r="CZ9" s="777"/>
      <c r="DA9" s="778"/>
      <c r="DB9" s="776" t="s">
        <v>589</v>
      </c>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604</v>
      </c>
      <c r="BT10" s="774"/>
      <c r="BU10" s="774"/>
      <c r="BV10" s="774"/>
      <c r="BW10" s="774"/>
      <c r="BX10" s="774"/>
      <c r="BY10" s="774"/>
      <c r="BZ10" s="774"/>
      <c r="CA10" s="774"/>
      <c r="CB10" s="774"/>
      <c r="CC10" s="774"/>
      <c r="CD10" s="774"/>
      <c r="CE10" s="774"/>
      <c r="CF10" s="774"/>
      <c r="CG10" s="775"/>
      <c r="CH10" s="776">
        <v>15</v>
      </c>
      <c r="CI10" s="777"/>
      <c r="CJ10" s="777"/>
      <c r="CK10" s="777"/>
      <c r="CL10" s="778"/>
      <c r="CM10" s="776">
        <v>121</v>
      </c>
      <c r="CN10" s="777"/>
      <c r="CO10" s="777"/>
      <c r="CP10" s="777"/>
      <c r="CQ10" s="778"/>
      <c r="CR10" s="776">
        <v>25</v>
      </c>
      <c r="CS10" s="777"/>
      <c r="CT10" s="777"/>
      <c r="CU10" s="777"/>
      <c r="CV10" s="778"/>
      <c r="CW10" s="776" t="s">
        <v>589</v>
      </c>
      <c r="CX10" s="777"/>
      <c r="CY10" s="777"/>
      <c r="CZ10" s="777"/>
      <c r="DA10" s="778"/>
      <c r="DB10" s="776" t="s">
        <v>589</v>
      </c>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395</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396</v>
      </c>
      <c r="B23" s="789" t="s">
        <v>397</v>
      </c>
      <c r="C23" s="790"/>
      <c r="D23" s="790"/>
      <c r="E23" s="790"/>
      <c r="F23" s="790"/>
      <c r="G23" s="790"/>
      <c r="H23" s="790"/>
      <c r="I23" s="790"/>
      <c r="J23" s="790"/>
      <c r="K23" s="790"/>
      <c r="L23" s="790"/>
      <c r="M23" s="790"/>
      <c r="N23" s="790"/>
      <c r="O23" s="790"/>
      <c r="P23" s="791"/>
      <c r="Q23" s="792">
        <v>38660</v>
      </c>
      <c r="R23" s="793"/>
      <c r="S23" s="793"/>
      <c r="T23" s="793"/>
      <c r="U23" s="793"/>
      <c r="V23" s="793">
        <v>37319</v>
      </c>
      <c r="W23" s="793"/>
      <c r="X23" s="793"/>
      <c r="Y23" s="793"/>
      <c r="Z23" s="793"/>
      <c r="AA23" s="793">
        <v>1341</v>
      </c>
      <c r="AB23" s="793"/>
      <c r="AC23" s="793"/>
      <c r="AD23" s="793"/>
      <c r="AE23" s="794"/>
      <c r="AF23" s="795">
        <v>1036</v>
      </c>
      <c r="AG23" s="793"/>
      <c r="AH23" s="793"/>
      <c r="AI23" s="793"/>
      <c r="AJ23" s="796"/>
      <c r="AK23" s="797"/>
      <c r="AL23" s="798"/>
      <c r="AM23" s="798"/>
      <c r="AN23" s="798"/>
      <c r="AO23" s="798"/>
      <c r="AP23" s="793">
        <v>28746</v>
      </c>
      <c r="AQ23" s="793"/>
      <c r="AR23" s="793"/>
      <c r="AS23" s="793"/>
      <c r="AT23" s="793"/>
      <c r="AU23" s="809"/>
      <c r="AV23" s="809"/>
      <c r="AW23" s="809"/>
      <c r="AX23" s="809"/>
      <c r="AY23" s="810"/>
      <c r="AZ23" s="811" t="s">
        <v>130</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398</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399</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376</v>
      </c>
      <c r="B26" s="728"/>
      <c r="C26" s="728"/>
      <c r="D26" s="728"/>
      <c r="E26" s="728"/>
      <c r="F26" s="728"/>
      <c r="G26" s="728"/>
      <c r="H26" s="728"/>
      <c r="I26" s="728"/>
      <c r="J26" s="728"/>
      <c r="K26" s="728"/>
      <c r="L26" s="728"/>
      <c r="M26" s="728"/>
      <c r="N26" s="728"/>
      <c r="O26" s="728"/>
      <c r="P26" s="729"/>
      <c r="Q26" s="733" t="s">
        <v>400</v>
      </c>
      <c r="R26" s="734"/>
      <c r="S26" s="734"/>
      <c r="T26" s="734"/>
      <c r="U26" s="735"/>
      <c r="V26" s="733" t="s">
        <v>401</v>
      </c>
      <c r="W26" s="734"/>
      <c r="X26" s="734"/>
      <c r="Y26" s="734"/>
      <c r="Z26" s="735"/>
      <c r="AA26" s="733" t="s">
        <v>402</v>
      </c>
      <c r="AB26" s="734"/>
      <c r="AC26" s="734"/>
      <c r="AD26" s="734"/>
      <c r="AE26" s="734"/>
      <c r="AF26" s="814" t="s">
        <v>403</v>
      </c>
      <c r="AG26" s="815"/>
      <c r="AH26" s="815"/>
      <c r="AI26" s="815"/>
      <c r="AJ26" s="816"/>
      <c r="AK26" s="734" t="s">
        <v>404</v>
      </c>
      <c r="AL26" s="734"/>
      <c r="AM26" s="734"/>
      <c r="AN26" s="734"/>
      <c r="AO26" s="735"/>
      <c r="AP26" s="733" t="s">
        <v>405</v>
      </c>
      <c r="AQ26" s="734"/>
      <c r="AR26" s="734"/>
      <c r="AS26" s="734"/>
      <c r="AT26" s="735"/>
      <c r="AU26" s="733" t="s">
        <v>406</v>
      </c>
      <c r="AV26" s="734"/>
      <c r="AW26" s="734"/>
      <c r="AX26" s="734"/>
      <c r="AY26" s="735"/>
      <c r="AZ26" s="733" t="s">
        <v>407</v>
      </c>
      <c r="BA26" s="734"/>
      <c r="BB26" s="734"/>
      <c r="BC26" s="734"/>
      <c r="BD26" s="735"/>
      <c r="BE26" s="733" t="s">
        <v>383</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408</v>
      </c>
      <c r="C28" s="750"/>
      <c r="D28" s="750"/>
      <c r="E28" s="750"/>
      <c r="F28" s="750"/>
      <c r="G28" s="750"/>
      <c r="H28" s="750"/>
      <c r="I28" s="750"/>
      <c r="J28" s="750"/>
      <c r="K28" s="750"/>
      <c r="L28" s="750"/>
      <c r="M28" s="750"/>
      <c r="N28" s="750"/>
      <c r="O28" s="750"/>
      <c r="P28" s="751"/>
      <c r="Q28" s="822">
        <v>7053</v>
      </c>
      <c r="R28" s="823"/>
      <c r="S28" s="823"/>
      <c r="T28" s="823"/>
      <c r="U28" s="823"/>
      <c r="V28" s="823">
        <v>6999</v>
      </c>
      <c r="W28" s="823"/>
      <c r="X28" s="823"/>
      <c r="Y28" s="823"/>
      <c r="Z28" s="823"/>
      <c r="AA28" s="823">
        <v>54</v>
      </c>
      <c r="AB28" s="823"/>
      <c r="AC28" s="823"/>
      <c r="AD28" s="823"/>
      <c r="AE28" s="824"/>
      <c r="AF28" s="825">
        <v>54</v>
      </c>
      <c r="AG28" s="823"/>
      <c r="AH28" s="823"/>
      <c r="AI28" s="823"/>
      <c r="AJ28" s="826"/>
      <c r="AK28" s="827">
        <v>560</v>
      </c>
      <c r="AL28" s="828"/>
      <c r="AM28" s="828"/>
      <c r="AN28" s="828"/>
      <c r="AO28" s="828"/>
      <c r="AP28" s="828" t="s">
        <v>589</v>
      </c>
      <c r="AQ28" s="828"/>
      <c r="AR28" s="828"/>
      <c r="AS28" s="828"/>
      <c r="AT28" s="828"/>
      <c r="AU28" s="828" t="s">
        <v>589</v>
      </c>
      <c r="AV28" s="828"/>
      <c r="AW28" s="828"/>
      <c r="AX28" s="828"/>
      <c r="AY28" s="828"/>
      <c r="AZ28" s="829" t="s">
        <v>589</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409</v>
      </c>
      <c r="C29" s="781"/>
      <c r="D29" s="781"/>
      <c r="E29" s="781"/>
      <c r="F29" s="781"/>
      <c r="G29" s="781"/>
      <c r="H29" s="781"/>
      <c r="I29" s="781"/>
      <c r="J29" s="781"/>
      <c r="K29" s="781"/>
      <c r="L29" s="781"/>
      <c r="M29" s="781"/>
      <c r="N29" s="781"/>
      <c r="O29" s="781"/>
      <c r="P29" s="782"/>
      <c r="Q29" s="783">
        <v>280</v>
      </c>
      <c r="R29" s="784"/>
      <c r="S29" s="784"/>
      <c r="T29" s="784"/>
      <c r="U29" s="784"/>
      <c r="V29" s="784">
        <v>257</v>
      </c>
      <c r="W29" s="784"/>
      <c r="X29" s="784"/>
      <c r="Y29" s="784"/>
      <c r="Z29" s="784"/>
      <c r="AA29" s="784">
        <v>23</v>
      </c>
      <c r="AB29" s="784"/>
      <c r="AC29" s="784"/>
      <c r="AD29" s="784"/>
      <c r="AE29" s="785"/>
      <c r="AF29" s="786">
        <v>23</v>
      </c>
      <c r="AG29" s="787"/>
      <c r="AH29" s="787"/>
      <c r="AI29" s="787"/>
      <c r="AJ29" s="788"/>
      <c r="AK29" s="834">
        <v>0</v>
      </c>
      <c r="AL29" s="830"/>
      <c r="AM29" s="830"/>
      <c r="AN29" s="830"/>
      <c r="AO29" s="830"/>
      <c r="AP29" s="830" t="s">
        <v>589</v>
      </c>
      <c r="AQ29" s="830"/>
      <c r="AR29" s="830"/>
      <c r="AS29" s="830"/>
      <c r="AT29" s="830"/>
      <c r="AU29" s="830" t="s">
        <v>589</v>
      </c>
      <c r="AV29" s="830"/>
      <c r="AW29" s="830"/>
      <c r="AX29" s="830"/>
      <c r="AY29" s="830"/>
      <c r="AZ29" s="831" t="s">
        <v>589</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410</v>
      </c>
      <c r="C30" s="781"/>
      <c r="D30" s="781"/>
      <c r="E30" s="781"/>
      <c r="F30" s="781"/>
      <c r="G30" s="781"/>
      <c r="H30" s="781"/>
      <c r="I30" s="781"/>
      <c r="J30" s="781"/>
      <c r="K30" s="781"/>
      <c r="L30" s="781"/>
      <c r="M30" s="781"/>
      <c r="N30" s="781"/>
      <c r="O30" s="781"/>
      <c r="P30" s="782"/>
      <c r="Q30" s="783">
        <v>1017</v>
      </c>
      <c r="R30" s="784"/>
      <c r="S30" s="784"/>
      <c r="T30" s="784"/>
      <c r="U30" s="784"/>
      <c r="V30" s="784">
        <v>986</v>
      </c>
      <c r="W30" s="784"/>
      <c r="X30" s="784"/>
      <c r="Y30" s="784"/>
      <c r="Z30" s="784"/>
      <c r="AA30" s="784">
        <v>32</v>
      </c>
      <c r="AB30" s="784"/>
      <c r="AC30" s="784"/>
      <c r="AD30" s="784"/>
      <c r="AE30" s="785"/>
      <c r="AF30" s="786">
        <v>32</v>
      </c>
      <c r="AG30" s="787"/>
      <c r="AH30" s="787"/>
      <c r="AI30" s="787"/>
      <c r="AJ30" s="788"/>
      <c r="AK30" s="834">
        <v>262</v>
      </c>
      <c r="AL30" s="830"/>
      <c r="AM30" s="830"/>
      <c r="AN30" s="830"/>
      <c r="AO30" s="830"/>
      <c r="AP30" s="830" t="s">
        <v>589</v>
      </c>
      <c r="AQ30" s="830"/>
      <c r="AR30" s="830"/>
      <c r="AS30" s="830"/>
      <c r="AT30" s="830"/>
      <c r="AU30" s="830" t="s">
        <v>589</v>
      </c>
      <c r="AV30" s="830"/>
      <c r="AW30" s="830"/>
      <c r="AX30" s="830"/>
      <c r="AY30" s="830"/>
      <c r="AZ30" s="831" t="s">
        <v>589</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411</v>
      </c>
      <c r="C31" s="781"/>
      <c r="D31" s="781"/>
      <c r="E31" s="781"/>
      <c r="F31" s="781"/>
      <c r="G31" s="781"/>
      <c r="H31" s="781"/>
      <c r="I31" s="781"/>
      <c r="J31" s="781"/>
      <c r="K31" s="781"/>
      <c r="L31" s="781"/>
      <c r="M31" s="781"/>
      <c r="N31" s="781"/>
      <c r="O31" s="781"/>
      <c r="P31" s="782"/>
      <c r="Q31" s="783">
        <v>6093</v>
      </c>
      <c r="R31" s="784"/>
      <c r="S31" s="784"/>
      <c r="T31" s="784"/>
      <c r="U31" s="784"/>
      <c r="V31" s="784">
        <v>5883</v>
      </c>
      <c r="W31" s="784"/>
      <c r="X31" s="784"/>
      <c r="Y31" s="784"/>
      <c r="Z31" s="784"/>
      <c r="AA31" s="784">
        <v>210</v>
      </c>
      <c r="AB31" s="784"/>
      <c r="AC31" s="784"/>
      <c r="AD31" s="784"/>
      <c r="AE31" s="785"/>
      <c r="AF31" s="786">
        <v>210</v>
      </c>
      <c r="AG31" s="787"/>
      <c r="AH31" s="787"/>
      <c r="AI31" s="787"/>
      <c r="AJ31" s="788"/>
      <c r="AK31" s="834">
        <v>938</v>
      </c>
      <c r="AL31" s="830"/>
      <c r="AM31" s="830"/>
      <c r="AN31" s="830"/>
      <c r="AO31" s="830"/>
      <c r="AP31" s="830" t="s">
        <v>589</v>
      </c>
      <c r="AQ31" s="830"/>
      <c r="AR31" s="830"/>
      <c r="AS31" s="830"/>
      <c r="AT31" s="830"/>
      <c r="AU31" s="830" t="s">
        <v>589</v>
      </c>
      <c r="AV31" s="830"/>
      <c r="AW31" s="830"/>
      <c r="AX31" s="830"/>
      <c r="AY31" s="830"/>
      <c r="AZ31" s="831" t="s">
        <v>589</v>
      </c>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412</v>
      </c>
      <c r="C32" s="781"/>
      <c r="D32" s="781"/>
      <c r="E32" s="781"/>
      <c r="F32" s="781"/>
      <c r="G32" s="781"/>
      <c r="H32" s="781"/>
      <c r="I32" s="781"/>
      <c r="J32" s="781"/>
      <c r="K32" s="781"/>
      <c r="L32" s="781"/>
      <c r="M32" s="781"/>
      <c r="N32" s="781"/>
      <c r="O32" s="781"/>
      <c r="P32" s="782"/>
      <c r="Q32" s="783">
        <v>567</v>
      </c>
      <c r="R32" s="784"/>
      <c r="S32" s="784"/>
      <c r="T32" s="784"/>
      <c r="U32" s="784"/>
      <c r="V32" s="784">
        <v>542</v>
      </c>
      <c r="W32" s="784"/>
      <c r="X32" s="784"/>
      <c r="Y32" s="784"/>
      <c r="Z32" s="784"/>
      <c r="AA32" s="784">
        <v>25</v>
      </c>
      <c r="AB32" s="784"/>
      <c r="AC32" s="784"/>
      <c r="AD32" s="784"/>
      <c r="AE32" s="785"/>
      <c r="AF32" s="786">
        <v>1368</v>
      </c>
      <c r="AG32" s="787"/>
      <c r="AH32" s="787"/>
      <c r="AI32" s="787"/>
      <c r="AJ32" s="788"/>
      <c r="AK32" s="834">
        <v>106</v>
      </c>
      <c r="AL32" s="830"/>
      <c r="AM32" s="830"/>
      <c r="AN32" s="830"/>
      <c r="AO32" s="830"/>
      <c r="AP32" s="830">
        <v>1478</v>
      </c>
      <c r="AQ32" s="830"/>
      <c r="AR32" s="830"/>
      <c r="AS32" s="830"/>
      <c r="AT32" s="830"/>
      <c r="AU32" s="830">
        <v>772</v>
      </c>
      <c r="AV32" s="830"/>
      <c r="AW32" s="830"/>
      <c r="AX32" s="830"/>
      <c r="AY32" s="830"/>
      <c r="AZ32" s="831" t="s">
        <v>589</v>
      </c>
      <c r="BA32" s="831"/>
      <c r="BB32" s="831"/>
      <c r="BC32" s="831"/>
      <c r="BD32" s="831"/>
      <c r="BE32" s="832" t="s">
        <v>413</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414</v>
      </c>
      <c r="C33" s="781"/>
      <c r="D33" s="781"/>
      <c r="E33" s="781"/>
      <c r="F33" s="781"/>
      <c r="G33" s="781"/>
      <c r="H33" s="781"/>
      <c r="I33" s="781"/>
      <c r="J33" s="781"/>
      <c r="K33" s="781"/>
      <c r="L33" s="781"/>
      <c r="M33" s="781"/>
      <c r="N33" s="781"/>
      <c r="O33" s="781"/>
      <c r="P33" s="782"/>
      <c r="Q33" s="783">
        <v>154</v>
      </c>
      <c r="R33" s="784"/>
      <c r="S33" s="784"/>
      <c r="T33" s="784"/>
      <c r="U33" s="784"/>
      <c r="V33" s="784">
        <v>130</v>
      </c>
      <c r="W33" s="784"/>
      <c r="X33" s="784"/>
      <c r="Y33" s="784"/>
      <c r="Z33" s="784"/>
      <c r="AA33" s="784">
        <v>24</v>
      </c>
      <c r="AB33" s="784"/>
      <c r="AC33" s="784"/>
      <c r="AD33" s="784"/>
      <c r="AE33" s="785"/>
      <c r="AF33" s="786">
        <v>705</v>
      </c>
      <c r="AG33" s="787"/>
      <c r="AH33" s="787"/>
      <c r="AI33" s="787"/>
      <c r="AJ33" s="788"/>
      <c r="AK33" s="834">
        <v>0</v>
      </c>
      <c r="AL33" s="830"/>
      <c r="AM33" s="830"/>
      <c r="AN33" s="830"/>
      <c r="AO33" s="830"/>
      <c r="AP33" s="830">
        <v>649</v>
      </c>
      <c r="AQ33" s="830"/>
      <c r="AR33" s="830"/>
      <c r="AS33" s="830"/>
      <c r="AT33" s="830"/>
      <c r="AU33" s="830">
        <v>0</v>
      </c>
      <c r="AV33" s="830"/>
      <c r="AW33" s="830"/>
      <c r="AX33" s="830"/>
      <c r="AY33" s="830"/>
      <c r="AZ33" s="831" t="s">
        <v>589</v>
      </c>
      <c r="BA33" s="831"/>
      <c r="BB33" s="831"/>
      <c r="BC33" s="831"/>
      <c r="BD33" s="831"/>
      <c r="BE33" s="832" t="s">
        <v>413</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t="s">
        <v>415</v>
      </c>
      <c r="C34" s="781"/>
      <c r="D34" s="781"/>
      <c r="E34" s="781"/>
      <c r="F34" s="781"/>
      <c r="G34" s="781"/>
      <c r="H34" s="781"/>
      <c r="I34" s="781"/>
      <c r="J34" s="781"/>
      <c r="K34" s="781"/>
      <c r="L34" s="781"/>
      <c r="M34" s="781"/>
      <c r="N34" s="781"/>
      <c r="O34" s="781"/>
      <c r="P34" s="782"/>
      <c r="Q34" s="783">
        <v>2404</v>
      </c>
      <c r="R34" s="784"/>
      <c r="S34" s="784"/>
      <c r="T34" s="784"/>
      <c r="U34" s="784"/>
      <c r="V34" s="784">
        <v>2024</v>
      </c>
      <c r="W34" s="784"/>
      <c r="X34" s="784"/>
      <c r="Y34" s="784"/>
      <c r="Z34" s="784"/>
      <c r="AA34" s="784">
        <v>379</v>
      </c>
      <c r="AB34" s="784"/>
      <c r="AC34" s="784"/>
      <c r="AD34" s="784"/>
      <c r="AE34" s="785"/>
      <c r="AF34" s="786">
        <v>302</v>
      </c>
      <c r="AG34" s="787"/>
      <c r="AH34" s="787"/>
      <c r="AI34" s="787"/>
      <c r="AJ34" s="788"/>
      <c r="AK34" s="834">
        <v>1221</v>
      </c>
      <c r="AL34" s="830"/>
      <c r="AM34" s="830"/>
      <c r="AN34" s="830"/>
      <c r="AO34" s="830"/>
      <c r="AP34" s="830">
        <v>13960</v>
      </c>
      <c r="AQ34" s="830"/>
      <c r="AR34" s="830"/>
      <c r="AS34" s="830"/>
      <c r="AT34" s="830"/>
      <c r="AU34" s="830">
        <v>10986</v>
      </c>
      <c r="AV34" s="830"/>
      <c r="AW34" s="830"/>
      <c r="AX34" s="830"/>
      <c r="AY34" s="830"/>
      <c r="AZ34" s="831" t="s">
        <v>589</v>
      </c>
      <c r="BA34" s="831"/>
      <c r="BB34" s="831"/>
      <c r="BC34" s="831"/>
      <c r="BD34" s="831"/>
      <c r="BE34" s="832" t="s">
        <v>416</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t="s">
        <v>417</v>
      </c>
      <c r="C35" s="781"/>
      <c r="D35" s="781"/>
      <c r="E35" s="781"/>
      <c r="F35" s="781"/>
      <c r="G35" s="781"/>
      <c r="H35" s="781"/>
      <c r="I35" s="781"/>
      <c r="J35" s="781"/>
      <c r="K35" s="781"/>
      <c r="L35" s="781"/>
      <c r="M35" s="781"/>
      <c r="N35" s="781"/>
      <c r="O35" s="781"/>
      <c r="P35" s="782"/>
      <c r="Q35" s="783">
        <v>5</v>
      </c>
      <c r="R35" s="784"/>
      <c r="S35" s="784"/>
      <c r="T35" s="784"/>
      <c r="U35" s="784"/>
      <c r="V35" s="784">
        <v>4</v>
      </c>
      <c r="W35" s="784"/>
      <c r="X35" s="784"/>
      <c r="Y35" s="784"/>
      <c r="Z35" s="784"/>
      <c r="AA35" s="784">
        <v>0</v>
      </c>
      <c r="AB35" s="784"/>
      <c r="AC35" s="784"/>
      <c r="AD35" s="784"/>
      <c r="AE35" s="785"/>
      <c r="AF35" s="786">
        <v>0</v>
      </c>
      <c r="AG35" s="787"/>
      <c r="AH35" s="787"/>
      <c r="AI35" s="787"/>
      <c r="AJ35" s="788"/>
      <c r="AK35" s="834">
        <v>3</v>
      </c>
      <c r="AL35" s="830"/>
      <c r="AM35" s="830"/>
      <c r="AN35" s="830"/>
      <c r="AO35" s="830"/>
      <c r="AP35" s="830">
        <v>0</v>
      </c>
      <c r="AQ35" s="830"/>
      <c r="AR35" s="830"/>
      <c r="AS35" s="830"/>
      <c r="AT35" s="830"/>
      <c r="AU35" s="830">
        <v>0</v>
      </c>
      <c r="AV35" s="830"/>
      <c r="AW35" s="830"/>
      <c r="AX35" s="830"/>
      <c r="AY35" s="830"/>
      <c r="AZ35" s="831" t="s">
        <v>589</v>
      </c>
      <c r="BA35" s="831"/>
      <c r="BB35" s="831"/>
      <c r="BC35" s="831"/>
      <c r="BD35" s="831"/>
      <c r="BE35" s="832" t="s">
        <v>413</v>
      </c>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t="s">
        <v>418</v>
      </c>
      <c r="C36" s="781"/>
      <c r="D36" s="781"/>
      <c r="E36" s="781"/>
      <c r="F36" s="781"/>
      <c r="G36" s="781"/>
      <c r="H36" s="781"/>
      <c r="I36" s="781"/>
      <c r="J36" s="781"/>
      <c r="K36" s="781"/>
      <c r="L36" s="781"/>
      <c r="M36" s="781"/>
      <c r="N36" s="781"/>
      <c r="O36" s="781"/>
      <c r="P36" s="782"/>
      <c r="Q36" s="783">
        <v>0</v>
      </c>
      <c r="R36" s="784"/>
      <c r="S36" s="784"/>
      <c r="T36" s="784"/>
      <c r="U36" s="784"/>
      <c r="V36" s="784">
        <v>0</v>
      </c>
      <c r="W36" s="784"/>
      <c r="X36" s="784"/>
      <c r="Y36" s="784"/>
      <c r="Z36" s="784"/>
      <c r="AA36" s="784">
        <v>0</v>
      </c>
      <c r="AB36" s="784"/>
      <c r="AC36" s="784"/>
      <c r="AD36" s="784"/>
      <c r="AE36" s="785"/>
      <c r="AF36" s="786" t="s">
        <v>130</v>
      </c>
      <c r="AG36" s="787"/>
      <c r="AH36" s="787"/>
      <c r="AI36" s="787"/>
      <c r="AJ36" s="788"/>
      <c r="AK36" s="834" t="s">
        <v>589</v>
      </c>
      <c r="AL36" s="830"/>
      <c r="AM36" s="830"/>
      <c r="AN36" s="830"/>
      <c r="AO36" s="830"/>
      <c r="AP36" s="830" t="s">
        <v>589</v>
      </c>
      <c r="AQ36" s="830"/>
      <c r="AR36" s="830"/>
      <c r="AS36" s="830"/>
      <c r="AT36" s="830"/>
      <c r="AU36" s="830" t="s">
        <v>589</v>
      </c>
      <c r="AV36" s="830"/>
      <c r="AW36" s="830"/>
      <c r="AX36" s="830"/>
      <c r="AY36" s="830"/>
      <c r="AZ36" s="831" t="s">
        <v>589</v>
      </c>
      <c r="BA36" s="831"/>
      <c r="BB36" s="831"/>
      <c r="BC36" s="831"/>
      <c r="BD36" s="831"/>
      <c r="BE36" s="832" t="s">
        <v>419</v>
      </c>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420</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396</v>
      </c>
      <c r="B63" s="789" t="s">
        <v>421</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2693</v>
      </c>
      <c r="AG63" s="844"/>
      <c r="AH63" s="844"/>
      <c r="AI63" s="844"/>
      <c r="AJ63" s="845"/>
      <c r="AK63" s="846"/>
      <c r="AL63" s="841"/>
      <c r="AM63" s="841"/>
      <c r="AN63" s="841"/>
      <c r="AO63" s="841"/>
      <c r="AP63" s="844">
        <v>16087</v>
      </c>
      <c r="AQ63" s="844"/>
      <c r="AR63" s="844"/>
      <c r="AS63" s="844"/>
      <c r="AT63" s="844"/>
      <c r="AU63" s="844">
        <v>11758</v>
      </c>
      <c r="AV63" s="844"/>
      <c r="AW63" s="844"/>
      <c r="AX63" s="844"/>
      <c r="AY63" s="844"/>
      <c r="AZ63" s="848"/>
      <c r="BA63" s="848"/>
      <c r="BB63" s="848"/>
      <c r="BC63" s="848"/>
      <c r="BD63" s="848"/>
      <c r="BE63" s="849"/>
      <c r="BF63" s="849"/>
      <c r="BG63" s="849"/>
      <c r="BH63" s="849"/>
      <c r="BI63" s="850"/>
      <c r="BJ63" s="851" t="s">
        <v>422</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423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424</v>
      </c>
      <c r="B66" s="728"/>
      <c r="C66" s="728"/>
      <c r="D66" s="728"/>
      <c r="E66" s="728"/>
      <c r="F66" s="728"/>
      <c r="G66" s="728"/>
      <c r="H66" s="728"/>
      <c r="I66" s="728"/>
      <c r="J66" s="728"/>
      <c r="K66" s="728"/>
      <c r="L66" s="728"/>
      <c r="M66" s="728"/>
      <c r="N66" s="728"/>
      <c r="O66" s="728"/>
      <c r="P66" s="729"/>
      <c r="Q66" s="733" t="s">
        <v>425</v>
      </c>
      <c r="R66" s="734"/>
      <c r="S66" s="734"/>
      <c r="T66" s="734"/>
      <c r="U66" s="735"/>
      <c r="V66" s="733" t="s">
        <v>426</v>
      </c>
      <c r="W66" s="734"/>
      <c r="X66" s="734"/>
      <c r="Y66" s="734"/>
      <c r="Z66" s="735"/>
      <c r="AA66" s="733" t="s">
        <v>427</v>
      </c>
      <c r="AB66" s="734"/>
      <c r="AC66" s="734"/>
      <c r="AD66" s="734"/>
      <c r="AE66" s="735"/>
      <c r="AF66" s="854" t="s">
        <v>428</v>
      </c>
      <c r="AG66" s="815"/>
      <c r="AH66" s="815"/>
      <c r="AI66" s="815"/>
      <c r="AJ66" s="855"/>
      <c r="AK66" s="733" t="s">
        <v>429</v>
      </c>
      <c r="AL66" s="728"/>
      <c r="AM66" s="728"/>
      <c r="AN66" s="728"/>
      <c r="AO66" s="729"/>
      <c r="AP66" s="733" t="s">
        <v>405</v>
      </c>
      <c r="AQ66" s="734"/>
      <c r="AR66" s="734"/>
      <c r="AS66" s="734"/>
      <c r="AT66" s="735"/>
      <c r="AU66" s="733" t="s">
        <v>430</v>
      </c>
      <c r="AV66" s="734"/>
      <c r="AW66" s="734"/>
      <c r="AX66" s="734"/>
      <c r="AY66" s="735"/>
      <c r="AZ66" s="733" t="s">
        <v>383</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590</v>
      </c>
      <c r="C68" s="870"/>
      <c r="D68" s="870"/>
      <c r="E68" s="870"/>
      <c r="F68" s="870"/>
      <c r="G68" s="870"/>
      <c r="H68" s="870"/>
      <c r="I68" s="870"/>
      <c r="J68" s="870"/>
      <c r="K68" s="870"/>
      <c r="L68" s="870"/>
      <c r="M68" s="870"/>
      <c r="N68" s="870"/>
      <c r="O68" s="870"/>
      <c r="P68" s="871"/>
      <c r="Q68" s="872">
        <v>330</v>
      </c>
      <c r="R68" s="866"/>
      <c r="S68" s="866"/>
      <c r="T68" s="866"/>
      <c r="U68" s="866"/>
      <c r="V68" s="866">
        <v>322</v>
      </c>
      <c r="W68" s="866"/>
      <c r="X68" s="866"/>
      <c r="Y68" s="866"/>
      <c r="Z68" s="866"/>
      <c r="AA68" s="866">
        <v>8</v>
      </c>
      <c r="AB68" s="866"/>
      <c r="AC68" s="866"/>
      <c r="AD68" s="866"/>
      <c r="AE68" s="866"/>
      <c r="AF68" s="866">
        <v>8</v>
      </c>
      <c r="AG68" s="866"/>
      <c r="AH68" s="866"/>
      <c r="AI68" s="866"/>
      <c r="AJ68" s="866"/>
      <c r="AK68" s="866">
        <v>7</v>
      </c>
      <c r="AL68" s="866"/>
      <c r="AM68" s="866"/>
      <c r="AN68" s="866"/>
      <c r="AO68" s="866"/>
      <c r="AP68" s="866">
        <v>8</v>
      </c>
      <c r="AQ68" s="866"/>
      <c r="AR68" s="866"/>
      <c r="AS68" s="866"/>
      <c r="AT68" s="866"/>
      <c r="AU68" s="866">
        <v>1</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591</v>
      </c>
      <c r="C69" s="874"/>
      <c r="D69" s="874"/>
      <c r="E69" s="874"/>
      <c r="F69" s="874"/>
      <c r="G69" s="874"/>
      <c r="H69" s="874"/>
      <c r="I69" s="874"/>
      <c r="J69" s="874"/>
      <c r="K69" s="874"/>
      <c r="L69" s="874"/>
      <c r="M69" s="874"/>
      <c r="N69" s="874"/>
      <c r="O69" s="874"/>
      <c r="P69" s="875"/>
      <c r="Q69" s="876">
        <v>88</v>
      </c>
      <c r="R69" s="830"/>
      <c r="S69" s="830"/>
      <c r="T69" s="830"/>
      <c r="U69" s="830"/>
      <c r="V69" s="830">
        <v>86</v>
      </c>
      <c r="W69" s="830"/>
      <c r="X69" s="830"/>
      <c r="Y69" s="830"/>
      <c r="Z69" s="830"/>
      <c r="AA69" s="830">
        <v>3</v>
      </c>
      <c r="AB69" s="830"/>
      <c r="AC69" s="830"/>
      <c r="AD69" s="830"/>
      <c r="AE69" s="830"/>
      <c r="AF69" s="830">
        <v>3</v>
      </c>
      <c r="AG69" s="830"/>
      <c r="AH69" s="830"/>
      <c r="AI69" s="830"/>
      <c r="AJ69" s="830"/>
      <c r="AK69" s="830" t="s">
        <v>607</v>
      </c>
      <c r="AL69" s="830"/>
      <c r="AM69" s="830"/>
      <c r="AN69" s="830"/>
      <c r="AO69" s="830"/>
      <c r="AP69" s="830" t="s">
        <v>589</v>
      </c>
      <c r="AQ69" s="830"/>
      <c r="AR69" s="830"/>
      <c r="AS69" s="830"/>
      <c r="AT69" s="830"/>
      <c r="AU69" s="830" t="s">
        <v>589</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592</v>
      </c>
      <c r="C70" s="874"/>
      <c r="D70" s="874"/>
      <c r="E70" s="874"/>
      <c r="F70" s="874"/>
      <c r="G70" s="874"/>
      <c r="H70" s="874"/>
      <c r="I70" s="874"/>
      <c r="J70" s="874"/>
      <c r="K70" s="874"/>
      <c r="L70" s="874"/>
      <c r="M70" s="874"/>
      <c r="N70" s="874"/>
      <c r="O70" s="874"/>
      <c r="P70" s="875"/>
      <c r="Q70" s="876">
        <v>7567</v>
      </c>
      <c r="R70" s="830"/>
      <c r="S70" s="830"/>
      <c r="T70" s="830"/>
      <c r="U70" s="830"/>
      <c r="V70" s="830">
        <v>7557</v>
      </c>
      <c r="W70" s="830"/>
      <c r="X70" s="830"/>
      <c r="Y70" s="830"/>
      <c r="Z70" s="830"/>
      <c r="AA70" s="830">
        <v>10</v>
      </c>
      <c r="AB70" s="830"/>
      <c r="AC70" s="830"/>
      <c r="AD70" s="830"/>
      <c r="AE70" s="830"/>
      <c r="AF70" s="830">
        <v>10</v>
      </c>
      <c r="AG70" s="830"/>
      <c r="AH70" s="830"/>
      <c r="AI70" s="830"/>
      <c r="AJ70" s="830"/>
      <c r="AK70" s="830" t="s">
        <v>607</v>
      </c>
      <c r="AL70" s="830"/>
      <c r="AM70" s="830"/>
      <c r="AN70" s="830"/>
      <c r="AO70" s="830"/>
      <c r="AP70" s="830" t="s">
        <v>589</v>
      </c>
      <c r="AQ70" s="830"/>
      <c r="AR70" s="830"/>
      <c r="AS70" s="830"/>
      <c r="AT70" s="830"/>
      <c r="AU70" s="830" t="s">
        <v>589</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593</v>
      </c>
      <c r="C71" s="874"/>
      <c r="D71" s="874"/>
      <c r="E71" s="874"/>
      <c r="F71" s="874"/>
      <c r="G71" s="874"/>
      <c r="H71" s="874"/>
      <c r="I71" s="874"/>
      <c r="J71" s="874"/>
      <c r="K71" s="874"/>
      <c r="L71" s="874"/>
      <c r="M71" s="874"/>
      <c r="N71" s="874"/>
      <c r="O71" s="874"/>
      <c r="P71" s="875"/>
      <c r="Q71" s="876">
        <v>74</v>
      </c>
      <c r="R71" s="830"/>
      <c r="S71" s="830"/>
      <c r="T71" s="830"/>
      <c r="U71" s="830"/>
      <c r="V71" s="830">
        <v>74</v>
      </c>
      <c r="W71" s="830"/>
      <c r="X71" s="830"/>
      <c r="Y71" s="830"/>
      <c r="Z71" s="830"/>
      <c r="AA71" s="830">
        <v>0</v>
      </c>
      <c r="AB71" s="830"/>
      <c r="AC71" s="830"/>
      <c r="AD71" s="830"/>
      <c r="AE71" s="830"/>
      <c r="AF71" s="830">
        <v>0</v>
      </c>
      <c r="AG71" s="830"/>
      <c r="AH71" s="830"/>
      <c r="AI71" s="830"/>
      <c r="AJ71" s="830"/>
      <c r="AK71" s="830" t="s">
        <v>608</v>
      </c>
      <c r="AL71" s="830"/>
      <c r="AM71" s="830"/>
      <c r="AN71" s="830"/>
      <c r="AO71" s="830"/>
      <c r="AP71" s="830" t="s">
        <v>589</v>
      </c>
      <c r="AQ71" s="830"/>
      <c r="AR71" s="830"/>
      <c r="AS71" s="830"/>
      <c r="AT71" s="830"/>
      <c r="AU71" s="830" t="s">
        <v>589</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594</v>
      </c>
      <c r="C72" s="874"/>
      <c r="D72" s="874"/>
      <c r="E72" s="874"/>
      <c r="F72" s="874"/>
      <c r="G72" s="874"/>
      <c r="H72" s="874"/>
      <c r="I72" s="874"/>
      <c r="J72" s="874"/>
      <c r="K72" s="874"/>
      <c r="L72" s="874"/>
      <c r="M72" s="874"/>
      <c r="N72" s="874"/>
      <c r="O72" s="874"/>
      <c r="P72" s="875"/>
      <c r="Q72" s="876">
        <v>4467</v>
      </c>
      <c r="R72" s="830"/>
      <c r="S72" s="830"/>
      <c r="T72" s="830"/>
      <c r="U72" s="830"/>
      <c r="V72" s="830">
        <v>3896</v>
      </c>
      <c r="W72" s="830"/>
      <c r="X72" s="830"/>
      <c r="Y72" s="830"/>
      <c r="Z72" s="830"/>
      <c r="AA72" s="830">
        <v>571</v>
      </c>
      <c r="AB72" s="830"/>
      <c r="AC72" s="830"/>
      <c r="AD72" s="830"/>
      <c r="AE72" s="830"/>
      <c r="AF72" s="830">
        <v>2220</v>
      </c>
      <c r="AG72" s="830"/>
      <c r="AH72" s="830"/>
      <c r="AI72" s="830"/>
      <c r="AJ72" s="830"/>
      <c r="AK72" s="830">
        <v>897</v>
      </c>
      <c r="AL72" s="830"/>
      <c r="AM72" s="830"/>
      <c r="AN72" s="830"/>
      <c r="AO72" s="830"/>
      <c r="AP72" s="830">
        <v>7090</v>
      </c>
      <c r="AQ72" s="830"/>
      <c r="AR72" s="830"/>
      <c r="AS72" s="830"/>
      <c r="AT72" s="830"/>
      <c r="AU72" s="830" t="s">
        <v>589</v>
      </c>
      <c r="AV72" s="830"/>
      <c r="AW72" s="830"/>
      <c r="AX72" s="830"/>
      <c r="AY72" s="830"/>
      <c r="AZ72" s="832" t="s">
        <v>600</v>
      </c>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595</v>
      </c>
      <c r="C73" s="874"/>
      <c r="D73" s="874"/>
      <c r="E73" s="874"/>
      <c r="F73" s="874"/>
      <c r="G73" s="874"/>
      <c r="H73" s="874"/>
      <c r="I73" s="874"/>
      <c r="J73" s="874"/>
      <c r="K73" s="874"/>
      <c r="L73" s="874"/>
      <c r="M73" s="874"/>
      <c r="N73" s="874"/>
      <c r="O73" s="874"/>
      <c r="P73" s="875"/>
      <c r="Q73" s="876">
        <v>139</v>
      </c>
      <c r="R73" s="830"/>
      <c r="S73" s="830"/>
      <c r="T73" s="830"/>
      <c r="U73" s="830"/>
      <c r="V73" s="830">
        <v>135</v>
      </c>
      <c r="W73" s="830"/>
      <c r="X73" s="830"/>
      <c r="Y73" s="830"/>
      <c r="Z73" s="830"/>
      <c r="AA73" s="830">
        <v>5</v>
      </c>
      <c r="AB73" s="830"/>
      <c r="AC73" s="830"/>
      <c r="AD73" s="830"/>
      <c r="AE73" s="830"/>
      <c r="AF73" s="830">
        <v>5</v>
      </c>
      <c r="AG73" s="830"/>
      <c r="AH73" s="830"/>
      <c r="AI73" s="830"/>
      <c r="AJ73" s="830"/>
      <c r="AK73" s="830">
        <v>1</v>
      </c>
      <c r="AL73" s="830"/>
      <c r="AM73" s="830"/>
      <c r="AN73" s="830"/>
      <c r="AO73" s="830"/>
      <c r="AP73" s="830" t="s">
        <v>589</v>
      </c>
      <c r="AQ73" s="830"/>
      <c r="AR73" s="830"/>
      <c r="AS73" s="830"/>
      <c r="AT73" s="830"/>
      <c r="AU73" s="830" t="s">
        <v>589</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596</v>
      </c>
      <c r="C74" s="874"/>
      <c r="D74" s="874"/>
      <c r="E74" s="874"/>
      <c r="F74" s="874"/>
      <c r="G74" s="874"/>
      <c r="H74" s="874"/>
      <c r="I74" s="874"/>
      <c r="J74" s="874"/>
      <c r="K74" s="874"/>
      <c r="L74" s="874"/>
      <c r="M74" s="874"/>
      <c r="N74" s="874"/>
      <c r="O74" s="874"/>
      <c r="P74" s="875"/>
      <c r="Q74" s="876">
        <v>1189</v>
      </c>
      <c r="R74" s="830"/>
      <c r="S74" s="830"/>
      <c r="T74" s="830"/>
      <c r="U74" s="830"/>
      <c r="V74" s="830">
        <v>1155</v>
      </c>
      <c r="W74" s="830"/>
      <c r="X74" s="830"/>
      <c r="Y74" s="830"/>
      <c r="Z74" s="830"/>
      <c r="AA74" s="830">
        <v>33</v>
      </c>
      <c r="AB74" s="830"/>
      <c r="AC74" s="830"/>
      <c r="AD74" s="830"/>
      <c r="AE74" s="830"/>
      <c r="AF74" s="830">
        <v>33</v>
      </c>
      <c r="AG74" s="830"/>
      <c r="AH74" s="830"/>
      <c r="AI74" s="830"/>
      <c r="AJ74" s="830"/>
      <c r="AK74" s="830" t="s">
        <v>607</v>
      </c>
      <c r="AL74" s="830"/>
      <c r="AM74" s="830"/>
      <c r="AN74" s="830"/>
      <c r="AO74" s="830"/>
      <c r="AP74" s="830">
        <v>534</v>
      </c>
      <c r="AQ74" s="830"/>
      <c r="AR74" s="830"/>
      <c r="AS74" s="830"/>
      <c r="AT74" s="830"/>
      <c r="AU74" s="830">
        <v>307</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597</v>
      </c>
      <c r="C75" s="874"/>
      <c r="D75" s="874"/>
      <c r="E75" s="874"/>
      <c r="F75" s="874"/>
      <c r="G75" s="874"/>
      <c r="H75" s="874"/>
      <c r="I75" s="874"/>
      <c r="J75" s="874"/>
      <c r="K75" s="874"/>
      <c r="L75" s="874"/>
      <c r="M75" s="874"/>
      <c r="N75" s="874"/>
      <c r="O75" s="874"/>
      <c r="P75" s="875"/>
      <c r="Q75" s="877">
        <v>1694</v>
      </c>
      <c r="R75" s="878"/>
      <c r="S75" s="878"/>
      <c r="T75" s="878"/>
      <c r="U75" s="834"/>
      <c r="V75" s="879">
        <v>1577</v>
      </c>
      <c r="W75" s="878"/>
      <c r="X75" s="878"/>
      <c r="Y75" s="878"/>
      <c r="Z75" s="834"/>
      <c r="AA75" s="879">
        <v>117</v>
      </c>
      <c r="AB75" s="878"/>
      <c r="AC75" s="878"/>
      <c r="AD75" s="878"/>
      <c r="AE75" s="834"/>
      <c r="AF75" s="879">
        <v>117</v>
      </c>
      <c r="AG75" s="878"/>
      <c r="AH75" s="878"/>
      <c r="AI75" s="878"/>
      <c r="AJ75" s="834"/>
      <c r="AK75" s="879" t="s">
        <v>609</v>
      </c>
      <c r="AL75" s="878"/>
      <c r="AM75" s="878"/>
      <c r="AN75" s="878"/>
      <c r="AO75" s="834"/>
      <c r="AP75" s="879">
        <v>1257</v>
      </c>
      <c r="AQ75" s="878"/>
      <c r="AR75" s="878"/>
      <c r="AS75" s="878"/>
      <c r="AT75" s="834"/>
      <c r="AU75" s="879">
        <v>540</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598</v>
      </c>
      <c r="C76" s="874"/>
      <c r="D76" s="874"/>
      <c r="E76" s="874"/>
      <c r="F76" s="874"/>
      <c r="G76" s="874"/>
      <c r="H76" s="874"/>
      <c r="I76" s="874"/>
      <c r="J76" s="874"/>
      <c r="K76" s="874"/>
      <c r="L76" s="874"/>
      <c r="M76" s="874"/>
      <c r="N76" s="874"/>
      <c r="O76" s="874"/>
      <c r="P76" s="875"/>
      <c r="Q76" s="877">
        <v>495</v>
      </c>
      <c r="R76" s="878"/>
      <c r="S76" s="878"/>
      <c r="T76" s="878"/>
      <c r="U76" s="834"/>
      <c r="V76" s="879">
        <v>493</v>
      </c>
      <c r="W76" s="878"/>
      <c r="X76" s="878"/>
      <c r="Y76" s="878"/>
      <c r="Z76" s="834"/>
      <c r="AA76" s="879">
        <v>1</v>
      </c>
      <c r="AB76" s="878"/>
      <c r="AC76" s="878"/>
      <c r="AD76" s="878"/>
      <c r="AE76" s="834"/>
      <c r="AF76" s="879">
        <v>1</v>
      </c>
      <c r="AG76" s="878"/>
      <c r="AH76" s="878"/>
      <c r="AI76" s="878"/>
      <c r="AJ76" s="834"/>
      <c r="AK76" s="879">
        <v>298</v>
      </c>
      <c r="AL76" s="878"/>
      <c r="AM76" s="878"/>
      <c r="AN76" s="878"/>
      <c r="AO76" s="834"/>
      <c r="AP76" s="879" t="s">
        <v>589</v>
      </c>
      <c r="AQ76" s="878"/>
      <c r="AR76" s="878"/>
      <c r="AS76" s="878"/>
      <c r="AT76" s="834"/>
      <c r="AU76" s="879" t="s">
        <v>589</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t="s">
        <v>610</v>
      </c>
      <c r="C77" s="874"/>
      <c r="D77" s="874"/>
      <c r="E77" s="874"/>
      <c r="F77" s="874"/>
      <c r="G77" s="874"/>
      <c r="H77" s="874"/>
      <c r="I77" s="874"/>
      <c r="J77" s="874"/>
      <c r="K77" s="874"/>
      <c r="L77" s="874"/>
      <c r="M77" s="874"/>
      <c r="N77" s="874"/>
      <c r="O77" s="874"/>
      <c r="P77" s="875"/>
      <c r="Q77" s="877">
        <v>68</v>
      </c>
      <c r="R77" s="878"/>
      <c r="S77" s="878"/>
      <c r="T77" s="878"/>
      <c r="U77" s="834"/>
      <c r="V77" s="879">
        <v>68</v>
      </c>
      <c r="W77" s="878"/>
      <c r="X77" s="878"/>
      <c r="Y77" s="878"/>
      <c r="Z77" s="834"/>
      <c r="AA77" s="879">
        <v>0</v>
      </c>
      <c r="AB77" s="878"/>
      <c r="AC77" s="878"/>
      <c r="AD77" s="878"/>
      <c r="AE77" s="834"/>
      <c r="AF77" s="879">
        <v>0</v>
      </c>
      <c r="AG77" s="878"/>
      <c r="AH77" s="878"/>
      <c r="AI77" s="878"/>
      <c r="AJ77" s="834"/>
      <c r="AK77" s="879" t="s">
        <v>607</v>
      </c>
      <c r="AL77" s="878"/>
      <c r="AM77" s="878"/>
      <c r="AN77" s="878"/>
      <c r="AO77" s="834"/>
      <c r="AP77" s="879" t="s">
        <v>607</v>
      </c>
      <c r="AQ77" s="878"/>
      <c r="AR77" s="878"/>
      <c r="AS77" s="878"/>
      <c r="AT77" s="834"/>
      <c r="AU77" s="879" t="s">
        <v>611</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t="s">
        <v>599</v>
      </c>
      <c r="C78" s="874"/>
      <c r="D78" s="874"/>
      <c r="E78" s="874"/>
      <c r="F78" s="874"/>
      <c r="G78" s="874"/>
      <c r="H78" s="874"/>
      <c r="I78" s="874"/>
      <c r="J78" s="874"/>
      <c r="K78" s="874"/>
      <c r="L78" s="874"/>
      <c r="M78" s="874"/>
      <c r="N78" s="874"/>
      <c r="O78" s="874"/>
      <c r="P78" s="875"/>
      <c r="Q78" s="877">
        <v>217</v>
      </c>
      <c r="R78" s="878"/>
      <c r="S78" s="878"/>
      <c r="T78" s="878"/>
      <c r="U78" s="834"/>
      <c r="V78" s="879">
        <v>191</v>
      </c>
      <c r="W78" s="878"/>
      <c r="X78" s="878"/>
      <c r="Y78" s="878"/>
      <c r="Z78" s="834"/>
      <c r="AA78" s="879">
        <v>25</v>
      </c>
      <c r="AB78" s="878"/>
      <c r="AC78" s="878"/>
      <c r="AD78" s="878"/>
      <c r="AE78" s="834"/>
      <c r="AF78" s="879">
        <v>25</v>
      </c>
      <c r="AG78" s="878"/>
      <c r="AH78" s="878"/>
      <c r="AI78" s="878"/>
      <c r="AJ78" s="834"/>
      <c r="AK78" s="879" t="s">
        <v>607</v>
      </c>
      <c r="AL78" s="878"/>
      <c r="AM78" s="878"/>
      <c r="AN78" s="878"/>
      <c r="AO78" s="834"/>
      <c r="AP78" s="879" t="s">
        <v>589</v>
      </c>
      <c r="AQ78" s="878"/>
      <c r="AR78" s="878"/>
      <c r="AS78" s="878"/>
      <c r="AT78" s="834"/>
      <c r="AU78" s="879" t="s">
        <v>589</v>
      </c>
      <c r="AV78" s="878"/>
      <c r="AW78" s="878"/>
      <c r="AX78" s="878"/>
      <c r="AY78" s="834"/>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t="s">
        <v>612</v>
      </c>
      <c r="C79" s="874"/>
      <c r="D79" s="874"/>
      <c r="E79" s="874"/>
      <c r="F79" s="874"/>
      <c r="G79" s="874"/>
      <c r="H79" s="874"/>
      <c r="I79" s="874"/>
      <c r="J79" s="874"/>
      <c r="K79" s="874"/>
      <c r="L79" s="874"/>
      <c r="M79" s="874"/>
      <c r="N79" s="874"/>
      <c r="O79" s="874"/>
      <c r="P79" s="875"/>
      <c r="Q79" s="877">
        <v>823874</v>
      </c>
      <c r="R79" s="878"/>
      <c r="S79" s="878"/>
      <c r="T79" s="878"/>
      <c r="U79" s="834"/>
      <c r="V79" s="879">
        <v>808406</v>
      </c>
      <c r="W79" s="878"/>
      <c r="X79" s="878"/>
      <c r="Y79" s="878"/>
      <c r="Z79" s="834"/>
      <c r="AA79" s="879">
        <v>15468</v>
      </c>
      <c r="AB79" s="878"/>
      <c r="AC79" s="878"/>
      <c r="AD79" s="878"/>
      <c r="AE79" s="834"/>
      <c r="AF79" s="879">
        <v>15468</v>
      </c>
      <c r="AG79" s="878"/>
      <c r="AH79" s="878"/>
      <c r="AI79" s="878"/>
      <c r="AJ79" s="834"/>
      <c r="AK79" s="879" t="s">
        <v>607</v>
      </c>
      <c r="AL79" s="878"/>
      <c r="AM79" s="878"/>
      <c r="AN79" s="878"/>
      <c r="AO79" s="834"/>
      <c r="AP79" s="879" t="s">
        <v>589</v>
      </c>
      <c r="AQ79" s="878"/>
      <c r="AR79" s="878"/>
      <c r="AS79" s="878"/>
      <c r="AT79" s="834"/>
      <c r="AU79" s="879" t="s">
        <v>589</v>
      </c>
      <c r="AV79" s="878"/>
      <c r="AW79" s="878"/>
      <c r="AX79" s="878"/>
      <c r="AY79" s="834"/>
      <c r="AZ79" s="880"/>
      <c r="BA79" s="874"/>
      <c r="BB79" s="874"/>
      <c r="BC79" s="874"/>
      <c r="BD79" s="881"/>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2"/>
      <c r="C87" s="883"/>
      <c r="D87" s="883"/>
      <c r="E87" s="883"/>
      <c r="F87" s="883"/>
      <c r="G87" s="883"/>
      <c r="H87" s="883"/>
      <c r="I87" s="883"/>
      <c r="J87" s="883"/>
      <c r="K87" s="883"/>
      <c r="L87" s="883"/>
      <c r="M87" s="883"/>
      <c r="N87" s="883"/>
      <c r="O87" s="883"/>
      <c r="P87" s="884"/>
      <c r="Q87" s="885"/>
      <c r="R87" s="886"/>
      <c r="S87" s="886"/>
      <c r="T87" s="886"/>
      <c r="U87" s="886"/>
      <c r="V87" s="886"/>
      <c r="W87" s="886"/>
      <c r="X87" s="886"/>
      <c r="Y87" s="886"/>
      <c r="Z87" s="886"/>
      <c r="AA87" s="886"/>
      <c r="AB87" s="886"/>
      <c r="AC87" s="886"/>
      <c r="AD87" s="886"/>
      <c r="AE87" s="886"/>
      <c r="AF87" s="886"/>
      <c r="AG87" s="886"/>
      <c r="AH87" s="886"/>
      <c r="AI87" s="886"/>
      <c r="AJ87" s="886"/>
      <c r="AK87" s="886"/>
      <c r="AL87" s="886"/>
      <c r="AM87" s="886"/>
      <c r="AN87" s="886"/>
      <c r="AO87" s="886"/>
      <c r="AP87" s="886"/>
      <c r="AQ87" s="886"/>
      <c r="AR87" s="886"/>
      <c r="AS87" s="886"/>
      <c r="AT87" s="886"/>
      <c r="AU87" s="886"/>
      <c r="AV87" s="886"/>
      <c r="AW87" s="886"/>
      <c r="AX87" s="886"/>
      <c r="AY87" s="886"/>
      <c r="AZ87" s="887"/>
      <c r="BA87" s="887"/>
      <c r="BB87" s="887"/>
      <c r="BC87" s="887"/>
      <c r="BD87" s="888"/>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396</v>
      </c>
      <c r="B88" s="789" t="s">
        <v>431</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17890</v>
      </c>
      <c r="AG88" s="844"/>
      <c r="AH88" s="844"/>
      <c r="AI88" s="844"/>
      <c r="AJ88" s="844"/>
      <c r="AK88" s="841"/>
      <c r="AL88" s="841"/>
      <c r="AM88" s="841"/>
      <c r="AN88" s="841"/>
      <c r="AO88" s="841"/>
      <c r="AP88" s="844">
        <v>8889</v>
      </c>
      <c r="AQ88" s="844"/>
      <c r="AR88" s="844"/>
      <c r="AS88" s="844"/>
      <c r="AT88" s="844"/>
      <c r="AU88" s="844">
        <v>848</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789" t="s">
        <v>432</v>
      </c>
      <c r="BS102" s="790"/>
      <c r="BT102" s="790"/>
      <c r="BU102" s="790"/>
      <c r="BV102" s="790"/>
      <c r="BW102" s="790"/>
      <c r="BX102" s="790"/>
      <c r="BY102" s="790"/>
      <c r="BZ102" s="790"/>
      <c r="CA102" s="790"/>
      <c r="CB102" s="790"/>
      <c r="CC102" s="790"/>
      <c r="CD102" s="790"/>
      <c r="CE102" s="790"/>
      <c r="CF102" s="790"/>
      <c r="CG102" s="791"/>
      <c r="CH102" s="889"/>
      <c r="CI102" s="890"/>
      <c r="CJ102" s="890"/>
      <c r="CK102" s="890"/>
      <c r="CL102" s="891"/>
      <c r="CM102" s="889"/>
      <c r="CN102" s="890"/>
      <c r="CO102" s="890"/>
      <c r="CP102" s="890"/>
      <c r="CQ102" s="891"/>
      <c r="CR102" s="892"/>
      <c r="CS102" s="852"/>
      <c r="CT102" s="852"/>
      <c r="CU102" s="852"/>
      <c r="CV102" s="893"/>
      <c r="CW102" s="892"/>
      <c r="CX102" s="852"/>
      <c r="CY102" s="852"/>
      <c r="CZ102" s="852"/>
      <c r="DA102" s="893"/>
      <c r="DB102" s="892"/>
      <c r="DC102" s="852"/>
      <c r="DD102" s="852"/>
      <c r="DE102" s="852"/>
      <c r="DF102" s="893"/>
      <c r="DG102" s="892"/>
      <c r="DH102" s="852"/>
      <c r="DI102" s="852"/>
      <c r="DJ102" s="852"/>
      <c r="DK102" s="893"/>
      <c r="DL102" s="892"/>
      <c r="DM102" s="852"/>
      <c r="DN102" s="852"/>
      <c r="DO102" s="852"/>
      <c r="DP102" s="893"/>
      <c r="DQ102" s="892"/>
      <c r="DR102" s="852"/>
      <c r="DS102" s="852"/>
      <c r="DT102" s="852"/>
      <c r="DU102" s="893"/>
      <c r="DV102" s="789"/>
      <c r="DW102" s="790"/>
      <c r="DX102" s="790"/>
      <c r="DY102" s="790"/>
      <c r="DZ102" s="916"/>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7" t="s">
        <v>433</v>
      </c>
      <c r="BR103" s="917"/>
      <c r="BS103" s="917"/>
      <c r="BT103" s="917"/>
      <c r="BU103" s="917"/>
      <c r="BV103" s="917"/>
      <c r="BW103" s="917"/>
      <c r="BX103" s="917"/>
      <c r="BY103" s="917"/>
      <c r="BZ103" s="917"/>
      <c r="CA103" s="917"/>
      <c r="CB103" s="917"/>
      <c r="CC103" s="917"/>
      <c r="CD103" s="917"/>
      <c r="CE103" s="917"/>
      <c r="CF103" s="917"/>
      <c r="CG103" s="917"/>
      <c r="CH103" s="917"/>
      <c r="CI103" s="917"/>
      <c r="CJ103" s="917"/>
      <c r="CK103" s="917"/>
      <c r="CL103" s="917"/>
      <c r="CM103" s="917"/>
      <c r="CN103" s="917"/>
      <c r="CO103" s="917"/>
      <c r="CP103" s="917"/>
      <c r="CQ103" s="917"/>
      <c r="CR103" s="917"/>
      <c r="CS103" s="917"/>
      <c r="CT103" s="917"/>
      <c r="CU103" s="917"/>
      <c r="CV103" s="917"/>
      <c r="CW103" s="917"/>
      <c r="CX103" s="917"/>
      <c r="CY103" s="917"/>
      <c r="CZ103" s="917"/>
      <c r="DA103" s="917"/>
      <c r="DB103" s="917"/>
      <c r="DC103" s="917"/>
      <c r="DD103" s="917"/>
      <c r="DE103" s="917"/>
      <c r="DF103" s="917"/>
      <c r="DG103" s="917"/>
      <c r="DH103" s="917"/>
      <c r="DI103" s="917"/>
      <c r="DJ103" s="917"/>
      <c r="DK103" s="917"/>
      <c r="DL103" s="917"/>
      <c r="DM103" s="917"/>
      <c r="DN103" s="917"/>
      <c r="DO103" s="917"/>
      <c r="DP103" s="917"/>
      <c r="DQ103" s="917"/>
      <c r="DR103" s="917"/>
      <c r="DS103" s="917"/>
      <c r="DT103" s="917"/>
      <c r="DU103" s="917"/>
      <c r="DV103" s="917"/>
      <c r="DW103" s="917"/>
      <c r="DX103" s="917"/>
      <c r="DY103" s="917"/>
      <c r="DZ103" s="917"/>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8" t="s">
        <v>434</v>
      </c>
      <c r="BR104" s="918"/>
      <c r="BS104" s="918"/>
      <c r="BT104" s="918"/>
      <c r="BU104" s="918"/>
      <c r="BV104" s="918"/>
      <c r="BW104" s="918"/>
      <c r="BX104" s="918"/>
      <c r="BY104" s="918"/>
      <c r="BZ104" s="918"/>
      <c r="CA104" s="918"/>
      <c r="CB104" s="918"/>
      <c r="CC104" s="918"/>
      <c r="CD104" s="918"/>
      <c r="CE104" s="918"/>
      <c r="CF104" s="918"/>
      <c r="CG104" s="918"/>
      <c r="CH104" s="918"/>
      <c r="CI104" s="918"/>
      <c r="CJ104" s="918"/>
      <c r="CK104" s="918"/>
      <c r="CL104" s="918"/>
      <c r="CM104" s="918"/>
      <c r="CN104" s="918"/>
      <c r="CO104" s="918"/>
      <c r="CP104" s="918"/>
      <c r="CQ104" s="918"/>
      <c r="CR104" s="918"/>
      <c r="CS104" s="918"/>
      <c r="CT104" s="918"/>
      <c r="CU104" s="918"/>
      <c r="CV104" s="918"/>
      <c r="CW104" s="918"/>
      <c r="CX104" s="918"/>
      <c r="CY104" s="918"/>
      <c r="CZ104" s="918"/>
      <c r="DA104" s="918"/>
      <c r="DB104" s="918"/>
      <c r="DC104" s="918"/>
      <c r="DD104" s="918"/>
      <c r="DE104" s="918"/>
      <c r="DF104" s="918"/>
      <c r="DG104" s="918"/>
      <c r="DH104" s="918"/>
      <c r="DI104" s="918"/>
      <c r="DJ104" s="918"/>
      <c r="DK104" s="918"/>
      <c r="DL104" s="918"/>
      <c r="DM104" s="918"/>
      <c r="DN104" s="918"/>
      <c r="DO104" s="918"/>
      <c r="DP104" s="918"/>
      <c r="DQ104" s="918"/>
      <c r="DR104" s="918"/>
      <c r="DS104" s="918"/>
      <c r="DT104" s="918"/>
      <c r="DU104" s="918"/>
      <c r="DV104" s="918"/>
      <c r="DW104" s="918"/>
      <c r="DX104" s="918"/>
      <c r="DY104" s="918"/>
      <c r="DZ104" s="918"/>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9" t="s">
        <v>437</v>
      </c>
      <c r="B108" s="920"/>
      <c r="C108" s="920"/>
      <c r="D108" s="920"/>
      <c r="E108" s="920"/>
      <c r="F108" s="920"/>
      <c r="G108" s="920"/>
      <c r="H108" s="920"/>
      <c r="I108" s="920"/>
      <c r="J108" s="920"/>
      <c r="K108" s="920"/>
      <c r="L108" s="920"/>
      <c r="M108" s="920"/>
      <c r="N108" s="920"/>
      <c r="O108" s="920"/>
      <c r="P108" s="920"/>
      <c r="Q108" s="920"/>
      <c r="R108" s="920"/>
      <c r="S108" s="920"/>
      <c r="T108" s="920"/>
      <c r="U108" s="920"/>
      <c r="V108" s="920"/>
      <c r="W108" s="920"/>
      <c r="X108" s="920"/>
      <c r="Y108" s="920"/>
      <c r="Z108" s="920"/>
      <c r="AA108" s="920"/>
      <c r="AB108" s="920"/>
      <c r="AC108" s="920"/>
      <c r="AD108" s="920"/>
      <c r="AE108" s="920"/>
      <c r="AF108" s="920"/>
      <c r="AG108" s="920"/>
      <c r="AH108" s="920"/>
      <c r="AI108" s="920"/>
      <c r="AJ108" s="920"/>
      <c r="AK108" s="920"/>
      <c r="AL108" s="920"/>
      <c r="AM108" s="920"/>
      <c r="AN108" s="920"/>
      <c r="AO108" s="920"/>
      <c r="AP108" s="920"/>
      <c r="AQ108" s="920"/>
      <c r="AR108" s="920"/>
      <c r="AS108" s="920"/>
      <c r="AT108" s="921"/>
      <c r="AU108" s="919" t="s">
        <v>438</v>
      </c>
      <c r="AV108" s="920"/>
      <c r="AW108" s="920"/>
      <c r="AX108" s="920"/>
      <c r="AY108" s="920"/>
      <c r="AZ108" s="920"/>
      <c r="BA108" s="920"/>
      <c r="BB108" s="920"/>
      <c r="BC108" s="920"/>
      <c r="BD108" s="920"/>
      <c r="BE108" s="920"/>
      <c r="BF108" s="920"/>
      <c r="BG108" s="920"/>
      <c r="BH108" s="920"/>
      <c r="BI108" s="920"/>
      <c r="BJ108" s="920"/>
      <c r="BK108" s="920"/>
      <c r="BL108" s="920"/>
      <c r="BM108" s="920"/>
      <c r="BN108" s="920"/>
      <c r="BO108" s="920"/>
      <c r="BP108" s="920"/>
      <c r="BQ108" s="920"/>
      <c r="BR108" s="920"/>
      <c r="BS108" s="920"/>
      <c r="BT108" s="920"/>
      <c r="BU108" s="920"/>
      <c r="BV108" s="920"/>
      <c r="BW108" s="920"/>
      <c r="BX108" s="920"/>
      <c r="BY108" s="920"/>
      <c r="BZ108" s="920"/>
      <c r="CA108" s="920"/>
      <c r="CB108" s="920"/>
      <c r="CC108" s="920"/>
      <c r="CD108" s="920"/>
      <c r="CE108" s="920"/>
      <c r="CF108" s="920"/>
      <c r="CG108" s="920"/>
      <c r="CH108" s="920"/>
      <c r="CI108" s="920"/>
      <c r="CJ108" s="920"/>
      <c r="CK108" s="920"/>
      <c r="CL108" s="920"/>
      <c r="CM108" s="920"/>
      <c r="CN108" s="920"/>
      <c r="CO108" s="920"/>
      <c r="CP108" s="920"/>
      <c r="CQ108" s="920"/>
      <c r="CR108" s="920"/>
      <c r="CS108" s="920"/>
      <c r="CT108" s="920"/>
      <c r="CU108" s="920"/>
      <c r="CV108" s="920"/>
      <c r="CW108" s="920"/>
      <c r="CX108" s="920"/>
      <c r="CY108" s="920"/>
      <c r="CZ108" s="920"/>
      <c r="DA108" s="920"/>
      <c r="DB108" s="920"/>
      <c r="DC108" s="920"/>
      <c r="DD108" s="920"/>
      <c r="DE108" s="920"/>
      <c r="DF108" s="920"/>
      <c r="DG108" s="920"/>
      <c r="DH108" s="920"/>
      <c r="DI108" s="920"/>
      <c r="DJ108" s="920"/>
      <c r="DK108" s="920"/>
      <c r="DL108" s="920"/>
      <c r="DM108" s="920"/>
      <c r="DN108" s="920"/>
      <c r="DO108" s="920"/>
      <c r="DP108" s="920"/>
      <c r="DQ108" s="920"/>
      <c r="DR108" s="920"/>
      <c r="DS108" s="920"/>
      <c r="DT108" s="920"/>
      <c r="DU108" s="920"/>
      <c r="DV108" s="920"/>
      <c r="DW108" s="920"/>
      <c r="DX108" s="920"/>
      <c r="DY108" s="920"/>
      <c r="DZ108" s="921"/>
    </row>
    <row r="109" spans="1:131" s="230" customFormat="1" ht="26.25" customHeight="1" x14ac:dyDescent="0.15">
      <c r="A109" s="914" t="s">
        <v>439</v>
      </c>
      <c r="B109" s="895"/>
      <c r="C109" s="895"/>
      <c r="D109" s="895"/>
      <c r="E109" s="895"/>
      <c r="F109" s="895"/>
      <c r="G109" s="895"/>
      <c r="H109" s="895"/>
      <c r="I109" s="895"/>
      <c r="J109" s="895"/>
      <c r="K109" s="895"/>
      <c r="L109" s="895"/>
      <c r="M109" s="895"/>
      <c r="N109" s="895"/>
      <c r="O109" s="895"/>
      <c r="P109" s="895"/>
      <c r="Q109" s="895"/>
      <c r="R109" s="895"/>
      <c r="S109" s="895"/>
      <c r="T109" s="895"/>
      <c r="U109" s="895"/>
      <c r="V109" s="895"/>
      <c r="W109" s="895"/>
      <c r="X109" s="895"/>
      <c r="Y109" s="895"/>
      <c r="Z109" s="896"/>
      <c r="AA109" s="894" t="s">
        <v>440</v>
      </c>
      <c r="AB109" s="895"/>
      <c r="AC109" s="895"/>
      <c r="AD109" s="895"/>
      <c r="AE109" s="896"/>
      <c r="AF109" s="894" t="s">
        <v>441</v>
      </c>
      <c r="AG109" s="895"/>
      <c r="AH109" s="895"/>
      <c r="AI109" s="895"/>
      <c r="AJ109" s="896"/>
      <c r="AK109" s="894" t="s">
        <v>313</v>
      </c>
      <c r="AL109" s="895"/>
      <c r="AM109" s="895"/>
      <c r="AN109" s="895"/>
      <c r="AO109" s="896"/>
      <c r="AP109" s="894" t="s">
        <v>442</v>
      </c>
      <c r="AQ109" s="895"/>
      <c r="AR109" s="895"/>
      <c r="AS109" s="895"/>
      <c r="AT109" s="897"/>
      <c r="AU109" s="914" t="s">
        <v>439</v>
      </c>
      <c r="AV109" s="895"/>
      <c r="AW109" s="895"/>
      <c r="AX109" s="895"/>
      <c r="AY109" s="895"/>
      <c r="AZ109" s="895"/>
      <c r="BA109" s="895"/>
      <c r="BB109" s="895"/>
      <c r="BC109" s="895"/>
      <c r="BD109" s="895"/>
      <c r="BE109" s="895"/>
      <c r="BF109" s="895"/>
      <c r="BG109" s="895"/>
      <c r="BH109" s="895"/>
      <c r="BI109" s="895"/>
      <c r="BJ109" s="895"/>
      <c r="BK109" s="895"/>
      <c r="BL109" s="895"/>
      <c r="BM109" s="895"/>
      <c r="BN109" s="895"/>
      <c r="BO109" s="895"/>
      <c r="BP109" s="896"/>
      <c r="BQ109" s="894" t="s">
        <v>440</v>
      </c>
      <c r="BR109" s="895"/>
      <c r="BS109" s="895"/>
      <c r="BT109" s="895"/>
      <c r="BU109" s="896"/>
      <c r="BV109" s="894" t="s">
        <v>441</v>
      </c>
      <c r="BW109" s="895"/>
      <c r="BX109" s="895"/>
      <c r="BY109" s="895"/>
      <c r="BZ109" s="896"/>
      <c r="CA109" s="894" t="s">
        <v>313</v>
      </c>
      <c r="CB109" s="895"/>
      <c r="CC109" s="895"/>
      <c r="CD109" s="895"/>
      <c r="CE109" s="896"/>
      <c r="CF109" s="915" t="s">
        <v>442</v>
      </c>
      <c r="CG109" s="915"/>
      <c r="CH109" s="915"/>
      <c r="CI109" s="915"/>
      <c r="CJ109" s="915"/>
      <c r="CK109" s="894" t="s">
        <v>443</v>
      </c>
      <c r="CL109" s="895"/>
      <c r="CM109" s="895"/>
      <c r="CN109" s="895"/>
      <c r="CO109" s="895"/>
      <c r="CP109" s="895"/>
      <c r="CQ109" s="895"/>
      <c r="CR109" s="895"/>
      <c r="CS109" s="895"/>
      <c r="CT109" s="895"/>
      <c r="CU109" s="895"/>
      <c r="CV109" s="895"/>
      <c r="CW109" s="895"/>
      <c r="CX109" s="895"/>
      <c r="CY109" s="895"/>
      <c r="CZ109" s="895"/>
      <c r="DA109" s="895"/>
      <c r="DB109" s="895"/>
      <c r="DC109" s="895"/>
      <c r="DD109" s="895"/>
      <c r="DE109" s="895"/>
      <c r="DF109" s="896"/>
      <c r="DG109" s="894" t="s">
        <v>440</v>
      </c>
      <c r="DH109" s="895"/>
      <c r="DI109" s="895"/>
      <c r="DJ109" s="895"/>
      <c r="DK109" s="896"/>
      <c r="DL109" s="894" t="s">
        <v>441</v>
      </c>
      <c r="DM109" s="895"/>
      <c r="DN109" s="895"/>
      <c r="DO109" s="895"/>
      <c r="DP109" s="896"/>
      <c r="DQ109" s="894" t="s">
        <v>313</v>
      </c>
      <c r="DR109" s="895"/>
      <c r="DS109" s="895"/>
      <c r="DT109" s="895"/>
      <c r="DU109" s="896"/>
      <c r="DV109" s="894" t="s">
        <v>442</v>
      </c>
      <c r="DW109" s="895"/>
      <c r="DX109" s="895"/>
      <c r="DY109" s="895"/>
      <c r="DZ109" s="897"/>
    </row>
    <row r="110" spans="1:131" s="230" customFormat="1" ht="26.25" customHeight="1" x14ac:dyDescent="0.15">
      <c r="A110" s="898" t="s">
        <v>444</v>
      </c>
      <c r="B110" s="899"/>
      <c r="C110" s="899"/>
      <c r="D110" s="899"/>
      <c r="E110" s="899"/>
      <c r="F110" s="899"/>
      <c r="G110" s="899"/>
      <c r="H110" s="899"/>
      <c r="I110" s="899"/>
      <c r="J110" s="899"/>
      <c r="K110" s="899"/>
      <c r="L110" s="899"/>
      <c r="M110" s="899"/>
      <c r="N110" s="899"/>
      <c r="O110" s="899"/>
      <c r="P110" s="899"/>
      <c r="Q110" s="899"/>
      <c r="R110" s="899"/>
      <c r="S110" s="899"/>
      <c r="T110" s="899"/>
      <c r="U110" s="899"/>
      <c r="V110" s="899"/>
      <c r="W110" s="899"/>
      <c r="X110" s="899"/>
      <c r="Y110" s="899"/>
      <c r="Z110" s="900"/>
      <c r="AA110" s="901">
        <v>3049711</v>
      </c>
      <c r="AB110" s="902"/>
      <c r="AC110" s="902"/>
      <c r="AD110" s="902"/>
      <c r="AE110" s="903"/>
      <c r="AF110" s="904">
        <v>2991146</v>
      </c>
      <c r="AG110" s="902"/>
      <c r="AH110" s="902"/>
      <c r="AI110" s="902"/>
      <c r="AJ110" s="903"/>
      <c r="AK110" s="904">
        <v>3036369</v>
      </c>
      <c r="AL110" s="902"/>
      <c r="AM110" s="902"/>
      <c r="AN110" s="902"/>
      <c r="AO110" s="903"/>
      <c r="AP110" s="905">
        <v>24.3</v>
      </c>
      <c r="AQ110" s="906"/>
      <c r="AR110" s="906"/>
      <c r="AS110" s="906"/>
      <c r="AT110" s="907"/>
      <c r="AU110" s="908" t="s">
        <v>75</v>
      </c>
      <c r="AV110" s="909"/>
      <c r="AW110" s="909"/>
      <c r="AX110" s="909"/>
      <c r="AY110" s="909"/>
      <c r="AZ110" s="931" t="s">
        <v>445</v>
      </c>
      <c r="BA110" s="899"/>
      <c r="BB110" s="899"/>
      <c r="BC110" s="899"/>
      <c r="BD110" s="899"/>
      <c r="BE110" s="899"/>
      <c r="BF110" s="899"/>
      <c r="BG110" s="899"/>
      <c r="BH110" s="899"/>
      <c r="BI110" s="899"/>
      <c r="BJ110" s="899"/>
      <c r="BK110" s="899"/>
      <c r="BL110" s="899"/>
      <c r="BM110" s="899"/>
      <c r="BN110" s="899"/>
      <c r="BO110" s="899"/>
      <c r="BP110" s="900"/>
      <c r="BQ110" s="932">
        <v>31428394</v>
      </c>
      <c r="BR110" s="933"/>
      <c r="BS110" s="933"/>
      <c r="BT110" s="933"/>
      <c r="BU110" s="933"/>
      <c r="BV110" s="933">
        <v>30794163</v>
      </c>
      <c r="BW110" s="933"/>
      <c r="BX110" s="933"/>
      <c r="BY110" s="933"/>
      <c r="BZ110" s="933"/>
      <c r="CA110" s="933">
        <v>28745639</v>
      </c>
      <c r="CB110" s="933"/>
      <c r="CC110" s="933"/>
      <c r="CD110" s="933"/>
      <c r="CE110" s="933"/>
      <c r="CF110" s="946">
        <v>230.2</v>
      </c>
      <c r="CG110" s="947"/>
      <c r="CH110" s="947"/>
      <c r="CI110" s="947"/>
      <c r="CJ110" s="947"/>
      <c r="CK110" s="948" t="s">
        <v>446</v>
      </c>
      <c r="CL110" s="949"/>
      <c r="CM110" s="931" t="s">
        <v>447</v>
      </c>
      <c r="CN110" s="899"/>
      <c r="CO110" s="899"/>
      <c r="CP110" s="899"/>
      <c r="CQ110" s="899"/>
      <c r="CR110" s="899"/>
      <c r="CS110" s="899"/>
      <c r="CT110" s="899"/>
      <c r="CU110" s="899"/>
      <c r="CV110" s="899"/>
      <c r="CW110" s="899"/>
      <c r="CX110" s="899"/>
      <c r="CY110" s="899"/>
      <c r="CZ110" s="899"/>
      <c r="DA110" s="899"/>
      <c r="DB110" s="899"/>
      <c r="DC110" s="899"/>
      <c r="DD110" s="899"/>
      <c r="DE110" s="899"/>
      <c r="DF110" s="900"/>
      <c r="DG110" s="932" t="s">
        <v>130</v>
      </c>
      <c r="DH110" s="933"/>
      <c r="DI110" s="933"/>
      <c r="DJ110" s="933"/>
      <c r="DK110" s="933"/>
      <c r="DL110" s="933" t="s">
        <v>130</v>
      </c>
      <c r="DM110" s="933"/>
      <c r="DN110" s="933"/>
      <c r="DO110" s="933"/>
      <c r="DP110" s="933"/>
      <c r="DQ110" s="933" t="s">
        <v>130</v>
      </c>
      <c r="DR110" s="933"/>
      <c r="DS110" s="933"/>
      <c r="DT110" s="933"/>
      <c r="DU110" s="933"/>
      <c r="DV110" s="934" t="s">
        <v>448</v>
      </c>
      <c r="DW110" s="934"/>
      <c r="DX110" s="934"/>
      <c r="DY110" s="934"/>
      <c r="DZ110" s="935"/>
    </row>
    <row r="111" spans="1:131" s="230" customFormat="1" ht="26.25" customHeight="1" x14ac:dyDescent="0.15">
      <c r="A111" s="936" t="s">
        <v>449</v>
      </c>
      <c r="B111" s="937"/>
      <c r="C111" s="937"/>
      <c r="D111" s="937"/>
      <c r="E111" s="937"/>
      <c r="F111" s="937"/>
      <c r="G111" s="937"/>
      <c r="H111" s="937"/>
      <c r="I111" s="937"/>
      <c r="J111" s="937"/>
      <c r="K111" s="937"/>
      <c r="L111" s="937"/>
      <c r="M111" s="937"/>
      <c r="N111" s="937"/>
      <c r="O111" s="937"/>
      <c r="P111" s="937"/>
      <c r="Q111" s="937"/>
      <c r="R111" s="937"/>
      <c r="S111" s="937"/>
      <c r="T111" s="937"/>
      <c r="U111" s="937"/>
      <c r="V111" s="937"/>
      <c r="W111" s="937"/>
      <c r="X111" s="937"/>
      <c r="Y111" s="937"/>
      <c r="Z111" s="938"/>
      <c r="AA111" s="939" t="s">
        <v>130</v>
      </c>
      <c r="AB111" s="940"/>
      <c r="AC111" s="940"/>
      <c r="AD111" s="940"/>
      <c r="AE111" s="941"/>
      <c r="AF111" s="942" t="s">
        <v>130</v>
      </c>
      <c r="AG111" s="940"/>
      <c r="AH111" s="940"/>
      <c r="AI111" s="940"/>
      <c r="AJ111" s="941"/>
      <c r="AK111" s="942" t="s">
        <v>130</v>
      </c>
      <c r="AL111" s="940"/>
      <c r="AM111" s="940"/>
      <c r="AN111" s="940"/>
      <c r="AO111" s="941"/>
      <c r="AP111" s="943" t="s">
        <v>130</v>
      </c>
      <c r="AQ111" s="944"/>
      <c r="AR111" s="944"/>
      <c r="AS111" s="944"/>
      <c r="AT111" s="945"/>
      <c r="AU111" s="910"/>
      <c r="AV111" s="911"/>
      <c r="AW111" s="911"/>
      <c r="AX111" s="911"/>
      <c r="AY111" s="911"/>
      <c r="AZ111" s="924" t="s">
        <v>450</v>
      </c>
      <c r="BA111" s="925"/>
      <c r="BB111" s="925"/>
      <c r="BC111" s="925"/>
      <c r="BD111" s="925"/>
      <c r="BE111" s="925"/>
      <c r="BF111" s="925"/>
      <c r="BG111" s="925"/>
      <c r="BH111" s="925"/>
      <c r="BI111" s="925"/>
      <c r="BJ111" s="925"/>
      <c r="BK111" s="925"/>
      <c r="BL111" s="925"/>
      <c r="BM111" s="925"/>
      <c r="BN111" s="925"/>
      <c r="BO111" s="925"/>
      <c r="BP111" s="926"/>
      <c r="BQ111" s="927" t="s">
        <v>130</v>
      </c>
      <c r="BR111" s="928"/>
      <c r="BS111" s="928"/>
      <c r="BT111" s="928"/>
      <c r="BU111" s="928"/>
      <c r="BV111" s="928" t="s">
        <v>130</v>
      </c>
      <c r="BW111" s="928"/>
      <c r="BX111" s="928"/>
      <c r="BY111" s="928"/>
      <c r="BZ111" s="928"/>
      <c r="CA111" s="928" t="s">
        <v>130</v>
      </c>
      <c r="CB111" s="928"/>
      <c r="CC111" s="928"/>
      <c r="CD111" s="928"/>
      <c r="CE111" s="928"/>
      <c r="CF111" s="922" t="s">
        <v>448</v>
      </c>
      <c r="CG111" s="923"/>
      <c r="CH111" s="923"/>
      <c r="CI111" s="923"/>
      <c r="CJ111" s="923"/>
      <c r="CK111" s="950"/>
      <c r="CL111" s="951"/>
      <c r="CM111" s="924" t="s">
        <v>451</v>
      </c>
      <c r="CN111" s="925"/>
      <c r="CO111" s="925"/>
      <c r="CP111" s="925"/>
      <c r="CQ111" s="925"/>
      <c r="CR111" s="925"/>
      <c r="CS111" s="925"/>
      <c r="CT111" s="925"/>
      <c r="CU111" s="925"/>
      <c r="CV111" s="925"/>
      <c r="CW111" s="925"/>
      <c r="CX111" s="925"/>
      <c r="CY111" s="925"/>
      <c r="CZ111" s="925"/>
      <c r="DA111" s="925"/>
      <c r="DB111" s="925"/>
      <c r="DC111" s="925"/>
      <c r="DD111" s="925"/>
      <c r="DE111" s="925"/>
      <c r="DF111" s="926"/>
      <c r="DG111" s="927" t="s">
        <v>130</v>
      </c>
      <c r="DH111" s="928"/>
      <c r="DI111" s="928"/>
      <c r="DJ111" s="928"/>
      <c r="DK111" s="928"/>
      <c r="DL111" s="928" t="s">
        <v>130</v>
      </c>
      <c r="DM111" s="928"/>
      <c r="DN111" s="928"/>
      <c r="DO111" s="928"/>
      <c r="DP111" s="928"/>
      <c r="DQ111" s="928" t="s">
        <v>130</v>
      </c>
      <c r="DR111" s="928"/>
      <c r="DS111" s="928"/>
      <c r="DT111" s="928"/>
      <c r="DU111" s="928"/>
      <c r="DV111" s="929" t="s">
        <v>130</v>
      </c>
      <c r="DW111" s="929"/>
      <c r="DX111" s="929"/>
      <c r="DY111" s="929"/>
      <c r="DZ111" s="930"/>
    </row>
    <row r="112" spans="1:131" s="230" customFormat="1" ht="26.25" customHeight="1" x14ac:dyDescent="0.15">
      <c r="A112" s="954" t="s">
        <v>452</v>
      </c>
      <c r="B112" s="955"/>
      <c r="C112" s="925" t="s">
        <v>453</v>
      </c>
      <c r="D112" s="925"/>
      <c r="E112" s="925"/>
      <c r="F112" s="925"/>
      <c r="G112" s="925"/>
      <c r="H112" s="925"/>
      <c r="I112" s="925"/>
      <c r="J112" s="925"/>
      <c r="K112" s="925"/>
      <c r="L112" s="925"/>
      <c r="M112" s="925"/>
      <c r="N112" s="925"/>
      <c r="O112" s="925"/>
      <c r="P112" s="925"/>
      <c r="Q112" s="925"/>
      <c r="R112" s="925"/>
      <c r="S112" s="925"/>
      <c r="T112" s="925"/>
      <c r="U112" s="925"/>
      <c r="V112" s="925"/>
      <c r="W112" s="925"/>
      <c r="X112" s="925"/>
      <c r="Y112" s="925"/>
      <c r="Z112" s="926"/>
      <c r="AA112" s="960" t="s">
        <v>454</v>
      </c>
      <c r="AB112" s="961"/>
      <c r="AC112" s="961"/>
      <c r="AD112" s="961"/>
      <c r="AE112" s="962"/>
      <c r="AF112" s="963" t="s">
        <v>130</v>
      </c>
      <c r="AG112" s="961"/>
      <c r="AH112" s="961"/>
      <c r="AI112" s="961"/>
      <c r="AJ112" s="962"/>
      <c r="AK112" s="963" t="s">
        <v>130</v>
      </c>
      <c r="AL112" s="961"/>
      <c r="AM112" s="961"/>
      <c r="AN112" s="961"/>
      <c r="AO112" s="962"/>
      <c r="AP112" s="964" t="s">
        <v>454</v>
      </c>
      <c r="AQ112" s="965"/>
      <c r="AR112" s="965"/>
      <c r="AS112" s="965"/>
      <c r="AT112" s="966"/>
      <c r="AU112" s="910"/>
      <c r="AV112" s="911"/>
      <c r="AW112" s="911"/>
      <c r="AX112" s="911"/>
      <c r="AY112" s="911"/>
      <c r="AZ112" s="924" t="s">
        <v>455</v>
      </c>
      <c r="BA112" s="925"/>
      <c r="BB112" s="925"/>
      <c r="BC112" s="925"/>
      <c r="BD112" s="925"/>
      <c r="BE112" s="925"/>
      <c r="BF112" s="925"/>
      <c r="BG112" s="925"/>
      <c r="BH112" s="925"/>
      <c r="BI112" s="925"/>
      <c r="BJ112" s="925"/>
      <c r="BK112" s="925"/>
      <c r="BL112" s="925"/>
      <c r="BM112" s="925"/>
      <c r="BN112" s="925"/>
      <c r="BO112" s="925"/>
      <c r="BP112" s="926"/>
      <c r="BQ112" s="927">
        <v>12171998</v>
      </c>
      <c r="BR112" s="928"/>
      <c r="BS112" s="928"/>
      <c r="BT112" s="928"/>
      <c r="BU112" s="928"/>
      <c r="BV112" s="928">
        <v>11872243</v>
      </c>
      <c r="BW112" s="928"/>
      <c r="BX112" s="928"/>
      <c r="BY112" s="928"/>
      <c r="BZ112" s="928"/>
      <c r="CA112" s="928">
        <v>11757926</v>
      </c>
      <c r="CB112" s="928"/>
      <c r="CC112" s="928"/>
      <c r="CD112" s="928"/>
      <c r="CE112" s="928"/>
      <c r="CF112" s="922">
        <v>94.2</v>
      </c>
      <c r="CG112" s="923"/>
      <c r="CH112" s="923"/>
      <c r="CI112" s="923"/>
      <c r="CJ112" s="923"/>
      <c r="CK112" s="950"/>
      <c r="CL112" s="951"/>
      <c r="CM112" s="924" t="s">
        <v>456</v>
      </c>
      <c r="CN112" s="925"/>
      <c r="CO112" s="925"/>
      <c r="CP112" s="925"/>
      <c r="CQ112" s="925"/>
      <c r="CR112" s="925"/>
      <c r="CS112" s="925"/>
      <c r="CT112" s="925"/>
      <c r="CU112" s="925"/>
      <c r="CV112" s="925"/>
      <c r="CW112" s="925"/>
      <c r="CX112" s="925"/>
      <c r="CY112" s="925"/>
      <c r="CZ112" s="925"/>
      <c r="DA112" s="925"/>
      <c r="DB112" s="925"/>
      <c r="DC112" s="925"/>
      <c r="DD112" s="925"/>
      <c r="DE112" s="925"/>
      <c r="DF112" s="926"/>
      <c r="DG112" s="927" t="s">
        <v>454</v>
      </c>
      <c r="DH112" s="928"/>
      <c r="DI112" s="928"/>
      <c r="DJ112" s="928"/>
      <c r="DK112" s="928"/>
      <c r="DL112" s="928" t="s">
        <v>448</v>
      </c>
      <c r="DM112" s="928"/>
      <c r="DN112" s="928"/>
      <c r="DO112" s="928"/>
      <c r="DP112" s="928"/>
      <c r="DQ112" s="928" t="s">
        <v>130</v>
      </c>
      <c r="DR112" s="928"/>
      <c r="DS112" s="928"/>
      <c r="DT112" s="928"/>
      <c r="DU112" s="928"/>
      <c r="DV112" s="929" t="s">
        <v>454</v>
      </c>
      <c r="DW112" s="929"/>
      <c r="DX112" s="929"/>
      <c r="DY112" s="929"/>
      <c r="DZ112" s="930"/>
    </row>
    <row r="113" spans="1:130" s="230" customFormat="1" ht="26.25" customHeight="1" x14ac:dyDescent="0.15">
      <c r="A113" s="956"/>
      <c r="B113" s="957"/>
      <c r="C113" s="925" t="s">
        <v>457</v>
      </c>
      <c r="D113" s="925"/>
      <c r="E113" s="925"/>
      <c r="F113" s="925"/>
      <c r="G113" s="925"/>
      <c r="H113" s="925"/>
      <c r="I113" s="925"/>
      <c r="J113" s="925"/>
      <c r="K113" s="925"/>
      <c r="L113" s="925"/>
      <c r="M113" s="925"/>
      <c r="N113" s="925"/>
      <c r="O113" s="925"/>
      <c r="P113" s="925"/>
      <c r="Q113" s="925"/>
      <c r="R113" s="925"/>
      <c r="S113" s="925"/>
      <c r="T113" s="925"/>
      <c r="U113" s="925"/>
      <c r="V113" s="925"/>
      <c r="W113" s="925"/>
      <c r="X113" s="925"/>
      <c r="Y113" s="925"/>
      <c r="Z113" s="926"/>
      <c r="AA113" s="939">
        <v>908388</v>
      </c>
      <c r="AB113" s="940"/>
      <c r="AC113" s="940"/>
      <c r="AD113" s="940"/>
      <c r="AE113" s="941"/>
      <c r="AF113" s="942">
        <v>957817</v>
      </c>
      <c r="AG113" s="940"/>
      <c r="AH113" s="940"/>
      <c r="AI113" s="940"/>
      <c r="AJ113" s="941"/>
      <c r="AK113" s="942">
        <v>987388</v>
      </c>
      <c r="AL113" s="940"/>
      <c r="AM113" s="940"/>
      <c r="AN113" s="940"/>
      <c r="AO113" s="941"/>
      <c r="AP113" s="943">
        <v>7.9</v>
      </c>
      <c r="AQ113" s="944"/>
      <c r="AR113" s="944"/>
      <c r="AS113" s="944"/>
      <c r="AT113" s="945"/>
      <c r="AU113" s="910"/>
      <c r="AV113" s="911"/>
      <c r="AW113" s="911"/>
      <c r="AX113" s="911"/>
      <c r="AY113" s="911"/>
      <c r="AZ113" s="924" t="s">
        <v>458</v>
      </c>
      <c r="BA113" s="925"/>
      <c r="BB113" s="925"/>
      <c r="BC113" s="925"/>
      <c r="BD113" s="925"/>
      <c r="BE113" s="925"/>
      <c r="BF113" s="925"/>
      <c r="BG113" s="925"/>
      <c r="BH113" s="925"/>
      <c r="BI113" s="925"/>
      <c r="BJ113" s="925"/>
      <c r="BK113" s="925"/>
      <c r="BL113" s="925"/>
      <c r="BM113" s="925"/>
      <c r="BN113" s="925"/>
      <c r="BO113" s="925"/>
      <c r="BP113" s="926"/>
      <c r="BQ113" s="927">
        <v>1203544</v>
      </c>
      <c r="BR113" s="928"/>
      <c r="BS113" s="928"/>
      <c r="BT113" s="928"/>
      <c r="BU113" s="928"/>
      <c r="BV113" s="928">
        <v>1052922</v>
      </c>
      <c r="BW113" s="928"/>
      <c r="BX113" s="928"/>
      <c r="BY113" s="928"/>
      <c r="BZ113" s="928"/>
      <c r="CA113" s="928">
        <v>847292</v>
      </c>
      <c r="CB113" s="928"/>
      <c r="CC113" s="928"/>
      <c r="CD113" s="928"/>
      <c r="CE113" s="928"/>
      <c r="CF113" s="922">
        <v>6.8</v>
      </c>
      <c r="CG113" s="923"/>
      <c r="CH113" s="923"/>
      <c r="CI113" s="923"/>
      <c r="CJ113" s="923"/>
      <c r="CK113" s="950"/>
      <c r="CL113" s="951"/>
      <c r="CM113" s="924" t="s">
        <v>459</v>
      </c>
      <c r="CN113" s="925"/>
      <c r="CO113" s="925"/>
      <c r="CP113" s="925"/>
      <c r="CQ113" s="925"/>
      <c r="CR113" s="925"/>
      <c r="CS113" s="925"/>
      <c r="CT113" s="925"/>
      <c r="CU113" s="925"/>
      <c r="CV113" s="925"/>
      <c r="CW113" s="925"/>
      <c r="CX113" s="925"/>
      <c r="CY113" s="925"/>
      <c r="CZ113" s="925"/>
      <c r="DA113" s="925"/>
      <c r="DB113" s="925"/>
      <c r="DC113" s="925"/>
      <c r="DD113" s="925"/>
      <c r="DE113" s="925"/>
      <c r="DF113" s="926"/>
      <c r="DG113" s="960" t="s">
        <v>130</v>
      </c>
      <c r="DH113" s="961"/>
      <c r="DI113" s="961"/>
      <c r="DJ113" s="961"/>
      <c r="DK113" s="962"/>
      <c r="DL113" s="963" t="s">
        <v>130</v>
      </c>
      <c r="DM113" s="961"/>
      <c r="DN113" s="961"/>
      <c r="DO113" s="961"/>
      <c r="DP113" s="962"/>
      <c r="DQ113" s="963" t="s">
        <v>130</v>
      </c>
      <c r="DR113" s="961"/>
      <c r="DS113" s="961"/>
      <c r="DT113" s="961"/>
      <c r="DU113" s="962"/>
      <c r="DV113" s="964" t="s">
        <v>448</v>
      </c>
      <c r="DW113" s="965"/>
      <c r="DX113" s="965"/>
      <c r="DY113" s="965"/>
      <c r="DZ113" s="966"/>
    </row>
    <row r="114" spans="1:130" s="230" customFormat="1" ht="26.25" customHeight="1" x14ac:dyDescent="0.15">
      <c r="A114" s="956"/>
      <c r="B114" s="957"/>
      <c r="C114" s="925" t="s">
        <v>460</v>
      </c>
      <c r="D114" s="925"/>
      <c r="E114" s="925"/>
      <c r="F114" s="925"/>
      <c r="G114" s="925"/>
      <c r="H114" s="925"/>
      <c r="I114" s="925"/>
      <c r="J114" s="925"/>
      <c r="K114" s="925"/>
      <c r="L114" s="925"/>
      <c r="M114" s="925"/>
      <c r="N114" s="925"/>
      <c r="O114" s="925"/>
      <c r="P114" s="925"/>
      <c r="Q114" s="925"/>
      <c r="R114" s="925"/>
      <c r="S114" s="925"/>
      <c r="T114" s="925"/>
      <c r="U114" s="925"/>
      <c r="V114" s="925"/>
      <c r="W114" s="925"/>
      <c r="X114" s="925"/>
      <c r="Y114" s="925"/>
      <c r="Z114" s="926"/>
      <c r="AA114" s="960">
        <v>1226</v>
      </c>
      <c r="AB114" s="961"/>
      <c r="AC114" s="961"/>
      <c r="AD114" s="961"/>
      <c r="AE114" s="962"/>
      <c r="AF114" s="963">
        <v>979</v>
      </c>
      <c r="AG114" s="961"/>
      <c r="AH114" s="961"/>
      <c r="AI114" s="961"/>
      <c r="AJ114" s="962"/>
      <c r="AK114" s="963">
        <v>1022</v>
      </c>
      <c r="AL114" s="961"/>
      <c r="AM114" s="961"/>
      <c r="AN114" s="961"/>
      <c r="AO114" s="962"/>
      <c r="AP114" s="964">
        <v>0</v>
      </c>
      <c r="AQ114" s="965"/>
      <c r="AR114" s="965"/>
      <c r="AS114" s="965"/>
      <c r="AT114" s="966"/>
      <c r="AU114" s="910"/>
      <c r="AV114" s="911"/>
      <c r="AW114" s="911"/>
      <c r="AX114" s="911"/>
      <c r="AY114" s="911"/>
      <c r="AZ114" s="924" t="s">
        <v>461</v>
      </c>
      <c r="BA114" s="925"/>
      <c r="BB114" s="925"/>
      <c r="BC114" s="925"/>
      <c r="BD114" s="925"/>
      <c r="BE114" s="925"/>
      <c r="BF114" s="925"/>
      <c r="BG114" s="925"/>
      <c r="BH114" s="925"/>
      <c r="BI114" s="925"/>
      <c r="BJ114" s="925"/>
      <c r="BK114" s="925"/>
      <c r="BL114" s="925"/>
      <c r="BM114" s="925"/>
      <c r="BN114" s="925"/>
      <c r="BO114" s="925"/>
      <c r="BP114" s="926"/>
      <c r="BQ114" s="927">
        <v>2611207</v>
      </c>
      <c r="BR114" s="928"/>
      <c r="BS114" s="928"/>
      <c r="BT114" s="928"/>
      <c r="BU114" s="928"/>
      <c r="BV114" s="928">
        <v>2385802</v>
      </c>
      <c r="BW114" s="928"/>
      <c r="BX114" s="928"/>
      <c r="BY114" s="928"/>
      <c r="BZ114" s="928"/>
      <c r="CA114" s="928">
        <v>2364077</v>
      </c>
      <c r="CB114" s="928"/>
      <c r="CC114" s="928"/>
      <c r="CD114" s="928"/>
      <c r="CE114" s="928"/>
      <c r="CF114" s="922">
        <v>18.899999999999999</v>
      </c>
      <c r="CG114" s="923"/>
      <c r="CH114" s="923"/>
      <c r="CI114" s="923"/>
      <c r="CJ114" s="923"/>
      <c r="CK114" s="950"/>
      <c r="CL114" s="951"/>
      <c r="CM114" s="924" t="s">
        <v>462</v>
      </c>
      <c r="CN114" s="925"/>
      <c r="CO114" s="925"/>
      <c r="CP114" s="925"/>
      <c r="CQ114" s="925"/>
      <c r="CR114" s="925"/>
      <c r="CS114" s="925"/>
      <c r="CT114" s="925"/>
      <c r="CU114" s="925"/>
      <c r="CV114" s="925"/>
      <c r="CW114" s="925"/>
      <c r="CX114" s="925"/>
      <c r="CY114" s="925"/>
      <c r="CZ114" s="925"/>
      <c r="DA114" s="925"/>
      <c r="DB114" s="925"/>
      <c r="DC114" s="925"/>
      <c r="DD114" s="925"/>
      <c r="DE114" s="925"/>
      <c r="DF114" s="926"/>
      <c r="DG114" s="960" t="s">
        <v>448</v>
      </c>
      <c r="DH114" s="961"/>
      <c r="DI114" s="961"/>
      <c r="DJ114" s="961"/>
      <c r="DK114" s="962"/>
      <c r="DL114" s="963" t="s">
        <v>130</v>
      </c>
      <c r="DM114" s="961"/>
      <c r="DN114" s="961"/>
      <c r="DO114" s="961"/>
      <c r="DP114" s="962"/>
      <c r="DQ114" s="963" t="s">
        <v>448</v>
      </c>
      <c r="DR114" s="961"/>
      <c r="DS114" s="961"/>
      <c r="DT114" s="961"/>
      <c r="DU114" s="962"/>
      <c r="DV114" s="964" t="s">
        <v>448</v>
      </c>
      <c r="DW114" s="965"/>
      <c r="DX114" s="965"/>
      <c r="DY114" s="965"/>
      <c r="DZ114" s="966"/>
    </row>
    <row r="115" spans="1:130" s="230" customFormat="1" ht="26.25" customHeight="1" x14ac:dyDescent="0.15">
      <c r="A115" s="956"/>
      <c r="B115" s="957"/>
      <c r="C115" s="925" t="s">
        <v>463</v>
      </c>
      <c r="D115" s="925"/>
      <c r="E115" s="925"/>
      <c r="F115" s="925"/>
      <c r="G115" s="925"/>
      <c r="H115" s="925"/>
      <c r="I115" s="925"/>
      <c r="J115" s="925"/>
      <c r="K115" s="925"/>
      <c r="L115" s="925"/>
      <c r="M115" s="925"/>
      <c r="N115" s="925"/>
      <c r="O115" s="925"/>
      <c r="P115" s="925"/>
      <c r="Q115" s="925"/>
      <c r="R115" s="925"/>
      <c r="S115" s="925"/>
      <c r="T115" s="925"/>
      <c r="U115" s="925"/>
      <c r="V115" s="925"/>
      <c r="W115" s="925"/>
      <c r="X115" s="925"/>
      <c r="Y115" s="925"/>
      <c r="Z115" s="926"/>
      <c r="AA115" s="939">
        <v>154784</v>
      </c>
      <c r="AB115" s="940"/>
      <c r="AC115" s="940"/>
      <c r="AD115" s="940"/>
      <c r="AE115" s="941"/>
      <c r="AF115" s="942">
        <v>168780</v>
      </c>
      <c r="AG115" s="940"/>
      <c r="AH115" s="940"/>
      <c r="AI115" s="940"/>
      <c r="AJ115" s="941"/>
      <c r="AK115" s="942">
        <v>192723</v>
      </c>
      <c r="AL115" s="940"/>
      <c r="AM115" s="940"/>
      <c r="AN115" s="940"/>
      <c r="AO115" s="941"/>
      <c r="AP115" s="943">
        <v>1.5</v>
      </c>
      <c r="AQ115" s="944"/>
      <c r="AR115" s="944"/>
      <c r="AS115" s="944"/>
      <c r="AT115" s="945"/>
      <c r="AU115" s="910"/>
      <c r="AV115" s="911"/>
      <c r="AW115" s="911"/>
      <c r="AX115" s="911"/>
      <c r="AY115" s="911"/>
      <c r="AZ115" s="924" t="s">
        <v>464</v>
      </c>
      <c r="BA115" s="925"/>
      <c r="BB115" s="925"/>
      <c r="BC115" s="925"/>
      <c r="BD115" s="925"/>
      <c r="BE115" s="925"/>
      <c r="BF115" s="925"/>
      <c r="BG115" s="925"/>
      <c r="BH115" s="925"/>
      <c r="BI115" s="925"/>
      <c r="BJ115" s="925"/>
      <c r="BK115" s="925"/>
      <c r="BL115" s="925"/>
      <c r="BM115" s="925"/>
      <c r="BN115" s="925"/>
      <c r="BO115" s="925"/>
      <c r="BP115" s="926"/>
      <c r="BQ115" s="927" t="s">
        <v>454</v>
      </c>
      <c r="BR115" s="928"/>
      <c r="BS115" s="928"/>
      <c r="BT115" s="928"/>
      <c r="BU115" s="928"/>
      <c r="BV115" s="928" t="s">
        <v>454</v>
      </c>
      <c r="BW115" s="928"/>
      <c r="BX115" s="928"/>
      <c r="BY115" s="928"/>
      <c r="BZ115" s="928"/>
      <c r="CA115" s="928" t="s">
        <v>454</v>
      </c>
      <c r="CB115" s="928"/>
      <c r="CC115" s="928"/>
      <c r="CD115" s="928"/>
      <c r="CE115" s="928"/>
      <c r="CF115" s="922" t="s">
        <v>130</v>
      </c>
      <c r="CG115" s="923"/>
      <c r="CH115" s="923"/>
      <c r="CI115" s="923"/>
      <c r="CJ115" s="923"/>
      <c r="CK115" s="950"/>
      <c r="CL115" s="951"/>
      <c r="CM115" s="924" t="s">
        <v>465</v>
      </c>
      <c r="CN115" s="925"/>
      <c r="CO115" s="925"/>
      <c r="CP115" s="925"/>
      <c r="CQ115" s="925"/>
      <c r="CR115" s="925"/>
      <c r="CS115" s="925"/>
      <c r="CT115" s="925"/>
      <c r="CU115" s="925"/>
      <c r="CV115" s="925"/>
      <c r="CW115" s="925"/>
      <c r="CX115" s="925"/>
      <c r="CY115" s="925"/>
      <c r="CZ115" s="925"/>
      <c r="DA115" s="925"/>
      <c r="DB115" s="925"/>
      <c r="DC115" s="925"/>
      <c r="DD115" s="925"/>
      <c r="DE115" s="925"/>
      <c r="DF115" s="926"/>
      <c r="DG115" s="960" t="s">
        <v>454</v>
      </c>
      <c r="DH115" s="961"/>
      <c r="DI115" s="961"/>
      <c r="DJ115" s="961"/>
      <c r="DK115" s="962"/>
      <c r="DL115" s="963" t="s">
        <v>130</v>
      </c>
      <c r="DM115" s="961"/>
      <c r="DN115" s="961"/>
      <c r="DO115" s="961"/>
      <c r="DP115" s="962"/>
      <c r="DQ115" s="963" t="s">
        <v>130</v>
      </c>
      <c r="DR115" s="961"/>
      <c r="DS115" s="961"/>
      <c r="DT115" s="961"/>
      <c r="DU115" s="962"/>
      <c r="DV115" s="964" t="s">
        <v>454</v>
      </c>
      <c r="DW115" s="965"/>
      <c r="DX115" s="965"/>
      <c r="DY115" s="965"/>
      <c r="DZ115" s="966"/>
    </row>
    <row r="116" spans="1:130" s="230" customFormat="1" ht="26.25" customHeight="1" x14ac:dyDescent="0.15">
      <c r="A116" s="958"/>
      <c r="B116" s="959"/>
      <c r="C116" s="967" t="s">
        <v>466</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960" t="s">
        <v>130</v>
      </c>
      <c r="AB116" s="961"/>
      <c r="AC116" s="961"/>
      <c r="AD116" s="961"/>
      <c r="AE116" s="962"/>
      <c r="AF116" s="963" t="s">
        <v>130</v>
      </c>
      <c r="AG116" s="961"/>
      <c r="AH116" s="961"/>
      <c r="AI116" s="961"/>
      <c r="AJ116" s="962"/>
      <c r="AK116" s="963" t="s">
        <v>448</v>
      </c>
      <c r="AL116" s="961"/>
      <c r="AM116" s="961"/>
      <c r="AN116" s="961"/>
      <c r="AO116" s="962"/>
      <c r="AP116" s="964" t="s">
        <v>448</v>
      </c>
      <c r="AQ116" s="965"/>
      <c r="AR116" s="965"/>
      <c r="AS116" s="965"/>
      <c r="AT116" s="966"/>
      <c r="AU116" s="910"/>
      <c r="AV116" s="911"/>
      <c r="AW116" s="911"/>
      <c r="AX116" s="911"/>
      <c r="AY116" s="911"/>
      <c r="AZ116" s="969" t="s">
        <v>467</v>
      </c>
      <c r="BA116" s="970"/>
      <c r="BB116" s="970"/>
      <c r="BC116" s="970"/>
      <c r="BD116" s="970"/>
      <c r="BE116" s="970"/>
      <c r="BF116" s="970"/>
      <c r="BG116" s="970"/>
      <c r="BH116" s="970"/>
      <c r="BI116" s="970"/>
      <c r="BJ116" s="970"/>
      <c r="BK116" s="970"/>
      <c r="BL116" s="970"/>
      <c r="BM116" s="970"/>
      <c r="BN116" s="970"/>
      <c r="BO116" s="970"/>
      <c r="BP116" s="971"/>
      <c r="BQ116" s="927" t="s">
        <v>130</v>
      </c>
      <c r="BR116" s="928"/>
      <c r="BS116" s="928"/>
      <c r="BT116" s="928"/>
      <c r="BU116" s="928"/>
      <c r="BV116" s="928" t="s">
        <v>448</v>
      </c>
      <c r="BW116" s="928"/>
      <c r="BX116" s="928"/>
      <c r="BY116" s="928"/>
      <c r="BZ116" s="928"/>
      <c r="CA116" s="928" t="s">
        <v>448</v>
      </c>
      <c r="CB116" s="928"/>
      <c r="CC116" s="928"/>
      <c r="CD116" s="928"/>
      <c r="CE116" s="928"/>
      <c r="CF116" s="922" t="s">
        <v>448</v>
      </c>
      <c r="CG116" s="923"/>
      <c r="CH116" s="923"/>
      <c r="CI116" s="923"/>
      <c r="CJ116" s="923"/>
      <c r="CK116" s="950"/>
      <c r="CL116" s="951"/>
      <c r="CM116" s="924" t="s">
        <v>468</v>
      </c>
      <c r="CN116" s="925"/>
      <c r="CO116" s="925"/>
      <c r="CP116" s="925"/>
      <c r="CQ116" s="925"/>
      <c r="CR116" s="925"/>
      <c r="CS116" s="925"/>
      <c r="CT116" s="925"/>
      <c r="CU116" s="925"/>
      <c r="CV116" s="925"/>
      <c r="CW116" s="925"/>
      <c r="CX116" s="925"/>
      <c r="CY116" s="925"/>
      <c r="CZ116" s="925"/>
      <c r="DA116" s="925"/>
      <c r="DB116" s="925"/>
      <c r="DC116" s="925"/>
      <c r="DD116" s="925"/>
      <c r="DE116" s="925"/>
      <c r="DF116" s="926"/>
      <c r="DG116" s="960" t="s">
        <v>454</v>
      </c>
      <c r="DH116" s="961"/>
      <c r="DI116" s="961"/>
      <c r="DJ116" s="961"/>
      <c r="DK116" s="962"/>
      <c r="DL116" s="963" t="s">
        <v>130</v>
      </c>
      <c r="DM116" s="961"/>
      <c r="DN116" s="961"/>
      <c r="DO116" s="961"/>
      <c r="DP116" s="962"/>
      <c r="DQ116" s="963" t="s">
        <v>130</v>
      </c>
      <c r="DR116" s="961"/>
      <c r="DS116" s="961"/>
      <c r="DT116" s="961"/>
      <c r="DU116" s="962"/>
      <c r="DV116" s="964" t="s">
        <v>448</v>
      </c>
      <c r="DW116" s="965"/>
      <c r="DX116" s="965"/>
      <c r="DY116" s="965"/>
      <c r="DZ116" s="966"/>
    </row>
    <row r="117" spans="1:130" s="230" customFormat="1" ht="26.25" customHeight="1" x14ac:dyDescent="0.15">
      <c r="A117" s="914" t="s">
        <v>190</v>
      </c>
      <c r="B117" s="895"/>
      <c r="C117" s="895"/>
      <c r="D117" s="895"/>
      <c r="E117" s="895"/>
      <c r="F117" s="895"/>
      <c r="G117" s="895"/>
      <c r="H117" s="895"/>
      <c r="I117" s="895"/>
      <c r="J117" s="895"/>
      <c r="K117" s="895"/>
      <c r="L117" s="895"/>
      <c r="M117" s="895"/>
      <c r="N117" s="895"/>
      <c r="O117" s="895"/>
      <c r="P117" s="895"/>
      <c r="Q117" s="895"/>
      <c r="R117" s="895"/>
      <c r="S117" s="895"/>
      <c r="T117" s="895"/>
      <c r="U117" s="895"/>
      <c r="V117" s="895"/>
      <c r="W117" s="895"/>
      <c r="X117" s="895"/>
      <c r="Y117" s="979" t="s">
        <v>469</v>
      </c>
      <c r="Z117" s="896"/>
      <c r="AA117" s="980">
        <v>4114109</v>
      </c>
      <c r="AB117" s="981"/>
      <c r="AC117" s="981"/>
      <c r="AD117" s="981"/>
      <c r="AE117" s="982"/>
      <c r="AF117" s="983">
        <v>4118722</v>
      </c>
      <c r="AG117" s="981"/>
      <c r="AH117" s="981"/>
      <c r="AI117" s="981"/>
      <c r="AJ117" s="982"/>
      <c r="AK117" s="983">
        <v>4217502</v>
      </c>
      <c r="AL117" s="981"/>
      <c r="AM117" s="981"/>
      <c r="AN117" s="981"/>
      <c r="AO117" s="982"/>
      <c r="AP117" s="984"/>
      <c r="AQ117" s="985"/>
      <c r="AR117" s="985"/>
      <c r="AS117" s="985"/>
      <c r="AT117" s="986"/>
      <c r="AU117" s="910"/>
      <c r="AV117" s="911"/>
      <c r="AW117" s="911"/>
      <c r="AX117" s="911"/>
      <c r="AY117" s="911"/>
      <c r="AZ117" s="976" t="s">
        <v>470</v>
      </c>
      <c r="BA117" s="977"/>
      <c r="BB117" s="977"/>
      <c r="BC117" s="977"/>
      <c r="BD117" s="977"/>
      <c r="BE117" s="977"/>
      <c r="BF117" s="977"/>
      <c r="BG117" s="977"/>
      <c r="BH117" s="977"/>
      <c r="BI117" s="977"/>
      <c r="BJ117" s="977"/>
      <c r="BK117" s="977"/>
      <c r="BL117" s="977"/>
      <c r="BM117" s="977"/>
      <c r="BN117" s="977"/>
      <c r="BO117" s="977"/>
      <c r="BP117" s="978"/>
      <c r="BQ117" s="927" t="s">
        <v>130</v>
      </c>
      <c r="BR117" s="928"/>
      <c r="BS117" s="928"/>
      <c r="BT117" s="928"/>
      <c r="BU117" s="928"/>
      <c r="BV117" s="928" t="s">
        <v>130</v>
      </c>
      <c r="BW117" s="928"/>
      <c r="BX117" s="928"/>
      <c r="BY117" s="928"/>
      <c r="BZ117" s="928"/>
      <c r="CA117" s="928" t="s">
        <v>130</v>
      </c>
      <c r="CB117" s="928"/>
      <c r="CC117" s="928"/>
      <c r="CD117" s="928"/>
      <c r="CE117" s="928"/>
      <c r="CF117" s="922" t="s">
        <v>130</v>
      </c>
      <c r="CG117" s="923"/>
      <c r="CH117" s="923"/>
      <c r="CI117" s="923"/>
      <c r="CJ117" s="923"/>
      <c r="CK117" s="950"/>
      <c r="CL117" s="951"/>
      <c r="CM117" s="924" t="s">
        <v>471</v>
      </c>
      <c r="CN117" s="925"/>
      <c r="CO117" s="925"/>
      <c r="CP117" s="925"/>
      <c r="CQ117" s="925"/>
      <c r="CR117" s="925"/>
      <c r="CS117" s="925"/>
      <c r="CT117" s="925"/>
      <c r="CU117" s="925"/>
      <c r="CV117" s="925"/>
      <c r="CW117" s="925"/>
      <c r="CX117" s="925"/>
      <c r="CY117" s="925"/>
      <c r="CZ117" s="925"/>
      <c r="DA117" s="925"/>
      <c r="DB117" s="925"/>
      <c r="DC117" s="925"/>
      <c r="DD117" s="925"/>
      <c r="DE117" s="925"/>
      <c r="DF117" s="926"/>
      <c r="DG117" s="960" t="s">
        <v>130</v>
      </c>
      <c r="DH117" s="961"/>
      <c r="DI117" s="961"/>
      <c r="DJ117" s="961"/>
      <c r="DK117" s="962"/>
      <c r="DL117" s="963" t="s">
        <v>130</v>
      </c>
      <c r="DM117" s="961"/>
      <c r="DN117" s="961"/>
      <c r="DO117" s="961"/>
      <c r="DP117" s="962"/>
      <c r="DQ117" s="963" t="s">
        <v>130</v>
      </c>
      <c r="DR117" s="961"/>
      <c r="DS117" s="961"/>
      <c r="DT117" s="961"/>
      <c r="DU117" s="962"/>
      <c r="DV117" s="964" t="s">
        <v>130</v>
      </c>
      <c r="DW117" s="965"/>
      <c r="DX117" s="965"/>
      <c r="DY117" s="965"/>
      <c r="DZ117" s="966"/>
    </row>
    <row r="118" spans="1:130" s="230" customFormat="1" ht="26.25" customHeight="1" x14ac:dyDescent="0.15">
      <c r="A118" s="914" t="s">
        <v>443</v>
      </c>
      <c r="B118" s="895"/>
      <c r="C118" s="895"/>
      <c r="D118" s="895"/>
      <c r="E118" s="895"/>
      <c r="F118" s="895"/>
      <c r="G118" s="895"/>
      <c r="H118" s="895"/>
      <c r="I118" s="895"/>
      <c r="J118" s="895"/>
      <c r="K118" s="895"/>
      <c r="L118" s="895"/>
      <c r="M118" s="895"/>
      <c r="N118" s="895"/>
      <c r="O118" s="895"/>
      <c r="P118" s="895"/>
      <c r="Q118" s="895"/>
      <c r="R118" s="895"/>
      <c r="S118" s="895"/>
      <c r="T118" s="895"/>
      <c r="U118" s="895"/>
      <c r="V118" s="895"/>
      <c r="W118" s="895"/>
      <c r="X118" s="895"/>
      <c r="Y118" s="895"/>
      <c r="Z118" s="896"/>
      <c r="AA118" s="894" t="s">
        <v>440</v>
      </c>
      <c r="AB118" s="895"/>
      <c r="AC118" s="895"/>
      <c r="AD118" s="895"/>
      <c r="AE118" s="896"/>
      <c r="AF118" s="894" t="s">
        <v>441</v>
      </c>
      <c r="AG118" s="895"/>
      <c r="AH118" s="895"/>
      <c r="AI118" s="895"/>
      <c r="AJ118" s="896"/>
      <c r="AK118" s="894" t="s">
        <v>313</v>
      </c>
      <c r="AL118" s="895"/>
      <c r="AM118" s="895"/>
      <c r="AN118" s="895"/>
      <c r="AO118" s="896"/>
      <c r="AP118" s="972" t="s">
        <v>442</v>
      </c>
      <c r="AQ118" s="973"/>
      <c r="AR118" s="973"/>
      <c r="AS118" s="973"/>
      <c r="AT118" s="974"/>
      <c r="AU118" s="910"/>
      <c r="AV118" s="911"/>
      <c r="AW118" s="911"/>
      <c r="AX118" s="911"/>
      <c r="AY118" s="911"/>
      <c r="AZ118" s="975" t="s">
        <v>472</v>
      </c>
      <c r="BA118" s="967"/>
      <c r="BB118" s="967"/>
      <c r="BC118" s="967"/>
      <c r="BD118" s="967"/>
      <c r="BE118" s="967"/>
      <c r="BF118" s="967"/>
      <c r="BG118" s="967"/>
      <c r="BH118" s="967"/>
      <c r="BI118" s="967"/>
      <c r="BJ118" s="967"/>
      <c r="BK118" s="967"/>
      <c r="BL118" s="967"/>
      <c r="BM118" s="967"/>
      <c r="BN118" s="967"/>
      <c r="BO118" s="967"/>
      <c r="BP118" s="968"/>
      <c r="BQ118" s="1001" t="s">
        <v>448</v>
      </c>
      <c r="BR118" s="1002"/>
      <c r="BS118" s="1002"/>
      <c r="BT118" s="1002"/>
      <c r="BU118" s="1002"/>
      <c r="BV118" s="1002" t="s">
        <v>130</v>
      </c>
      <c r="BW118" s="1002"/>
      <c r="BX118" s="1002"/>
      <c r="BY118" s="1002"/>
      <c r="BZ118" s="1002"/>
      <c r="CA118" s="1002" t="s">
        <v>448</v>
      </c>
      <c r="CB118" s="1002"/>
      <c r="CC118" s="1002"/>
      <c r="CD118" s="1002"/>
      <c r="CE118" s="1002"/>
      <c r="CF118" s="922" t="s">
        <v>448</v>
      </c>
      <c r="CG118" s="923"/>
      <c r="CH118" s="923"/>
      <c r="CI118" s="923"/>
      <c r="CJ118" s="923"/>
      <c r="CK118" s="950"/>
      <c r="CL118" s="951"/>
      <c r="CM118" s="924" t="s">
        <v>473</v>
      </c>
      <c r="CN118" s="925"/>
      <c r="CO118" s="925"/>
      <c r="CP118" s="925"/>
      <c r="CQ118" s="925"/>
      <c r="CR118" s="925"/>
      <c r="CS118" s="925"/>
      <c r="CT118" s="925"/>
      <c r="CU118" s="925"/>
      <c r="CV118" s="925"/>
      <c r="CW118" s="925"/>
      <c r="CX118" s="925"/>
      <c r="CY118" s="925"/>
      <c r="CZ118" s="925"/>
      <c r="DA118" s="925"/>
      <c r="DB118" s="925"/>
      <c r="DC118" s="925"/>
      <c r="DD118" s="925"/>
      <c r="DE118" s="925"/>
      <c r="DF118" s="926"/>
      <c r="DG118" s="960" t="s">
        <v>130</v>
      </c>
      <c r="DH118" s="961"/>
      <c r="DI118" s="961"/>
      <c r="DJ118" s="961"/>
      <c r="DK118" s="962"/>
      <c r="DL118" s="963" t="s">
        <v>130</v>
      </c>
      <c r="DM118" s="961"/>
      <c r="DN118" s="961"/>
      <c r="DO118" s="961"/>
      <c r="DP118" s="962"/>
      <c r="DQ118" s="963" t="s">
        <v>130</v>
      </c>
      <c r="DR118" s="961"/>
      <c r="DS118" s="961"/>
      <c r="DT118" s="961"/>
      <c r="DU118" s="962"/>
      <c r="DV118" s="964" t="s">
        <v>130</v>
      </c>
      <c r="DW118" s="965"/>
      <c r="DX118" s="965"/>
      <c r="DY118" s="965"/>
      <c r="DZ118" s="966"/>
    </row>
    <row r="119" spans="1:130" s="230" customFormat="1" ht="26.25" customHeight="1" x14ac:dyDescent="0.15">
      <c r="A119" s="1058" t="s">
        <v>446</v>
      </c>
      <c r="B119" s="949"/>
      <c r="C119" s="931" t="s">
        <v>447</v>
      </c>
      <c r="D119" s="899"/>
      <c r="E119" s="899"/>
      <c r="F119" s="899"/>
      <c r="G119" s="899"/>
      <c r="H119" s="899"/>
      <c r="I119" s="899"/>
      <c r="J119" s="899"/>
      <c r="K119" s="899"/>
      <c r="L119" s="899"/>
      <c r="M119" s="899"/>
      <c r="N119" s="899"/>
      <c r="O119" s="899"/>
      <c r="P119" s="899"/>
      <c r="Q119" s="899"/>
      <c r="R119" s="899"/>
      <c r="S119" s="899"/>
      <c r="T119" s="899"/>
      <c r="U119" s="899"/>
      <c r="V119" s="899"/>
      <c r="W119" s="899"/>
      <c r="X119" s="899"/>
      <c r="Y119" s="899"/>
      <c r="Z119" s="900"/>
      <c r="AA119" s="901" t="s">
        <v>448</v>
      </c>
      <c r="AB119" s="902"/>
      <c r="AC119" s="902"/>
      <c r="AD119" s="902"/>
      <c r="AE119" s="903"/>
      <c r="AF119" s="904" t="s">
        <v>130</v>
      </c>
      <c r="AG119" s="902"/>
      <c r="AH119" s="902"/>
      <c r="AI119" s="902"/>
      <c r="AJ119" s="903"/>
      <c r="AK119" s="904" t="s">
        <v>448</v>
      </c>
      <c r="AL119" s="902"/>
      <c r="AM119" s="902"/>
      <c r="AN119" s="902"/>
      <c r="AO119" s="903"/>
      <c r="AP119" s="905" t="s">
        <v>130</v>
      </c>
      <c r="AQ119" s="906"/>
      <c r="AR119" s="906"/>
      <c r="AS119" s="906"/>
      <c r="AT119" s="907"/>
      <c r="AU119" s="912"/>
      <c r="AV119" s="913"/>
      <c r="AW119" s="913"/>
      <c r="AX119" s="913"/>
      <c r="AY119" s="913"/>
      <c r="AZ119" s="251" t="s">
        <v>190</v>
      </c>
      <c r="BA119" s="251"/>
      <c r="BB119" s="251"/>
      <c r="BC119" s="251"/>
      <c r="BD119" s="251"/>
      <c r="BE119" s="251"/>
      <c r="BF119" s="251"/>
      <c r="BG119" s="251"/>
      <c r="BH119" s="251"/>
      <c r="BI119" s="251"/>
      <c r="BJ119" s="251"/>
      <c r="BK119" s="251"/>
      <c r="BL119" s="251"/>
      <c r="BM119" s="251"/>
      <c r="BN119" s="251"/>
      <c r="BO119" s="979" t="s">
        <v>474</v>
      </c>
      <c r="BP119" s="1007"/>
      <c r="BQ119" s="1001">
        <v>47415143</v>
      </c>
      <c r="BR119" s="1002"/>
      <c r="BS119" s="1002"/>
      <c r="BT119" s="1002"/>
      <c r="BU119" s="1002"/>
      <c r="BV119" s="1002">
        <v>46105130</v>
      </c>
      <c r="BW119" s="1002"/>
      <c r="BX119" s="1002"/>
      <c r="BY119" s="1002"/>
      <c r="BZ119" s="1002"/>
      <c r="CA119" s="1002">
        <v>43714934</v>
      </c>
      <c r="CB119" s="1002"/>
      <c r="CC119" s="1002"/>
      <c r="CD119" s="1002"/>
      <c r="CE119" s="1002"/>
      <c r="CF119" s="1003"/>
      <c r="CG119" s="1004"/>
      <c r="CH119" s="1004"/>
      <c r="CI119" s="1004"/>
      <c r="CJ119" s="1005"/>
      <c r="CK119" s="952"/>
      <c r="CL119" s="953"/>
      <c r="CM119" s="975" t="s">
        <v>475</v>
      </c>
      <c r="CN119" s="967"/>
      <c r="CO119" s="967"/>
      <c r="CP119" s="967"/>
      <c r="CQ119" s="967"/>
      <c r="CR119" s="967"/>
      <c r="CS119" s="967"/>
      <c r="CT119" s="967"/>
      <c r="CU119" s="967"/>
      <c r="CV119" s="967"/>
      <c r="CW119" s="967"/>
      <c r="CX119" s="967"/>
      <c r="CY119" s="967"/>
      <c r="CZ119" s="967"/>
      <c r="DA119" s="967"/>
      <c r="DB119" s="967"/>
      <c r="DC119" s="967"/>
      <c r="DD119" s="967"/>
      <c r="DE119" s="967"/>
      <c r="DF119" s="968"/>
      <c r="DG119" s="1006" t="s">
        <v>130</v>
      </c>
      <c r="DH119" s="988"/>
      <c r="DI119" s="988"/>
      <c r="DJ119" s="988"/>
      <c r="DK119" s="989"/>
      <c r="DL119" s="987" t="s">
        <v>448</v>
      </c>
      <c r="DM119" s="988"/>
      <c r="DN119" s="988"/>
      <c r="DO119" s="988"/>
      <c r="DP119" s="989"/>
      <c r="DQ119" s="987" t="s">
        <v>130</v>
      </c>
      <c r="DR119" s="988"/>
      <c r="DS119" s="988"/>
      <c r="DT119" s="988"/>
      <c r="DU119" s="989"/>
      <c r="DV119" s="990" t="s">
        <v>130</v>
      </c>
      <c r="DW119" s="991"/>
      <c r="DX119" s="991"/>
      <c r="DY119" s="991"/>
      <c r="DZ119" s="992"/>
    </row>
    <row r="120" spans="1:130" s="230" customFormat="1" ht="26.25" customHeight="1" x14ac:dyDescent="0.15">
      <c r="A120" s="1059"/>
      <c r="B120" s="951"/>
      <c r="C120" s="924" t="s">
        <v>451</v>
      </c>
      <c r="D120" s="925"/>
      <c r="E120" s="925"/>
      <c r="F120" s="925"/>
      <c r="G120" s="925"/>
      <c r="H120" s="925"/>
      <c r="I120" s="925"/>
      <c r="J120" s="925"/>
      <c r="K120" s="925"/>
      <c r="L120" s="925"/>
      <c r="M120" s="925"/>
      <c r="N120" s="925"/>
      <c r="O120" s="925"/>
      <c r="P120" s="925"/>
      <c r="Q120" s="925"/>
      <c r="R120" s="925"/>
      <c r="S120" s="925"/>
      <c r="T120" s="925"/>
      <c r="U120" s="925"/>
      <c r="V120" s="925"/>
      <c r="W120" s="925"/>
      <c r="X120" s="925"/>
      <c r="Y120" s="925"/>
      <c r="Z120" s="926"/>
      <c r="AA120" s="960" t="s">
        <v>448</v>
      </c>
      <c r="AB120" s="961"/>
      <c r="AC120" s="961"/>
      <c r="AD120" s="961"/>
      <c r="AE120" s="962"/>
      <c r="AF120" s="963" t="s">
        <v>130</v>
      </c>
      <c r="AG120" s="961"/>
      <c r="AH120" s="961"/>
      <c r="AI120" s="961"/>
      <c r="AJ120" s="962"/>
      <c r="AK120" s="963" t="s">
        <v>130</v>
      </c>
      <c r="AL120" s="961"/>
      <c r="AM120" s="961"/>
      <c r="AN120" s="961"/>
      <c r="AO120" s="962"/>
      <c r="AP120" s="964" t="s">
        <v>130</v>
      </c>
      <c r="AQ120" s="965"/>
      <c r="AR120" s="965"/>
      <c r="AS120" s="965"/>
      <c r="AT120" s="966"/>
      <c r="AU120" s="993" t="s">
        <v>476</v>
      </c>
      <c r="AV120" s="994"/>
      <c r="AW120" s="994"/>
      <c r="AX120" s="994"/>
      <c r="AY120" s="995"/>
      <c r="AZ120" s="931" t="s">
        <v>477</v>
      </c>
      <c r="BA120" s="899"/>
      <c r="BB120" s="899"/>
      <c r="BC120" s="899"/>
      <c r="BD120" s="899"/>
      <c r="BE120" s="899"/>
      <c r="BF120" s="899"/>
      <c r="BG120" s="899"/>
      <c r="BH120" s="899"/>
      <c r="BI120" s="899"/>
      <c r="BJ120" s="899"/>
      <c r="BK120" s="899"/>
      <c r="BL120" s="899"/>
      <c r="BM120" s="899"/>
      <c r="BN120" s="899"/>
      <c r="BO120" s="899"/>
      <c r="BP120" s="900"/>
      <c r="BQ120" s="932">
        <v>16480151</v>
      </c>
      <c r="BR120" s="933"/>
      <c r="BS120" s="933"/>
      <c r="BT120" s="933"/>
      <c r="BU120" s="933"/>
      <c r="BV120" s="933">
        <v>17189084</v>
      </c>
      <c r="BW120" s="933"/>
      <c r="BX120" s="933"/>
      <c r="BY120" s="933"/>
      <c r="BZ120" s="933"/>
      <c r="CA120" s="933">
        <v>17217929</v>
      </c>
      <c r="CB120" s="933"/>
      <c r="CC120" s="933"/>
      <c r="CD120" s="933"/>
      <c r="CE120" s="933"/>
      <c r="CF120" s="946">
        <v>137.9</v>
      </c>
      <c r="CG120" s="947"/>
      <c r="CH120" s="947"/>
      <c r="CI120" s="947"/>
      <c r="CJ120" s="947"/>
      <c r="CK120" s="1008" t="s">
        <v>478</v>
      </c>
      <c r="CL120" s="1009"/>
      <c r="CM120" s="1009"/>
      <c r="CN120" s="1009"/>
      <c r="CO120" s="1010"/>
      <c r="CP120" s="1016" t="s">
        <v>415</v>
      </c>
      <c r="CQ120" s="1017"/>
      <c r="CR120" s="1017"/>
      <c r="CS120" s="1017"/>
      <c r="CT120" s="1017"/>
      <c r="CU120" s="1017"/>
      <c r="CV120" s="1017"/>
      <c r="CW120" s="1017"/>
      <c r="CX120" s="1017"/>
      <c r="CY120" s="1017"/>
      <c r="CZ120" s="1017"/>
      <c r="DA120" s="1017"/>
      <c r="DB120" s="1017"/>
      <c r="DC120" s="1017"/>
      <c r="DD120" s="1017"/>
      <c r="DE120" s="1017"/>
      <c r="DF120" s="1018"/>
      <c r="DG120" s="932">
        <v>11517412</v>
      </c>
      <c r="DH120" s="933"/>
      <c r="DI120" s="933"/>
      <c r="DJ120" s="933"/>
      <c r="DK120" s="933"/>
      <c r="DL120" s="933">
        <v>11117039</v>
      </c>
      <c r="DM120" s="933"/>
      <c r="DN120" s="933"/>
      <c r="DO120" s="933"/>
      <c r="DP120" s="933"/>
      <c r="DQ120" s="933">
        <v>10986350</v>
      </c>
      <c r="DR120" s="933"/>
      <c r="DS120" s="933"/>
      <c r="DT120" s="933"/>
      <c r="DU120" s="933"/>
      <c r="DV120" s="934">
        <v>88</v>
      </c>
      <c r="DW120" s="934"/>
      <c r="DX120" s="934"/>
      <c r="DY120" s="934"/>
      <c r="DZ120" s="935"/>
    </row>
    <row r="121" spans="1:130" s="230" customFormat="1" ht="26.25" customHeight="1" x14ac:dyDescent="0.15">
      <c r="A121" s="1059"/>
      <c r="B121" s="951"/>
      <c r="C121" s="976" t="s">
        <v>479</v>
      </c>
      <c r="D121" s="977"/>
      <c r="E121" s="977"/>
      <c r="F121" s="977"/>
      <c r="G121" s="977"/>
      <c r="H121" s="977"/>
      <c r="I121" s="977"/>
      <c r="J121" s="977"/>
      <c r="K121" s="977"/>
      <c r="L121" s="977"/>
      <c r="M121" s="977"/>
      <c r="N121" s="977"/>
      <c r="O121" s="977"/>
      <c r="P121" s="977"/>
      <c r="Q121" s="977"/>
      <c r="R121" s="977"/>
      <c r="S121" s="977"/>
      <c r="T121" s="977"/>
      <c r="U121" s="977"/>
      <c r="V121" s="977"/>
      <c r="W121" s="977"/>
      <c r="X121" s="977"/>
      <c r="Y121" s="977"/>
      <c r="Z121" s="978"/>
      <c r="AA121" s="960" t="s">
        <v>448</v>
      </c>
      <c r="AB121" s="961"/>
      <c r="AC121" s="961"/>
      <c r="AD121" s="961"/>
      <c r="AE121" s="962"/>
      <c r="AF121" s="963" t="s">
        <v>130</v>
      </c>
      <c r="AG121" s="961"/>
      <c r="AH121" s="961"/>
      <c r="AI121" s="961"/>
      <c r="AJ121" s="962"/>
      <c r="AK121" s="963" t="s">
        <v>448</v>
      </c>
      <c r="AL121" s="961"/>
      <c r="AM121" s="961"/>
      <c r="AN121" s="961"/>
      <c r="AO121" s="962"/>
      <c r="AP121" s="964" t="s">
        <v>130</v>
      </c>
      <c r="AQ121" s="965"/>
      <c r="AR121" s="965"/>
      <c r="AS121" s="965"/>
      <c r="AT121" s="966"/>
      <c r="AU121" s="996"/>
      <c r="AV121" s="997"/>
      <c r="AW121" s="997"/>
      <c r="AX121" s="997"/>
      <c r="AY121" s="998"/>
      <c r="AZ121" s="924" t="s">
        <v>480</v>
      </c>
      <c r="BA121" s="925"/>
      <c r="BB121" s="925"/>
      <c r="BC121" s="925"/>
      <c r="BD121" s="925"/>
      <c r="BE121" s="925"/>
      <c r="BF121" s="925"/>
      <c r="BG121" s="925"/>
      <c r="BH121" s="925"/>
      <c r="BI121" s="925"/>
      <c r="BJ121" s="925"/>
      <c r="BK121" s="925"/>
      <c r="BL121" s="925"/>
      <c r="BM121" s="925"/>
      <c r="BN121" s="925"/>
      <c r="BO121" s="925"/>
      <c r="BP121" s="926"/>
      <c r="BQ121" s="927">
        <v>316196</v>
      </c>
      <c r="BR121" s="928"/>
      <c r="BS121" s="928"/>
      <c r="BT121" s="928"/>
      <c r="BU121" s="928"/>
      <c r="BV121" s="928">
        <v>296305</v>
      </c>
      <c r="BW121" s="928"/>
      <c r="BX121" s="928"/>
      <c r="BY121" s="928"/>
      <c r="BZ121" s="928"/>
      <c r="CA121" s="928">
        <v>267838</v>
      </c>
      <c r="CB121" s="928"/>
      <c r="CC121" s="928"/>
      <c r="CD121" s="928"/>
      <c r="CE121" s="928"/>
      <c r="CF121" s="922">
        <v>2.1</v>
      </c>
      <c r="CG121" s="923"/>
      <c r="CH121" s="923"/>
      <c r="CI121" s="923"/>
      <c r="CJ121" s="923"/>
      <c r="CK121" s="1011"/>
      <c r="CL121" s="1012"/>
      <c r="CM121" s="1012"/>
      <c r="CN121" s="1012"/>
      <c r="CO121" s="1013"/>
      <c r="CP121" s="1021" t="s">
        <v>412</v>
      </c>
      <c r="CQ121" s="1022"/>
      <c r="CR121" s="1022"/>
      <c r="CS121" s="1022"/>
      <c r="CT121" s="1022"/>
      <c r="CU121" s="1022"/>
      <c r="CV121" s="1022"/>
      <c r="CW121" s="1022"/>
      <c r="CX121" s="1022"/>
      <c r="CY121" s="1022"/>
      <c r="CZ121" s="1022"/>
      <c r="DA121" s="1022"/>
      <c r="DB121" s="1022"/>
      <c r="DC121" s="1022"/>
      <c r="DD121" s="1022"/>
      <c r="DE121" s="1022"/>
      <c r="DF121" s="1023"/>
      <c r="DG121" s="927">
        <v>654586</v>
      </c>
      <c r="DH121" s="928"/>
      <c r="DI121" s="928"/>
      <c r="DJ121" s="928"/>
      <c r="DK121" s="928"/>
      <c r="DL121" s="928">
        <v>755204</v>
      </c>
      <c r="DM121" s="928"/>
      <c r="DN121" s="928"/>
      <c r="DO121" s="928"/>
      <c r="DP121" s="928"/>
      <c r="DQ121" s="928">
        <v>771576</v>
      </c>
      <c r="DR121" s="928"/>
      <c r="DS121" s="928"/>
      <c r="DT121" s="928"/>
      <c r="DU121" s="928"/>
      <c r="DV121" s="929">
        <v>6.2</v>
      </c>
      <c r="DW121" s="929"/>
      <c r="DX121" s="929"/>
      <c r="DY121" s="929"/>
      <c r="DZ121" s="930"/>
    </row>
    <row r="122" spans="1:130" s="230" customFormat="1" ht="26.25" customHeight="1" x14ac:dyDescent="0.15">
      <c r="A122" s="1059"/>
      <c r="B122" s="951"/>
      <c r="C122" s="924" t="s">
        <v>462</v>
      </c>
      <c r="D122" s="925"/>
      <c r="E122" s="925"/>
      <c r="F122" s="925"/>
      <c r="G122" s="925"/>
      <c r="H122" s="925"/>
      <c r="I122" s="925"/>
      <c r="J122" s="925"/>
      <c r="K122" s="925"/>
      <c r="L122" s="925"/>
      <c r="M122" s="925"/>
      <c r="N122" s="925"/>
      <c r="O122" s="925"/>
      <c r="P122" s="925"/>
      <c r="Q122" s="925"/>
      <c r="R122" s="925"/>
      <c r="S122" s="925"/>
      <c r="T122" s="925"/>
      <c r="U122" s="925"/>
      <c r="V122" s="925"/>
      <c r="W122" s="925"/>
      <c r="X122" s="925"/>
      <c r="Y122" s="925"/>
      <c r="Z122" s="926"/>
      <c r="AA122" s="960" t="s">
        <v>130</v>
      </c>
      <c r="AB122" s="961"/>
      <c r="AC122" s="961"/>
      <c r="AD122" s="961"/>
      <c r="AE122" s="962"/>
      <c r="AF122" s="963" t="s">
        <v>448</v>
      </c>
      <c r="AG122" s="961"/>
      <c r="AH122" s="961"/>
      <c r="AI122" s="961"/>
      <c r="AJ122" s="962"/>
      <c r="AK122" s="963" t="s">
        <v>481</v>
      </c>
      <c r="AL122" s="961"/>
      <c r="AM122" s="961"/>
      <c r="AN122" s="961"/>
      <c r="AO122" s="962"/>
      <c r="AP122" s="964" t="s">
        <v>130</v>
      </c>
      <c r="AQ122" s="965"/>
      <c r="AR122" s="965"/>
      <c r="AS122" s="965"/>
      <c r="AT122" s="966"/>
      <c r="AU122" s="996"/>
      <c r="AV122" s="997"/>
      <c r="AW122" s="997"/>
      <c r="AX122" s="997"/>
      <c r="AY122" s="998"/>
      <c r="AZ122" s="975" t="s">
        <v>482</v>
      </c>
      <c r="BA122" s="967"/>
      <c r="BB122" s="967"/>
      <c r="BC122" s="967"/>
      <c r="BD122" s="967"/>
      <c r="BE122" s="967"/>
      <c r="BF122" s="967"/>
      <c r="BG122" s="967"/>
      <c r="BH122" s="967"/>
      <c r="BI122" s="967"/>
      <c r="BJ122" s="967"/>
      <c r="BK122" s="967"/>
      <c r="BL122" s="967"/>
      <c r="BM122" s="967"/>
      <c r="BN122" s="967"/>
      <c r="BO122" s="967"/>
      <c r="BP122" s="968"/>
      <c r="BQ122" s="1001">
        <v>33590359</v>
      </c>
      <c r="BR122" s="1002"/>
      <c r="BS122" s="1002"/>
      <c r="BT122" s="1002"/>
      <c r="BU122" s="1002"/>
      <c r="BV122" s="1002">
        <v>33671736</v>
      </c>
      <c r="BW122" s="1002"/>
      <c r="BX122" s="1002"/>
      <c r="BY122" s="1002"/>
      <c r="BZ122" s="1002"/>
      <c r="CA122" s="1002">
        <v>33034586</v>
      </c>
      <c r="CB122" s="1002"/>
      <c r="CC122" s="1002"/>
      <c r="CD122" s="1002"/>
      <c r="CE122" s="1002"/>
      <c r="CF122" s="1019">
        <v>264.5</v>
      </c>
      <c r="CG122" s="1020"/>
      <c r="CH122" s="1020"/>
      <c r="CI122" s="1020"/>
      <c r="CJ122" s="1020"/>
      <c r="CK122" s="1011"/>
      <c r="CL122" s="1012"/>
      <c r="CM122" s="1012"/>
      <c r="CN122" s="1012"/>
      <c r="CO122" s="1013"/>
      <c r="CP122" s="1021" t="s">
        <v>483</v>
      </c>
      <c r="CQ122" s="1022"/>
      <c r="CR122" s="1022"/>
      <c r="CS122" s="1022"/>
      <c r="CT122" s="1022"/>
      <c r="CU122" s="1022"/>
      <c r="CV122" s="1022"/>
      <c r="CW122" s="1022"/>
      <c r="CX122" s="1022"/>
      <c r="CY122" s="1022"/>
      <c r="CZ122" s="1022"/>
      <c r="DA122" s="1022"/>
      <c r="DB122" s="1022"/>
      <c r="DC122" s="1022"/>
      <c r="DD122" s="1022"/>
      <c r="DE122" s="1022"/>
      <c r="DF122" s="1023"/>
      <c r="DG122" s="927" t="s">
        <v>130</v>
      </c>
      <c r="DH122" s="928"/>
      <c r="DI122" s="928"/>
      <c r="DJ122" s="928"/>
      <c r="DK122" s="928"/>
      <c r="DL122" s="928" t="s">
        <v>448</v>
      </c>
      <c r="DM122" s="928"/>
      <c r="DN122" s="928"/>
      <c r="DO122" s="928"/>
      <c r="DP122" s="928"/>
      <c r="DQ122" s="928" t="s">
        <v>130</v>
      </c>
      <c r="DR122" s="928"/>
      <c r="DS122" s="928"/>
      <c r="DT122" s="928"/>
      <c r="DU122" s="928"/>
      <c r="DV122" s="929" t="s">
        <v>130</v>
      </c>
      <c r="DW122" s="929"/>
      <c r="DX122" s="929"/>
      <c r="DY122" s="929"/>
      <c r="DZ122" s="930"/>
    </row>
    <row r="123" spans="1:130" s="230" customFormat="1" ht="26.25" customHeight="1" x14ac:dyDescent="0.15">
      <c r="A123" s="1059"/>
      <c r="B123" s="951"/>
      <c r="C123" s="924" t="s">
        <v>468</v>
      </c>
      <c r="D123" s="925"/>
      <c r="E123" s="925"/>
      <c r="F123" s="925"/>
      <c r="G123" s="925"/>
      <c r="H123" s="925"/>
      <c r="I123" s="925"/>
      <c r="J123" s="925"/>
      <c r="K123" s="925"/>
      <c r="L123" s="925"/>
      <c r="M123" s="925"/>
      <c r="N123" s="925"/>
      <c r="O123" s="925"/>
      <c r="P123" s="925"/>
      <c r="Q123" s="925"/>
      <c r="R123" s="925"/>
      <c r="S123" s="925"/>
      <c r="T123" s="925"/>
      <c r="U123" s="925"/>
      <c r="V123" s="925"/>
      <c r="W123" s="925"/>
      <c r="X123" s="925"/>
      <c r="Y123" s="925"/>
      <c r="Z123" s="926"/>
      <c r="AA123" s="960" t="s">
        <v>448</v>
      </c>
      <c r="AB123" s="961"/>
      <c r="AC123" s="961"/>
      <c r="AD123" s="961"/>
      <c r="AE123" s="962"/>
      <c r="AF123" s="963" t="s">
        <v>130</v>
      </c>
      <c r="AG123" s="961"/>
      <c r="AH123" s="961"/>
      <c r="AI123" s="961"/>
      <c r="AJ123" s="962"/>
      <c r="AK123" s="963" t="s">
        <v>484</v>
      </c>
      <c r="AL123" s="961"/>
      <c r="AM123" s="961"/>
      <c r="AN123" s="961"/>
      <c r="AO123" s="962"/>
      <c r="AP123" s="964" t="s">
        <v>130</v>
      </c>
      <c r="AQ123" s="965"/>
      <c r="AR123" s="965"/>
      <c r="AS123" s="965"/>
      <c r="AT123" s="966"/>
      <c r="AU123" s="999"/>
      <c r="AV123" s="1000"/>
      <c r="AW123" s="1000"/>
      <c r="AX123" s="1000"/>
      <c r="AY123" s="1000"/>
      <c r="AZ123" s="251" t="s">
        <v>190</v>
      </c>
      <c r="BA123" s="251"/>
      <c r="BB123" s="251"/>
      <c r="BC123" s="251"/>
      <c r="BD123" s="251"/>
      <c r="BE123" s="251"/>
      <c r="BF123" s="251"/>
      <c r="BG123" s="251"/>
      <c r="BH123" s="251"/>
      <c r="BI123" s="251"/>
      <c r="BJ123" s="251"/>
      <c r="BK123" s="251"/>
      <c r="BL123" s="251"/>
      <c r="BM123" s="251"/>
      <c r="BN123" s="251"/>
      <c r="BO123" s="979" t="s">
        <v>485</v>
      </c>
      <c r="BP123" s="1007"/>
      <c r="BQ123" s="1065">
        <v>50386706</v>
      </c>
      <c r="BR123" s="1066"/>
      <c r="BS123" s="1066"/>
      <c r="BT123" s="1066"/>
      <c r="BU123" s="1066"/>
      <c r="BV123" s="1066">
        <v>51157125</v>
      </c>
      <c r="BW123" s="1066"/>
      <c r="BX123" s="1066"/>
      <c r="BY123" s="1066"/>
      <c r="BZ123" s="1066"/>
      <c r="CA123" s="1066">
        <v>50520353</v>
      </c>
      <c r="CB123" s="1066"/>
      <c r="CC123" s="1066"/>
      <c r="CD123" s="1066"/>
      <c r="CE123" s="1066"/>
      <c r="CF123" s="1003"/>
      <c r="CG123" s="1004"/>
      <c r="CH123" s="1004"/>
      <c r="CI123" s="1004"/>
      <c r="CJ123" s="1005"/>
      <c r="CK123" s="1011"/>
      <c r="CL123" s="1012"/>
      <c r="CM123" s="1012"/>
      <c r="CN123" s="1012"/>
      <c r="CO123" s="1013"/>
      <c r="CP123" s="1021" t="s">
        <v>414</v>
      </c>
      <c r="CQ123" s="1022"/>
      <c r="CR123" s="1022"/>
      <c r="CS123" s="1022"/>
      <c r="CT123" s="1022"/>
      <c r="CU123" s="1022"/>
      <c r="CV123" s="1022"/>
      <c r="CW123" s="1022"/>
      <c r="CX123" s="1022"/>
      <c r="CY123" s="1022"/>
      <c r="CZ123" s="1022"/>
      <c r="DA123" s="1022"/>
      <c r="DB123" s="1022"/>
      <c r="DC123" s="1022"/>
      <c r="DD123" s="1022"/>
      <c r="DE123" s="1022"/>
      <c r="DF123" s="1023"/>
      <c r="DG123" s="960" t="s">
        <v>448</v>
      </c>
      <c r="DH123" s="961"/>
      <c r="DI123" s="961"/>
      <c r="DJ123" s="961"/>
      <c r="DK123" s="962"/>
      <c r="DL123" s="963" t="s">
        <v>448</v>
      </c>
      <c r="DM123" s="961"/>
      <c r="DN123" s="961"/>
      <c r="DO123" s="961"/>
      <c r="DP123" s="962"/>
      <c r="DQ123" s="963" t="s">
        <v>130</v>
      </c>
      <c r="DR123" s="961"/>
      <c r="DS123" s="961"/>
      <c r="DT123" s="961"/>
      <c r="DU123" s="962"/>
      <c r="DV123" s="964" t="s">
        <v>130</v>
      </c>
      <c r="DW123" s="965"/>
      <c r="DX123" s="965"/>
      <c r="DY123" s="965"/>
      <c r="DZ123" s="966"/>
    </row>
    <row r="124" spans="1:130" s="230" customFormat="1" ht="26.25" customHeight="1" thickBot="1" x14ac:dyDescent="0.2">
      <c r="A124" s="1059"/>
      <c r="B124" s="951"/>
      <c r="C124" s="924" t="s">
        <v>471</v>
      </c>
      <c r="D124" s="925"/>
      <c r="E124" s="925"/>
      <c r="F124" s="925"/>
      <c r="G124" s="925"/>
      <c r="H124" s="925"/>
      <c r="I124" s="925"/>
      <c r="J124" s="925"/>
      <c r="K124" s="925"/>
      <c r="L124" s="925"/>
      <c r="M124" s="925"/>
      <c r="N124" s="925"/>
      <c r="O124" s="925"/>
      <c r="P124" s="925"/>
      <c r="Q124" s="925"/>
      <c r="R124" s="925"/>
      <c r="S124" s="925"/>
      <c r="T124" s="925"/>
      <c r="U124" s="925"/>
      <c r="V124" s="925"/>
      <c r="W124" s="925"/>
      <c r="X124" s="925"/>
      <c r="Y124" s="925"/>
      <c r="Z124" s="926"/>
      <c r="AA124" s="960">
        <v>154784</v>
      </c>
      <c r="AB124" s="961"/>
      <c r="AC124" s="961"/>
      <c r="AD124" s="961"/>
      <c r="AE124" s="962"/>
      <c r="AF124" s="963">
        <v>168780</v>
      </c>
      <c r="AG124" s="961"/>
      <c r="AH124" s="961"/>
      <c r="AI124" s="961"/>
      <c r="AJ124" s="962"/>
      <c r="AK124" s="963">
        <v>192723</v>
      </c>
      <c r="AL124" s="961"/>
      <c r="AM124" s="961"/>
      <c r="AN124" s="961"/>
      <c r="AO124" s="962"/>
      <c r="AP124" s="964">
        <v>1.5</v>
      </c>
      <c r="AQ124" s="965"/>
      <c r="AR124" s="965"/>
      <c r="AS124" s="965"/>
      <c r="AT124" s="966"/>
      <c r="AU124" s="1061" t="s">
        <v>486</v>
      </c>
      <c r="AV124" s="1062"/>
      <c r="AW124" s="1062"/>
      <c r="AX124" s="1062"/>
      <c r="AY124" s="1062"/>
      <c r="AZ124" s="1062"/>
      <c r="BA124" s="1062"/>
      <c r="BB124" s="1062"/>
      <c r="BC124" s="1062"/>
      <c r="BD124" s="1062"/>
      <c r="BE124" s="1062"/>
      <c r="BF124" s="1062"/>
      <c r="BG124" s="1062"/>
      <c r="BH124" s="1062"/>
      <c r="BI124" s="1062"/>
      <c r="BJ124" s="1062"/>
      <c r="BK124" s="1062"/>
      <c r="BL124" s="1062"/>
      <c r="BM124" s="1062"/>
      <c r="BN124" s="1062"/>
      <c r="BO124" s="1062"/>
      <c r="BP124" s="1063"/>
      <c r="BQ124" s="1064" t="s">
        <v>448</v>
      </c>
      <c r="BR124" s="1029"/>
      <c r="BS124" s="1029"/>
      <c r="BT124" s="1029"/>
      <c r="BU124" s="1029"/>
      <c r="BV124" s="1029" t="s">
        <v>448</v>
      </c>
      <c r="BW124" s="1029"/>
      <c r="BX124" s="1029"/>
      <c r="BY124" s="1029"/>
      <c r="BZ124" s="1029"/>
      <c r="CA124" s="1029" t="s">
        <v>448</v>
      </c>
      <c r="CB124" s="1029"/>
      <c r="CC124" s="1029"/>
      <c r="CD124" s="1029"/>
      <c r="CE124" s="1029"/>
      <c r="CF124" s="1030"/>
      <c r="CG124" s="1031"/>
      <c r="CH124" s="1031"/>
      <c r="CI124" s="1031"/>
      <c r="CJ124" s="1032"/>
      <c r="CK124" s="1014"/>
      <c r="CL124" s="1014"/>
      <c r="CM124" s="1014"/>
      <c r="CN124" s="1014"/>
      <c r="CO124" s="1015"/>
      <c r="CP124" s="1021" t="s">
        <v>487</v>
      </c>
      <c r="CQ124" s="1022"/>
      <c r="CR124" s="1022"/>
      <c r="CS124" s="1022"/>
      <c r="CT124" s="1022"/>
      <c r="CU124" s="1022"/>
      <c r="CV124" s="1022"/>
      <c r="CW124" s="1022"/>
      <c r="CX124" s="1022"/>
      <c r="CY124" s="1022"/>
      <c r="CZ124" s="1022"/>
      <c r="DA124" s="1022"/>
      <c r="DB124" s="1022"/>
      <c r="DC124" s="1022"/>
      <c r="DD124" s="1022"/>
      <c r="DE124" s="1022"/>
      <c r="DF124" s="1023"/>
      <c r="DG124" s="1006" t="s">
        <v>448</v>
      </c>
      <c r="DH124" s="988"/>
      <c r="DI124" s="988"/>
      <c r="DJ124" s="988"/>
      <c r="DK124" s="989"/>
      <c r="DL124" s="987" t="s">
        <v>130</v>
      </c>
      <c r="DM124" s="988"/>
      <c r="DN124" s="988"/>
      <c r="DO124" s="988"/>
      <c r="DP124" s="989"/>
      <c r="DQ124" s="987" t="s">
        <v>130</v>
      </c>
      <c r="DR124" s="988"/>
      <c r="DS124" s="988"/>
      <c r="DT124" s="988"/>
      <c r="DU124" s="989"/>
      <c r="DV124" s="990" t="s">
        <v>448</v>
      </c>
      <c r="DW124" s="991"/>
      <c r="DX124" s="991"/>
      <c r="DY124" s="991"/>
      <c r="DZ124" s="992"/>
    </row>
    <row r="125" spans="1:130" s="230" customFormat="1" ht="26.25" customHeight="1" x14ac:dyDescent="0.15">
      <c r="A125" s="1059"/>
      <c r="B125" s="951"/>
      <c r="C125" s="924" t="s">
        <v>473</v>
      </c>
      <c r="D125" s="925"/>
      <c r="E125" s="925"/>
      <c r="F125" s="925"/>
      <c r="G125" s="925"/>
      <c r="H125" s="925"/>
      <c r="I125" s="925"/>
      <c r="J125" s="925"/>
      <c r="K125" s="925"/>
      <c r="L125" s="925"/>
      <c r="M125" s="925"/>
      <c r="N125" s="925"/>
      <c r="O125" s="925"/>
      <c r="P125" s="925"/>
      <c r="Q125" s="925"/>
      <c r="R125" s="925"/>
      <c r="S125" s="925"/>
      <c r="T125" s="925"/>
      <c r="U125" s="925"/>
      <c r="V125" s="925"/>
      <c r="W125" s="925"/>
      <c r="X125" s="925"/>
      <c r="Y125" s="925"/>
      <c r="Z125" s="926"/>
      <c r="AA125" s="960" t="s">
        <v>130</v>
      </c>
      <c r="AB125" s="961"/>
      <c r="AC125" s="961"/>
      <c r="AD125" s="961"/>
      <c r="AE125" s="962"/>
      <c r="AF125" s="963" t="s">
        <v>448</v>
      </c>
      <c r="AG125" s="961"/>
      <c r="AH125" s="961"/>
      <c r="AI125" s="961"/>
      <c r="AJ125" s="962"/>
      <c r="AK125" s="963" t="s">
        <v>130</v>
      </c>
      <c r="AL125" s="961"/>
      <c r="AM125" s="961"/>
      <c r="AN125" s="961"/>
      <c r="AO125" s="962"/>
      <c r="AP125" s="964" t="s">
        <v>130</v>
      </c>
      <c r="AQ125" s="965"/>
      <c r="AR125" s="965"/>
      <c r="AS125" s="965"/>
      <c r="AT125" s="96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4" t="s">
        <v>488</v>
      </c>
      <c r="CL125" s="1009"/>
      <c r="CM125" s="1009"/>
      <c r="CN125" s="1009"/>
      <c r="CO125" s="1010"/>
      <c r="CP125" s="931" t="s">
        <v>489</v>
      </c>
      <c r="CQ125" s="899"/>
      <c r="CR125" s="899"/>
      <c r="CS125" s="899"/>
      <c r="CT125" s="899"/>
      <c r="CU125" s="899"/>
      <c r="CV125" s="899"/>
      <c r="CW125" s="899"/>
      <c r="CX125" s="899"/>
      <c r="CY125" s="899"/>
      <c r="CZ125" s="899"/>
      <c r="DA125" s="899"/>
      <c r="DB125" s="899"/>
      <c r="DC125" s="899"/>
      <c r="DD125" s="899"/>
      <c r="DE125" s="899"/>
      <c r="DF125" s="900"/>
      <c r="DG125" s="932" t="s">
        <v>130</v>
      </c>
      <c r="DH125" s="933"/>
      <c r="DI125" s="933"/>
      <c r="DJ125" s="933"/>
      <c r="DK125" s="933"/>
      <c r="DL125" s="933" t="s">
        <v>448</v>
      </c>
      <c r="DM125" s="933"/>
      <c r="DN125" s="933"/>
      <c r="DO125" s="933"/>
      <c r="DP125" s="933"/>
      <c r="DQ125" s="933" t="s">
        <v>130</v>
      </c>
      <c r="DR125" s="933"/>
      <c r="DS125" s="933"/>
      <c r="DT125" s="933"/>
      <c r="DU125" s="933"/>
      <c r="DV125" s="934" t="s">
        <v>484</v>
      </c>
      <c r="DW125" s="934"/>
      <c r="DX125" s="934"/>
      <c r="DY125" s="934"/>
      <c r="DZ125" s="935"/>
    </row>
    <row r="126" spans="1:130" s="230" customFormat="1" ht="26.25" customHeight="1" thickBot="1" x14ac:dyDescent="0.2">
      <c r="A126" s="1059"/>
      <c r="B126" s="951"/>
      <c r="C126" s="924" t="s">
        <v>475</v>
      </c>
      <c r="D126" s="925"/>
      <c r="E126" s="925"/>
      <c r="F126" s="925"/>
      <c r="G126" s="925"/>
      <c r="H126" s="925"/>
      <c r="I126" s="925"/>
      <c r="J126" s="925"/>
      <c r="K126" s="925"/>
      <c r="L126" s="925"/>
      <c r="M126" s="925"/>
      <c r="N126" s="925"/>
      <c r="O126" s="925"/>
      <c r="P126" s="925"/>
      <c r="Q126" s="925"/>
      <c r="R126" s="925"/>
      <c r="S126" s="925"/>
      <c r="T126" s="925"/>
      <c r="U126" s="925"/>
      <c r="V126" s="925"/>
      <c r="W126" s="925"/>
      <c r="X126" s="925"/>
      <c r="Y126" s="925"/>
      <c r="Z126" s="926"/>
      <c r="AA126" s="960" t="s">
        <v>130</v>
      </c>
      <c r="AB126" s="961"/>
      <c r="AC126" s="961"/>
      <c r="AD126" s="961"/>
      <c r="AE126" s="962"/>
      <c r="AF126" s="963" t="s">
        <v>130</v>
      </c>
      <c r="AG126" s="961"/>
      <c r="AH126" s="961"/>
      <c r="AI126" s="961"/>
      <c r="AJ126" s="962"/>
      <c r="AK126" s="963" t="s">
        <v>130</v>
      </c>
      <c r="AL126" s="961"/>
      <c r="AM126" s="961"/>
      <c r="AN126" s="961"/>
      <c r="AO126" s="962"/>
      <c r="AP126" s="964" t="s">
        <v>130</v>
      </c>
      <c r="AQ126" s="965"/>
      <c r="AR126" s="965"/>
      <c r="AS126" s="965"/>
      <c r="AT126" s="96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5"/>
      <c r="CL126" s="1012"/>
      <c r="CM126" s="1012"/>
      <c r="CN126" s="1012"/>
      <c r="CO126" s="1013"/>
      <c r="CP126" s="924" t="s">
        <v>490</v>
      </c>
      <c r="CQ126" s="925"/>
      <c r="CR126" s="925"/>
      <c r="CS126" s="925"/>
      <c r="CT126" s="925"/>
      <c r="CU126" s="925"/>
      <c r="CV126" s="925"/>
      <c r="CW126" s="925"/>
      <c r="CX126" s="925"/>
      <c r="CY126" s="925"/>
      <c r="CZ126" s="925"/>
      <c r="DA126" s="925"/>
      <c r="DB126" s="925"/>
      <c r="DC126" s="925"/>
      <c r="DD126" s="925"/>
      <c r="DE126" s="925"/>
      <c r="DF126" s="926"/>
      <c r="DG126" s="927" t="s">
        <v>130</v>
      </c>
      <c r="DH126" s="928"/>
      <c r="DI126" s="928"/>
      <c r="DJ126" s="928"/>
      <c r="DK126" s="928"/>
      <c r="DL126" s="928" t="s">
        <v>130</v>
      </c>
      <c r="DM126" s="928"/>
      <c r="DN126" s="928"/>
      <c r="DO126" s="928"/>
      <c r="DP126" s="928"/>
      <c r="DQ126" s="928" t="s">
        <v>448</v>
      </c>
      <c r="DR126" s="928"/>
      <c r="DS126" s="928"/>
      <c r="DT126" s="928"/>
      <c r="DU126" s="928"/>
      <c r="DV126" s="929" t="s">
        <v>130</v>
      </c>
      <c r="DW126" s="929"/>
      <c r="DX126" s="929"/>
      <c r="DY126" s="929"/>
      <c r="DZ126" s="930"/>
    </row>
    <row r="127" spans="1:130" s="230" customFormat="1" ht="26.25" customHeight="1" x14ac:dyDescent="0.15">
      <c r="A127" s="1060"/>
      <c r="B127" s="953"/>
      <c r="C127" s="975" t="s">
        <v>491</v>
      </c>
      <c r="D127" s="967"/>
      <c r="E127" s="967"/>
      <c r="F127" s="967"/>
      <c r="G127" s="967"/>
      <c r="H127" s="967"/>
      <c r="I127" s="967"/>
      <c r="J127" s="967"/>
      <c r="K127" s="967"/>
      <c r="L127" s="967"/>
      <c r="M127" s="967"/>
      <c r="N127" s="967"/>
      <c r="O127" s="967"/>
      <c r="P127" s="967"/>
      <c r="Q127" s="967"/>
      <c r="R127" s="967"/>
      <c r="S127" s="967"/>
      <c r="T127" s="967"/>
      <c r="U127" s="967"/>
      <c r="V127" s="967"/>
      <c r="W127" s="967"/>
      <c r="X127" s="967"/>
      <c r="Y127" s="967"/>
      <c r="Z127" s="968"/>
      <c r="AA127" s="960" t="s">
        <v>130</v>
      </c>
      <c r="AB127" s="961"/>
      <c r="AC127" s="961"/>
      <c r="AD127" s="961"/>
      <c r="AE127" s="962"/>
      <c r="AF127" s="963" t="s">
        <v>130</v>
      </c>
      <c r="AG127" s="961"/>
      <c r="AH127" s="961"/>
      <c r="AI127" s="961"/>
      <c r="AJ127" s="962"/>
      <c r="AK127" s="963" t="s">
        <v>130</v>
      </c>
      <c r="AL127" s="961"/>
      <c r="AM127" s="961"/>
      <c r="AN127" s="961"/>
      <c r="AO127" s="962"/>
      <c r="AP127" s="964" t="s">
        <v>448</v>
      </c>
      <c r="AQ127" s="965"/>
      <c r="AR127" s="965"/>
      <c r="AS127" s="965"/>
      <c r="AT127" s="966"/>
      <c r="AU127" s="232"/>
      <c r="AV127" s="232"/>
      <c r="AW127" s="232"/>
      <c r="AX127" s="1033" t="s">
        <v>492</v>
      </c>
      <c r="AY127" s="1034"/>
      <c r="AZ127" s="1034"/>
      <c r="BA127" s="1034"/>
      <c r="BB127" s="1034"/>
      <c r="BC127" s="1034"/>
      <c r="BD127" s="1034"/>
      <c r="BE127" s="1035"/>
      <c r="BF127" s="1036" t="s">
        <v>493</v>
      </c>
      <c r="BG127" s="1034"/>
      <c r="BH127" s="1034"/>
      <c r="BI127" s="1034"/>
      <c r="BJ127" s="1034"/>
      <c r="BK127" s="1034"/>
      <c r="BL127" s="1035"/>
      <c r="BM127" s="1036" t="s">
        <v>494</v>
      </c>
      <c r="BN127" s="1034"/>
      <c r="BO127" s="1034"/>
      <c r="BP127" s="1034"/>
      <c r="BQ127" s="1034"/>
      <c r="BR127" s="1034"/>
      <c r="BS127" s="1035"/>
      <c r="BT127" s="1036" t="s">
        <v>495</v>
      </c>
      <c r="BU127" s="1034"/>
      <c r="BV127" s="1034"/>
      <c r="BW127" s="1034"/>
      <c r="BX127" s="1034"/>
      <c r="BY127" s="1034"/>
      <c r="BZ127" s="1057"/>
      <c r="CA127" s="232"/>
      <c r="CB127" s="232"/>
      <c r="CC127" s="232"/>
      <c r="CD127" s="255"/>
      <c r="CE127" s="255"/>
      <c r="CF127" s="255"/>
      <c r="CG127" s="232"/>
      <c r="CH127" s="232"/>
      <c r="CI127" s="232"/>
      <c r="CJ127" s="254"/>
      <c r="CK127" s="1025"/>
      <c r="CL127" s="1012"/>
      <c r="CM127" s="1012"/>
      <c r="CN127" s="1012"/>
      <c r="CO127" s="1013"/>
      <c r="CP127" s="924" t="s">
        <v>496</v>
      </c>
      <c r="CQ127" s="925"/>
      <c r="CR127" s="925"/>
      <c r="CS127" s="925"/>
      <c r="CT127" s="925"/>
      <c r="CU127" s="925"/>
      <c r="CV127" s="925"/>
      <c r="CW127" s="925"/>
      <c r="CX127" s="925"/>
      <c r="CY127" s="925"/>
      <c r="CZ127" s="925"/>
      <c r="DA127" s="925"/>
      <c r="DB127" s="925"/>
      <c r="DC127" s="925"/>
      <c r="DD127" s="925"/>
      <c r="DE127" s="925"/>
      <c r="DF127" s="926"/>
      <c r="DG127" s="927" t="s">
        <v>130</v>
      </c>
      <c r="DH127" s="928"/>
      <c r="DI127" s="928"/>
      <c r="DJ127" s="928"/>
      <c r="DK127" s="928"/>
      <c r="DL127" s="928" t="s">
        <v>130</v>
      </c>
      <c r="DM127" s="928"/>
      <c r="DN127" s="928"/>
      <c r="DO127" s="928"/>
      <c r="DP127" s="928"/>
      <c r="DQ127" s="928" t="s">
        <v>130</v>
      </c>
      <c r="DR127" s="928"/>
      <c r="DS127" s="928"/>
      <c r="DT127" s="928"/>
      <c r="DU127" s="928"/>
      <c r="DV127" s="929" t="s">
        <v>130</v>
      </c>
      <c r="DW127" s="929"/>
      <c r="DX127" s="929"/>
      <c r="DY127" s="929"/>
      <c r="DZ127" s="930"/>
    </row>
    <row r="128" spans="1:130" s="230" customFormat="1" ht="26.25" customHeight="1" thickBot="1" x14ac:dyDescent="0.2">
      <c r="A128" s="1043" t="s">
        <v>497</v>
      </c>
      <c r="B128" s="1044"/>
      <c r="C128" s="1044"/>
      <c r="D128" s="1044"/>
      <c r="E128" s="1044"/>
      <c r="F128" s="1044"/>
      <c r="G128" s="1044"/>
      <c r="H128" s="1044"/>
      <c r="I128" s="1044"/>
      <c r="J128" s="1044"/>
      <c r="K128" s="1044"/>
      <c r="L128" s="1044"/>
      <c r="M128" s="1044"/>
      <c r="N128" s="1044"/>
      <c r="O128" s="1044"/>
      <c r="P128" s="1044"/>
      <c r="Q128" s="1044"/>
      <c r="R128" s="1044"/>
      <c r="S128" s="1044"/>
      <c r="T128" s="1044"/>
      <c r="U128" s="1044"/>
      <c r="V128" s="1044"/>
      <c r="W128" s="1045" t="s">
        <v>498</v>
      </c>
      <c r="X128" s="1045"/>
      <c r="Y128" s="1045"/>
      <c r="Z128" s="1046"/>
      <c r="AA128" s="1047">
        <v>20084</v>
      </c>
      <c r="AB128" s="1048"/>
      <c r="AC128" s="1048"/>
      <c r="AD128" s="1048"/>
      <c r="AE128" s="1049"/>
      <c r="AF128" s="1050">
        <v>21967</v>
      </c>
      <c r="AG128" s="1048"/>
      <c r="AH128" s="1048"/>
      <c r="AI128" s="1048"/>
      <c r="AJ128" s="1049"/>
      <c r="AK128" s="1050">
        <v>30986</v>
      </c>
      <c r="AL128" s="1048"/>
      <c r="AM128" s="1048"/>
      <c r="AN128" s="1048"/>
      <c r="AO128" s="1049"/>
      <c r="AP128" s="1051"/>
      <c r="AQ128" s="1052"/>
      <c r="AR128" s="1052"/>
      <c r="AS128" s="1052"/>
      <c r="AT128" s="1053"/>
      <c r="AU128" s="232"/>
      <c r="AV128" s="232"/>
      <c r="AW128" s="232"/>
      <c r="AX128" s="898" t="s">
        <v>499</v>
      </c>
      <c r="AY128" s="899"/>
      <c r="AZ128" s="899"/>
      <c r="BA128" s="899"/>
      <c r="BB128" s="899"/>
      <c r="BC128" s="899"/>
      <c r="BD128" s="899"/>
      <c r="BE128" s="900"/>
      <c r="BF128" s="1054" t="s">
        <v>130</v>
      </c>
      <c r="BG128" s="1055"/>
      <c r="BH128" s="1055"/>
      <c r="BI128" s="1055"/>
      <c r="BJ128" s="1055"/>
      <c r="BK128" s="1055"/>
      <c r="BL128" s="1056"/>
      <c r="BM128" s="1054">
        <v>12.74</v>
      </c>
      <c r="BN128" s="1055"/>
      <c r="BO128" s="1055"/>
      <c r="BP128" s="1055"/>
      <c r="BQ128" s="1055"/>
      <c r="BR128" s="1055"/>
      <c r="BS128" s="1056"/>
      <c r="BT128" s="1054">
        <v>20</v>
      </c>
      <c r="BU128" s="1055"/>
      <c r="BV128" s="1055"/>
      <c r="BW128" s="1055"/>
      <c r="BX128" s="1055"/>
      <c r="BY128" s="1055"/>
      <c r="BZ128" s="1078"/>
      <c r="CA128" s="255"/>
      <c r="CB128" s="255"/>
      <c r="CC128" s="255"/>
      <c r="CD128" s="255"/>
      <c r="CE128" s="255"/>
      <c r="CF128" s="255"/>
      <c r="CG128" s="232"/>
      <c r="CH128" s="232"/>
      <c r="CI128" s="232"/>
      <c r="CJ128" s="254"/>
      <c r="CK128" s="1026"/>
      <c r="CL128" s="1027"/>
      <c r="CM128" s="1027"/>
      <c r="CN128" s="1027"/>
      <c r="CO128" s="1028"/>
      <c r="CP128" s="1037" t="s">
        <v>500</v>
      </c>
      <c r="CQ128" s="726"/>
      <c r="CR128" s="726"/>
      <c r="CS128" s="726"/>
      <c r="CT128" s="726"/>
      <c r="CU128" s="726"/>
      <c r="CV128" s="726"/>
      <c r="CW128" s="726"/>
      <c r="CX128" s="726"/>
      <c r="CY128" s="726"/>
      <c r="CZ128" s="726"/>
      <c r="DA128" s="726"/>
      <c r="DB128" s="726"/>
      <c r="DC128" s="726"/>
      <c r="DD128" s="726"/>
      <c r="DE128" s="726"/>
      <c r="DF128" s="1038"/>
      <c r="DG128" s="1039" t="s">
        <v>130</v>
      </c>
      <c r="DH128" s="1040"/>
      <c r="DI128" s="1040"/>
      <c r="DJ128" s="1040"/>
      <c r="DK128" s="1040"/>
      <c r="DL128" s="1040" t="s">
        <v>130</v>
      </c>
      <c r="DM128" s="1040"/>
      <c r="DN128" s="1040"/>
      <c r="DO128" s="1040"/>
      <c r="DP128" s="1040"/>
      <c r="DQ128" s="1040" t="s">
        <v>501</v>
      </c>
      <c r="DR128" s="1040"/>
      <c r="DS128" s="1040"/>
      <c r="DT128" s="1040"/>
      <c r="DU128" s="1040"/>
      <c r="DV128" s="1041" t="s">
        <v>130</v>
      </c>
      <c r="DW128" s="1041"/>
      <c r="DX128" s="1041"/>
      <c r="DY128" s="1041"/>
      <c r="DZ128" s="1042"/>
    </row>
    <row r="129" spans="1:131" s="230" customFormat="1" ht="26.25" customHeight="1" x14ac:dyDescent="0.15">
      <c r="A129" s="936" t="s">
        <v>109</v>
      </c>
      <c r="B129" s="937"/>
      <c r="C129" s="937"/>
      <c r="D129" s="937"/>
      <c r="E129" s="937"/>
      <c r="F129" s="937"/>
      <c r="G129" s="937"/>
      <c r="H129" s="937"/>
      <c r="I129" s="937"/>
      <c r="J129" s="937"/>
      <c r="K129" s="937"/>
      <c r="L129" s="937"/>
      <c r="M129" s="937"/>
      <c r="N129" s="937"/>
      <c r="O129" s="937"/>
      <c r="P129" s="937"/>
      <c r="Q129" s="937"/>
      <c r="R129" s="937"/>
      <c r="S129" s="937"/>
      <c r="T129" s="937"/>
      <c r="U129" s="937"/>
      <c r="V129" s="937"/>
      <c r="W129" s="1072" t="s">
        <v>502</v>
      </c>
      <c r="X129" s="1073"/>
      <c r="Y129" s="1073"/>
      <c r="Z129" s="1074"/>
      <c r="AA129" s="960">
        <v>15487071</v>
      </c>
      <c r="AB129" s="961"/>
      <c r="AC129" s="961"/>
      <c r="AD129" s="961"/>
      <c r="AE129" s="962"/>
      <c r="AF129" s="963">
        <v>16044647</v>
      </c>
      <c r="AG129" s="961"/>
      <c r="AH129" s="961"/>
      <c r="AI129" s="961"/>
      <c r="AJ129" s="962"/>
      <c r="AK129" s="963">
        <v>15561287</v>
      </c>
      <c r="AL129" s="961"/>
      <c r="AM129" s="961"/>
      <c r="AN129" s="961"/>
      <c r="AO129" s="962"/>
      <c r="AP129" s="1075"/>
      <c r="AQ129" s="1076"/>
      <c r="AR129" s="1076"/>
      <c r="AS129" s="1076"/>
      <c r="AT129" s="1077"/>
      <c r="AU129" s="233"/>
      <c r="AV129" s="233"/>
      <c r="AW129" s="233"/>
      <c r="AX129" s="1067" t="s">
        <v>503</v>
      </c>
      <c r="AY129" s="925"/>
      <c r="AZ129" s="925"/>
      <c r="BA129" s="925"/>
      <c r="BB129" s="925"/>
      <c r="BC129" s="925"/>
      <c r="BD129" s="925"/>
      <c r="BE129" s="926"/>
      <c r="BF129" s="1068" t="s">
        <v>448</v>
      </c>
      <c r="BG129" s="1069"/>
      <c r="BH129" s="1069"/>
      <c r="BI129" s="1069"/>
      <c r="BJ129" s="1069"/>
      <c r="BK129" s="1069"/>
      <c r="BL129" s="1070"/>
      <c r="BM129" s="1068">
        <v>17.739999999999998</v>
      </c>
      <c r="BN129" s="1069"/>
      <c r="BO129" s="1069"/>
      <c r="BP129" s="1069"/>
      <c r="BQ129" s="1069"/>
      <c r="BR129" s="1069"/>
      <c r="BS129" s="1070"/>
      <c r="BT129" s="1068">
        <v>30</v>
      </c>
      <c r="BU129" s="1069"/>
      <c r="BV129" s="1069"/>
      <c r="BW129" s="1069"/>
      <c r="BX129" s="1069"/>
      <c r="BY129" s="1069"/>
      <c r="BZ129" s="1071"/>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6" t="s">
        <v>504</v>
      </c>
      <c r="B130" s="937"/>
      <c r="C130" s="937"/>
      <c r="D130" s="937"/>
      <c r="E130" s="937"/>
      <c r="F130" s="937"/>
      <c r="G130" s="937"/>
      <c r="H130" s="937"/>
      <c r="I130" s="937"/>
      <c r="J130" s="937"/>
      <c r="K130" s="937"/>
      <c r="L130" s="937"/>
      <c r="M130" s="937"/>
      <c r="N130" s="937"/>
      <c r="O130" s="937"/>
      <c r="P130" s="937"/>
      <c r="Q130" s="937"/>
      <c r="R130" s="937"/>
      <c r="S130" s="937"/>
      <c r="T130" s="937"/>
      <c r="U130" s="937"/>
      <c r="V130" s="937"/>
      <c r="W130" s="1072" t="s">
        <v>505</v>
      </c>
      <c r="X130" s="1073"/>
      <c r="Y130" s="1073"/>
      <c r="Z130" s="1074"/>
      <c r="AA130" s="960">
        <v>2931909</v>
      </c>
      <c r="AB130" s="961"/>
      <c r="AC130" s="961"/>
      <c r="AD130" s="961"/>
      <c r="AE130" s="962"/>
      <c r="AF130" s="963">
        <v>3072609</v>
      </c>
      <c r="AG130" s="961"/>
      <c r="AH130" s="961"/>
      <c r="AI130" s="961"/>
      <c r="AJ130" s="962"/>
      <c r="AK130" s="963">
        <v>3073759</v>
      </c>
      <c r="AL130" s="961"/>
      <c r="AM130" s="961"/>
      <c r="AN130" s="961"/>
      <c r="AO130" s="962"/>
      <c r="AP130" s="1075"/>
      <c r="AQ130" s="1076"/>
      <c r="AR130" s="1076"/>
      <c r="AS130" s="1076"/>
      <c r="AT130" s="1077"/>
      <c r="AU130" s="233"/>
      <c r="AV130" s="233"/>
      <c r="AW130" s="233"/>
      <c r="AX130" s="1067" t="s">
        <v>506</v>
      </c>
      <c r="AY130" s="925"/>
      <c r="AZ130" s="925"/>
      <c r="BA130" s="925"/>
      <c r="BB130" s="925"/>
      <c r="BC130" s="925"/>
      <c r="BD130" s="925"/>
      <c r="BE130" s="926"/>
      <c r="BF130" s="1103">
        <v>8.6</v>
      </c>
      <c r="BG130" s="1104"/>
      <c r="BH130" s="1104"/>
      <c r="BI130" s="1104"/>
      <c r="BJ130" s="1104"/>
      <c r="BK130" s="1104"/>
      <c r="BL130" s="1105"/>
      <c r="BM130" s="1103">
        <v>25</v>
      </c>
      <c r="BN130" s="1104"/>
      <c r="BO130" s="1104"/>
      <c r="BP130" s="1104"/>
      <c r="BQ130" s="1104"/>
      <c r="BR130" s="1104"/>
      <c r="BS130" s="1105"/>
      <c r="BT130" s="1103">
        <v>35</v>
      </c>
      <c r="BU130" s="1104"/>
      <c r="BV130" s="1104"/>
      <c r="BW130" s="1104"/>
      <c r="BX130" s="1104"/>
      <c r="BY130" s="1104"/>
      <c r="BZ130" s="1106"/>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7"/>
      <c r="B131" s="1108"/>
      <c r="C131" s="1108"/>
      <c r="D131" s="1108"/>
      <c r="E131" s="1108"/>
      <c r="F131" s="1108"/>
      <c r="G131" s="1108"/>
      <c r="H131" s="1108"/>
      <c r="I131" s="1108"/>
      <c r="J131" s="1108"/>
      <c r="K131" s="1108"/>
      <c r="L131" s="1108"/>
      <c r="M131" s="1108"/>
      <c r="N131" s="1108"/>
      <c r="O131" s="1108"/>
      <c r="P131" s="1108"/>
      <c r="Q131" s="1108"/>
      <c r="R131" s="1108"/>
      <c r="S131" s="1108"/>
      <c r="T131" s="1108"/>
      <c r="U131" s="1108"/>
      <c r="V131" s="1108"/>
      <c r="W131" s="1109" t="s">
        <v>507</v>
      </c>
      <c r="X131" s="1110"/>
      <c r="Y131" s="1110"/>
      <c r="Z131" s="1111"/>
      <c r="AA131" s="1006">
        <v>12555162</v>
      </c>
      <c r="AB131" s="988"/>
      <c r="AC131" s="988"/>
      <c r="AD131" s="988"/>
      <c r="AE131" s="989"/>
      <c r="AF131" s="987">
        <v>12972038</v>
      </c>
      <c r="AG131" s="988"/>
      <c r="AH131" s="988"/>
      <c r="AI131" s="988"/>
      <c r="AJ131" s="989"/>
      <c r="AK131" s="987">
        <v>12487528</v>
      </c>
      <c r="AL131" s="988"/>
      <c r="AM131" s="988"/>
      <c r="AN131" s="988"/>
      <c r="AO131" s="989"/>
      <c r="AP131" s="1112"/>
      <c r="AQ131" s="1113"/>
      <c r="AR131" s="1113"/>
      <c r="AS131" s="1113"/>
      <c r="AT131" s="1114"/>
      <c r="AU131" s="233"/>
      <c r="AV131" s="233"/>
      <c r="AW131" s="233"/>
      <c r="AX131" s="1085" t="s">
        <v>508</v>
      </c>
      <c r="AY131" s="726"/>
      <c r="AZ131" s="726"/>
      <c r="BA131" s="726"/>
      <c r="BB131" s="726"/>
      <c r="BC131" s="726"/>
      <c r="BD131" s="726"/>
      <c r="BE131" s="1038"/>
      <c r="BF131" s="1086" t="s">
        <v>448</v>
      </c>
      <c r="BG131" s="1087"/>
      <c r="BH131" s="1087"/>
      <c r="BI131" s="1087"/>
      <c r="BJ131" s="1087"/>
      <c r="BK131" s="1087"/>
      <c r="BL131" s="1088"/>
      <c r="BM131" s="1086">
        <v>350</v>
      </c>
      <c r="BN131" s="1087"/>
      <c r="BO131" s="1087"/>
      <c r="BP131" s="1087"/>
      <c r="BQ131" s="1087"/>
      <c r="BR131" s="1087"/>
      <c r="BS131" s="1088"/>
      <c r="BT131" s="1089"/>
      <c r="BU131" s="1090"/>
      <c r="BV131" s="1090"/>
      <c r="BW131" s="1090"/>
      <c r="BX131" s="1090"/>
      <c r="BY131" s="1090"/>
      <c r="BZ131" s="1091"/>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2" t="s">
        <v>509</v>
      </c>
      <c r="B132" s="1093"/>
      <c r="C132" s="1093"/>
      <c r="D132" s="1093"/>
      <c r="E132" s="1093"/>
      <c r="F132" s="1093"/>
      <c r="G132" s="1093"/>
      <c r="H132" s="1093"/>
      <c r="I132" s="1093"/>
      <c r="J132" s="1093"/>
      <c r="K132" s="1093"/>
      <c r="L132" s="1093"/>
      <c r="M132" s="1093"/>
      <c r="N132" s="1093"/>
      <c r="O132" s="1093"/>
      <c r="P132" s="1093"/>
      <c r="Q132" s="1093"/>
      <c r="R132" s="1093"/>
      <c r="S132" s="1093"/>
      <c r="T132" s="1093"/>
      <c r="U132" s="1093"/>
      <c r="V132" s="1096" t="s">
        <v>510</v>
      </c>
      <c r="W132" s="1096"/>
      <c r="X132" s="1096"/>
      <c r="Y132" s="1096"/>
      <c r="Z132" s="1097"/>
      <c r="AA132" s="1098">
        <v>9.2560812840000004</v>
      </c>
      <c r="AB132" s="1099"/>
      <c r="AC132" s="1099"/>
      <c r="AD132" s="1099"/>
      <c r="AE132" s="1100"/>
      <c r="AF132" s="1101">
        <v>7.8950277509999998</v>
      </c>
      <c r="AG132" s="1099"/>
      <c r="AH132" s="1099"/>
      <c r="AI132" s="1099"/>
      <c r="AJ132" s="1100"/>
      <c r="AK132" s="1101">
        <v>8.9109469860000008</v>
      </c>
      <c r="AL132" s="1099"/>
      <c r="AM132" s="1099"/>
      <c r="AN132" s="1099"/>
      <c r="AO132" s="1100"/>
      <c r="AP132" s="1003"/>
      <c r="AQ132" s="1004"/>
      <c r="AR132" s="1004"/>
      <c r="AS132" s="1004"/>
      <c r="AT132" s="1102"/>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4"/>
      <c r="B133" s="1095"/>
      <c r="C133" s="1095"/>
      <c r="D133" s="1095"/>
      <c r="E133" s="1095"/>
      <c r="F133" s="1095"/>
      <c r="G133" s="1095"/>
      <c r="H133" s="1095"/>
      <c r="I133" s="1095"/>
      <c r="J133" s="1095"/>
      <c r="K133" s="1095"/>
      <c r="L133" s="1095"/>
      <c r="M133" s="1095"/>
      <c r="N133" s="1095"/>
      <c r="O133" s="1095"/>
      <c r="P133" s="1095"/>
      <c r="Q133" s="1095"/>
      <c r="R133" s="1095"/>
      <c r="S133" s="1095"/>
      <c r="T133" s="1095"/>
      <c r="U133" s="1095"/>
      <c r="V133" s="1079" t="s">
        <v>511</v>
      </c>
      <c r="W133" s="1079"/>
      <c r="X133" s="1079"/>
      <c r="Y133" s="1079"/>
      <c r="Z133" s="1080"/>
      <c r="AA133" s="1081">
        <v>9.4</v>
      </c>
      <c r="AB133" s="1082"/>
      <c r="AC133" s="1082"/>
      <c r="AD133" s="1082"/>
      <c r="AE133" s="1083"/>
      <c r="AF133" s="1081">
        <v>9.1999999999999993</v>
      </c>
      <c r="AG133" s="1082"/>
      <c r="AH133" s="1082"/>
      <c r="AI133" s="1082"/>
      <c r="AJ133" s="1083"/>
      <c r="AK133" s="1081">
        <v>8.6</v>
      </c>
      <c r="AL133" s="1082"/>
      <c r="AM133" s="1082"/>
      <c r="AN133" s="1082"/>
      <c r="AO133" s="1083"/>
      <c r="AP133" s="1030"/>
      <c r="AQ133" s="1031"/>
      <c r="AR133" s="1031"/>
      <c r="AS133" s="1031"/>
      <c r="AT133" s="1084"/>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vRMphWGtDRbUFQHinZkfUQepqDTd+c7/5174M4z6myXG4NH12hcrDYlT22OztHGqT+bToSZuwXUagOWDMrMrCw==" saltValue="5Tw96fPbE2lO2KGSodX0h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512</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fsHK/kADkFPaf848zcYP8C0p60yqkm32IyTMx4hZM16bsDwsQefB8NI+j6bwTvHcXUYtluIzfD9glmFrPx3ntQ==" saltValue="iGRUFrQOIVwzJxg/TyaUZ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d8zFDQZtGlJYzpnA1X4yR8IB3DDC7i+5/g9f6b2yi7UXDp5/kOTskEvUITl3Hbk23Get5pz1BqwxVRUW135PQ==" saltValue="6FepzzBVf5sdXQpQiKSVY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514</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6" t="s">
        <v>515</v>
      </c>
      <c r="AP7" s="272"/>
      <c r="AQ7" s="273" t="s">
        <v>516</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7"/>
      <c r="AP8" s="278" t="s">
        <v>517</v>
      </c>
      <c r="AQ8" s="279" t="s">
        <v>518</v>
      </c>
      <c r="AR8" s="280" t="s">
        <v>519</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8" t="s">
        <v>520</v>
      </c>
      <c r="AL9" s="1119"/>
      <c r="AM9" s="1119"/>
      <c r="AN9" s="1120"/>
      <c r="AO9" s="281">
        <v>4786977</v>
      </c>
      <c r="AP9" s="281">
        <v>94041</v>
      </c>
      <c r="AQ9" s="282">
        <v>86855</v>
      </c>
      <c r="AR9" s="283">
        <v>8.3000000000000007</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8" t="s">
        <v>521</v>
      </c>
      <c r="AL10" s="1119"/>
      <c r="AM10" s="1119"/>
      <c r="AN10" s="1120"/>
      <c r="AO10" s="284">
        <v>542523</v>
      </c>
      <c r="AP10" s="284">
        <v>10658</v>
      </c>
      <c r="AQ10" s="285">
        <v>6847</v>
      </c>
      <c r="AR10" s="286">
        <v>55.7</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8" t="s">
        <v>522</v>
      </c>
      <c r="AL11" s="1119"/>
      <c r="AM11" s="1119"/>
      <c r="AN11" s="1120"/>
      <c r="AO11" s="284">
        <v>93564</v>
      </c>
      <c r="AP11" s="284">
        <v>1838</v>
      </c>
      <c r="AQ11" s="285">
        <v>1522</v>
      </c>
      <c r="AR11" s="286">
        <v>20.8</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8" t="s">
        <v>523</v>
      </c>
      <c r="AL12" s="1119"/>
      <c r="AM12" s="1119"/>
      <c r="AN12" s="1120"/>
      <c r="AO12" s="284">
        <v>67</v>
      </c>
      <c r="AP12" s="284">
        <v>1</v>
      </c>
      <c r="AQ12" s="285">
        <v>12</v>
      </c>
      <c r="AR12" s="286">
        <v>-91.7</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8" t="s">
        <v>524</v>
      </c>
      <c r="AL13" s="1119"/>
      <c r="AM13" s="1119"/>
      <c r="AN13" s="1120"/>
      <c r="AO13" s="284">
        <v>265447</v>
      </c>
      <c r="AP13" s="284">
        <v>5215</v>
      </c>
      <c r="AQ13" s="285">
        <v>3290</v>
      </c>
      <c r="AR13" s="286">
        <v>58.5</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8" t="s">
        <v>525</v>
      </c>
      <c r="AL14" s="1119"/>
      <c r="AM14" s="1119"/>
      <c r="AN14" s="1120"/>
      <c r="AO14" s="284">
        <v>73124</v>
      </c>
      <c r="AP14" s="284">
        <v>1437</v>
      </c>
      <c r="AQ14" s="285">
        <v>1835</v>
      </c>
      <c r="AR14" s="286">
        <v>-21.7</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1" t="s">
        <v>526</v>
      </c>
      <c r="AL15" s="1122"/>
      <c r="AM15" s="1122"/>
      <c r="AN15" s="1123"/>
      <c r="AO15" s="284">
        <v>-317484</v>
      </c>
      <c r="AP15" s="284">
        <v>-6237</v>
      </c>
      <c r="AQ15" s="285">
        <v>-6144</v>
      </c>
      <c r="AR15" s="286">
        <v>1.5</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1" t="s">
        <v>190</v>
      </c>
      <c r="AL16" s="1122"/>
      <c r="AM16" s="1122"/>
      <c r="AN16" s="1123"/>
      <c r="AO16" s="284">
        <v>5444218</v>
      </c>
      <c r="AP16" s="284">
        <v>106953</v>
      </c>
      <c r="AQ16" s="285">
        <v>94217</v>
      </c>
      <c r="AR16" s="286">
        <v>13.5</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527</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528</v>
      </c>
      <c r="AP20" s="293" t="s">
        <v>529</v>
      </c>
      <c r="AQ20" s="294" t="s">
        <v>530</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4" t="s">
        <v>531</v>
      </c>
      <c r="AL21" s="1125"/>
      <c r="AM21" s="1125"/>
      <c r="AN21" s="1126"/>
      <c r="AO21" s="297">
        <v>9.1199999999999992</v>
      </c>
      <c r="AP21" s="298">
        <v>8.67</v>
      </c>
      <c r="AQ21" s="299">
        <v>0.45</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4" t="s">
        <v>532</v>
      </c>
      <c r="AL22" s="1125"/>
      <c r="AM22" s="1125"/>
      <c r="AN22" s="1126"/>
      <c r="AO22" s="302">
        <v>99.3</v>
      </c>
      <c r="AP22" s="303">
        <v>97.8</v>
      </c>
      <c r="AQ22" s="304">
        <v>1.5</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5" t="s">
        <v>533</v>
      </c>
      <c r="B26" s="1115"/>
      <c r="C26" s="1115"/>
      <c r="D26" s="1115"/>
      <c r="E26" s="1115"/>
      <c r="F26" s="1115"/>
      <c r="G26" s="1115"/>
      <c r="H26" s="1115"/>
      <c r="I26" s="1115"/>
      <c r="J26" s="1115"/>
      <c r="K26" s="1115"/>
      <c r="L26" s="1115"/>
      <c r="M26" s="1115"/>
      <c r="N26" s="1115"/>
      <c r="O26" s="1115"/>
      <c r="P26" s="1115"/>
      <c r="Q26" s="1115"/>
      <c r="R26" s="1115"/>
      <c r="S26" s="1115"/>
      <c r="T26" s="1115"/>
      <c r="U26" s="1115"/>
      <c r="V26" s="1115"/>
      <c r="W26" s="1115"/>
      <c r="X26" s="1115"/>
      <c r="Y26" s="1115"/>
      <c r="Z26" s="1115"/>
      <c r="AA26" s="1115"/>
      <c r="AB26" s="1115"/>
      <c r="AC26" s="1115"/>
      <c r="AD26" s="1115"/>
      <c r="AE26" s="1115"/>
      <c r="AF26" s="1115"/>
      <c r="AG26" s="1115"/>
      <c r="AH26" s="1115"/>
      <c r="AI26" s="1115"/>
      <c r="AJ26" s="1115"/>
      <c r="AK26" s="1115"/>
      <c r="AL26" s="1115"/>
      <c r="AM26" s="1115"/>
      <c r="AN26" s="1115"/>
      <c r="AO26" s="1115"/>
      <c r="AP26" s="1115"/>
      <c r="AQ26" s="1115"/>
      <c r="AR26" s="1115"/>
      <c r="AS26" s="1115"/>
      <c r="AT26" s="267"/>
    </row>
    <row r="27" spans="1:46" x14ac:dyDescent="0.15">
      <c r="A27" s="309"/>
      <c r="AO27" s="262"/>
      <c r="AP27" s="262"/>
      <c r="AQ27" s="262"/>
      <c r="AR27" s="262"/>
      <c r="AS27" s="262"/>
      <c r="AT27" s="262"/>
    </row>
    <row r="28" spans="1:46" ht="17.25" x14ac:dyDescent="0.15">
      <c r="A28" s="263" t="s">
        <v>534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535</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6" t="s">
        <v>515</v>
      </c>
      <c r="AP30" s="272"/>
      <c r="AQ30" s="273" t="s">
        <v>516</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7"/>
      <c r="AP31" s="278" t="s">
        <v>517</v>
      </c>
      <c r="AQ31" s="279" t="s">
        <v>518</v>
      </c>
      <c r="AR31" s="280" t="s">
        <v>519</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2" t="s">
        <v>536</v>
      </c>
      <c r="AL32" s="1133"/>
      <c r="AM32" s="1133"/>
      <c r="AN32" s="1134"/>
      <c r="AO32" s="312">
        <v>3036369</v>
      </c>
      <c r="AP32" s="312">
        <v>59650</v>
      </c>
      <c r="AQ32" s="313">
        <v>62389</v>
      </c>
      <c r="AR32" s="314">
        <v>-4.4000000000000004</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2" t="s">
        <v>537</v>
      </c>
      <c r="AL33" s="1133"/>
      <c r="AM33" s="1133"/>
      <c r="AN33" s="1134"/>
      <c r="AO33" s="312" t="s">
        <v>538</v>
      </c>
      <c r="AP33" s="312" t="s">
        <v>538</v>
      </c>
      <c r="AQ33" s="313" t="s">
        <v>538</v>
      </c>
      <c r="AR33" s="314" t="s">
        <v>538</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2" t="s">
        <v>539</v>
      </c>
      <c r="AL34" s="1133"/>
      <c r="AM34" s="1133"/>
      <c r="AN34" s="1134"/>
      <c r="AO34" s="312" t="s">
        <v>538</v>
      </c>
      <c r="AP34" s="312" t="s">
        <v>538</v>
      </c>
      <c r="AQ34" s="313">
        <v>3</v>
      </c>
      <c r="AR34" s="314" t="s">
        <v>538</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2" t="s">
        <v>540</v>
      </c>
      <c r="AL35" s="1133"/>
      <c r="AM35" s="1133"/>
      <c r="AN35" s="1134"/>
      <c r="AO35" s="312">
        <v>987388</v>
      </c>
      <c r="AP35" s="312">
        <v>19397</v>
      </c>
      <c r="AQ35" s="313">
        <v>14672</v>
      </c>
      <c r="AR35" s="314">
        <v>32.200000000000003</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2" t="s">
        <v>541</v>
      </c>
      <c r="AL36" s="1133"/>
      <c r="AM36" s="1133"/>
      <c r="AN36" s="1134"/>
      <c r="AO36" s="312">
        <v>1022</v>
      </c>
      <c r="AP36" s="312">
        <v>20</v>
      </c>
      <c r="AQ36" s="313">
        <v>1817</v>
      </c>
      <c r="AR36" s="314">
        <v>-98.9</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2" t="s">
        <v>542</v>
      </c>
      <c r="AL37" s="1133"/>
      <c r="AM37" s="1133"/>
      <c r="AN37" s="1134"/>
      <c r="AO37" s="312">
        <v>192723</v>
      </c>
      <c r="AP37" s="312">
        <v>3786</v>
      </c>
      <c r="AQ37" s="313">
        <v>585</v>
      </c>
      <c r="AR37" s="314">
        <v>547.20000000000005</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5" t="s">
        <v>543</v>
      </c>
      <c r="AL38" s="1136"/>
      <c r="AM38" s="1136"/>
      <c r="AN38" s="1137"/>
      <c r="AO38" s="315" t="s">
        <v>538</v>
      </c>
      <c r="AP38" s="315" t="s">
        <v>538</v>
      </c>
      <c r="AQ38" s="316">
        <v>1</v>
      </c>
      <c r="AR38" s="304" t="s">
        <v>538</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5" t="s">
        <v>544</v>
      </c>
      <c r="AL39" s="1136"/>
      <c r="AM39" s="1136"/>
      <c r="AN39" s="1137"/>
      <c r="AO39" s="312">
        <v>-30986</v>
      </c>
      <c r="AP39" s="312">
        <v>-609</v>
      </c>
      <c r="AQ39" s="313">
        <v>-3091</v>
      </c>
      <c r="AR39" s="314">
        <v>-80.3</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2" t="s">
        <v>545</v>
      </c>
      <c r="AL40" s="1133"/>
      <c r="AM40" s="1133"/>
      <c r="AN40" s="1134"/>
      <c r="AO40" s="312">
        <v>-3073759</v>
      </c>
      <c r="AP40" s="312">
        <v>-60385</v>
      </c>
      <c r="AQ40" s="313">
        <v>-54269</v>
      </c>
      <c r="AR40" s="314">
        <v>11.3</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8" t="s">
        <v>305</v>
      </c>
      <c r="AL41" s="1139"/>
      <c r="AM41" s="1139"/>
      <c r="AN41" s="1140"/>
      <c r="AO41" s="312">
        <v>1112757</v>
      </c>
      <c r="AP41" s="312">
        <v>21860</v>
      </c>
      <c r="AQ41" s="313">
        <v>22106</v>
      </c>
      <c r="AR41" s="314">
        <v>-1.1000000000000001</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546</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548</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7" t="s">
        <v>515</v>
      </c>
      <c r="AN49" s="1129" t="s">
        <v>549</v>
      </c>
      <c r="AO49" s="1130"/>
      <c r="AP49" s="1130"/>
      <c r="AQ49" s="1130"/>
      <c r="AR49" s="1131"/>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8"/>
      <c r="AN50" s="328" t="s">
        <v>550</v>
      </c>
      <c r="AO50" s="329" t="s">
        <v>551</v>
      </c>
      <c r="AP50" s="330" t="s">
        <v>552</v>
      </c>
      <c r="AQ50" s="331" t="s">
        <v>553</v>
      </c>
      <c r="AR50" s="332" t="s">
        <v>554</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555</v>
      </c>
      <c r="AL51" s="325"/>
      <c r="AM51" s="333">
        <v>4377407</v>
      </c>
      <c r="AN51" s="334">
        <v>81798</v>
      </c>
      <c r="AO51" s="335">
        <v>-23.3</v>
      </c>
      <c r="AP51" s="336">
        <v>69185</v>
      </c>
      <c r="AQ51" s="337">
        <v>-2</v>
      </c>
      <c r="AR51" s="338">
        <v>-21.3</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556</v>
      </c>
      <c r="AM52" s="341">
        <v>1704534</v>
      </c>
      <c r="AN52" s="342">
        <v>31852</v>
      </c>
      <c r="AO52" s="343">
        <v>-5.0999999999999996</v>
      </c>
      <c r="AP52" s="344">
        <v>38519</v>
      </c>
      <c r="AQ52" s="345">
        <v>3</v>
      </c>
      <c r="AR52" s="346">
        <v>-8.1</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557</v>
      </c>
      <c r="AL53" s="325"/>
      <c r="AM53" s="333">
        <v>4377397</v>
      </c>
      <c r="AN53" s="334">
        <v>82868</v>
      </c>
      <c r="AO53" s="335">
        <v>1.3</v>
      </c>
      <c r="AP53" s="336">
        <v>70166</v>
      </c>
      <c r="AQ53" s="337">
        <v>1.4</v>
      </c>
      <c r="AR53" s="338">
        <v>-0.1</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556</v>
      </c>
      <c r="AM54" s="341">
        <v>1523187</v>
      </c>
      <c r="AN54" s="342">
        <v>28835</v>
      </c>
      <c r="AO54" s="343">
        <v>-9.5</v>
      </c>
      <c r="AP54" s="344">
        <v>36115</v>
      </c>
      <c r="AQ54" s="345">
        <v>-6.2</v>
      </c>
      <c r="AR54" s="346">
        <v>-3.3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558</v>
      </c>
      <c r="AL55" s="325"/>
      <c r="AM55" s="333">
        <v>4200140</v>
      </c>
      <c r="AN55" s="334">
        <v>80524</v>
      </c>
      <c r="AO55" s="335">
        <v>-2.8</v>
      </c>
      <c r="AP55" s="336">
        <v>70329</v>
      </c>
      <c r="AQ55" s="337">
        <v>0.2</v>
      </c>
      <c r="AR55" s="338">
        <v>-3</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556</v>
      </c>
      <c r="AM56" s="341">
        <v>2713153</v>
      </c>
      <c r="AN56" s="342">
        <v>52016</v>
      </c>
      <c r="AO56" s="343">
        <v>80.400000000000006</v>
      </c>
      <c r="AP56" s="344">
        <v>39403</v>
      </c>
      <c r="AQ56" s="345">
        <v>9.1</v>
      </c>
      <c r="AR56" s="346">
        <v>71.3</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559</v>
      </c>
      <c r="AL57" s="325"/>
      <c r="AM57" s="333">
        <v>3862389</v>
      </c>
      <c r="AN57" s="334">
        <v>75044</v>
      </c>
      <c r="AO57" s="335">
        <v>-6.8</v>
      </c>
      <c r="AP57" s="336">
        <v>71871</v>
      </c>
      <c r="AQ57" s="337">
        <v>2.2000000000000002</v>
      </c>
      <c r="AR57" s="338">
        <v>-9</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556</v>
      </c>
      <c r="AM58" s="341">
        <v>2858151</v>
      </c>
      <c r="AN58" s="342">
        <v>55533</v>
      </c>
      <c r="AO58" s="343">
        <v>6.8</v>
      </c>
      <c r="AP58" s="344">
        <v>38232</v>
      </c>
      <c r="AQ58" s="345">
        <v>-3</v>
      </c>
      <c r="AR58" s="346">
        <v>9.8000000000000007</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560</v>
      </c>
      <c r="AL59" s="325"/>
      <c r="AM59" s="333">
        <v>3338761</v>
      </c>
      <c r="AN59" s="334">
        <v>65591</v>
      </c>
      <c r="AO59" s="335">
        <v>-12.6</v>
      </c>
      <c r="AP59" s="336">
        <v>71807</v>
      </c>
      <c r="AQ59" s="337">
        <v>-0.1</v>
      </c>
      <c r="AR59" s="338">
        <v>-12.5</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556</v>
      </c>
      <c r="AM60" s="341">
        <v>2236962</v>
      </c>
      <c r="AN60" s="342">
        <v>43946</v>
      </c>
      <c r="AO60" s="343">
        <v>-20.9</v>
      </c>
      <c r="AP60" s="344">
        <v>37333</v>
      </c>
      <c r="AQ60" s="345">
        <v>-2.4</v>
      </c>
      <c r="AR60" s="346">
        <v>-18.5</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561</v>
      </c>
      <c r="AL61" s="347"/>
      <c r="AM61" s="348">
        <v>4031219</v>
      </c>
      <c r="AN61" s="349">
        <v>77165</v>
      </c>
      <c r="AO61" s="350">
        <v>-8.8000000000000007</v>
      </c>
      <c r="AP61" s="351">
        <v>70672</v>
      </c>
      <c r="AQ61" s="352">
        <v>0.3</v>
      </c>
      <c r="AR61" s="338">
        <v>-9.1</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556</v>
      </c>
      <c r="AM62" s="341">
        <v>2207197</v>
      </c>
      <c r="AN62" s="342">
        <v>42436</v>
      </c>
      <c r="AO62" s="343">
        <v>10.3</v>
      </c>
      <c r="AP62" s="344">
        <v>37920</v>
      </c>
      <c r="AQ62" s="345">
        <v>0.1</v>
      </c>
      <c r="AR62" s="346">
        <v>10.199999999999999</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5oXfPnSBCwevHU68KrCLaomgJBYlcAk30/XL/n6IB0vAs2n6N9BybXor+++HnP5UO1x/ayrcBqlOfrnxq+rIfg==" saltValue="KBpppjmlPijLbNwnz0TZb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563</v>
      </c>
    </row>
    <row r="120" spans="125:125" ht="13.5" hidden="1" customHeight="1" x14ac:dyDescent="0.15"/>
    <row r="121" spans="125:125" ht="13.5" hidden="1" customHeight="1" x14ac:dyDescent="0.15">
      <c r="DU121" s="259"/>
    </row>
  </sheetData>
  <sheetProtection algorithmName="SHA-512" hashValue="WuBTLCzUNv84305TM+200/go2cH2iTJpi5DC/QYInPt54NwAjViQt0aQaCmArK58j0T2aMDDkjAbyjzvcCHVPw==" saltValue="lzp5EIcjaCDZIlnF75O7s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115" zoomScaleNormal="11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564</v>
      </c>
    </row>
  </sheetData>
  <sheetProtection algorithmName="SHA-512" hashValue="RAPNe0pd63SZJhf5R26VAFyHGN6HtDrd7AOFZwk4abQGP2MGWICZqDWuJTZfoedncIATn8Wccuv0qfKuAg4ojQ==" saltValue="pZjcxNKQD9ExREqDycUz6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141" t="s">
        <v>3</v>
      </c>
      <c r="D47" s="1141"/>
      <c r="E47" s="1142"/>
      <c r="F47" s="11">
        <v>26.71</v>
      </c>
      <c r="G47" s="12">
        <v>27.3</v>
      </c>
      <c r="H47" s="12">
        <v>27.85</v>
      </c>
      <c r="I47" s="12">
        <v>27.02</v>
      </c>
      <c r="J47" s="13">
        <v>28.01</v>
      </c>
    </row>
    <row r="48" spans="2:10" ht="57.75" customHeight="1" x14ac:dyDescent="0.15">
      <c r="B48" s="14"/>
      <c r="C48" s="1143" t="s">
        <v>4</v>
      </c>
      <c r="D48" s="1143"/>
      <c r="E48" s="1144"/>
      <c r="F48" s="15">
        <v>6.68</v>
      </c>
      <c r="G48" s="16">
        <v>6.66</v>
      </c>
      <c r="H48" s="16">
        <v>6.22</v>
      </c>
      <c r="I48" s="16">
        <v>5.97</v>
      </c>
      <c r="J48" s="17">
        <v>6.66</v>
      </c>
    </row>
    <row r="49" spans="2:10" ht="57.75" customHeight="1" thickBot="1" x14ac:dyDescent="0.2">
      <c r="B49" s="18"/>
      <c r="C49" s="1145" t="s">
        <v>5</v>
      </c>
      <c r="D49" s="1145"/>
      <c r="E49" s="1146"/>
      <c r="F49" s="19" t="s">
        <v>570</v>
      </c>
      <c r="G49" s="20">
        <v>3.03</v>
      </c>
      <c r="H49" s="20">
        <v>7.95</v>
      </c>
      <c r="I49" s="20">
        <v>9.35</v>
      </c>
      <c r="J49" s="21">
        <v>9.7799999999999994</v>
      </c>
    </row>
    <row r="50" spans="2:10" x14ac:dyDescent="0.15"/>
  </sheetData>
  <sheetProtection algorithmName="SHA-512" hashValue="AqSbb6lM1WXGYBKHfLka+pKpv1tr+2DO7sKVP4E68dLy8zQggf41EXO8jFgQeTDkFM1RGmQ3Rmttj4gQvmQFuw==" saltValue="0et9QBdrJJEvXp0YeWn3h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2024-03-27T00:26:44Z</cp:lastPrinted>
  <dcterms:created xsi:type="dcterms:W3CDTF">2024-02-05T03:21:54Z</dcterms:created>
  <dcterms:modified xsi:type="dcterms:W3CDTF">2024-03-29T02:17:19Z</dcterms:modified>
  <cp:category/>
</cp:coreProperties>
</file>